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Figurer/"/>
    </mc:Choice>
  </mc:AlternateContent>
  <xr:revisionPtr revIDLastSave="39" documentId="8_{AE1CB970-EB84-F54E-99B7-29020353DC06}" xr6:coauthVersionLast="45" xr6:coauthVersionMax="45" xr10:uidLastSave="{8793625A-C1C4-AA41-9842-7AF1343F2AF5}"/>
  <bookViews>
    <workbookView xWindow="0" yWindow="460" windowWidth="25100" windowHeight="15240" firstSheet="7" activeTab="12" xr2:uid="{00000000-000D-0000-FFFF-FFFF00000000}"/>
  </bookViews>
  <sheets>
    <sheet name="Skatteberegninger" sheetId="17" r:id="rId1"/>
    <sheet name="T" sheetId="1" r:id="rId2"/>
    <sheet name="I" sheetId="2" r:id="rId3"/>
    <sheet name="A" sheetId="6" r:id="rId4"/>
    <sheet name="I - A" sheetId="8" r:id="rId5"/>
    <sheet name="C_helper" sheetId="3" r:id="rId6"/>
    <sheet name="C" sheetId="9" r:id="rId7"/>
    <sheet name="C_i fra sune" sheetId="10" r:id="rId8"/>
    <sheet name="C_i 5 kvintiler" sheetId="11" r:id="rId9"/>
    <sheet name="direkte_skat_kvintiler" sheetId="16" r:id="rId10"/>
    <sheet name="indirectdirect" sheetId="18" r:id="rId11"/>
    <sheet name="incomeandtotexp" sheetId="19" r:id="rId12"/>
    <sheet name="resultater_kvintiler" sheetId="12" r:id="rId13"/>
    <sheet name="c_i" sheetId="5" r:id="rId14"/>
    <sheet name="resultater" sheetId="7" r:id="rId15"/>
  </sheets>
  <externalReferences>
    <externalReference r:id="rId16"/>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2" i="10" l="1"/>
  <c r="G22" i="12"/>
  <c r="G21" i="12"/>
  <c r="C35" i="12"/>
  <c r="C36" i="12"/>
  <c r="F43" i="12"/>
  <c r="E43" i="12"/>
  <c r="D43" i="12"/>
  <c r="C43" i="12"/>
  <c r="D37" i="12"/>
  <c r="E37" i="12"/>
  <c r="F37" i="12"/>
  <c r="G37" i="12"/>
  <c r="C37" i="12"/>
  <c r="G6" i="17"/>
  <c r="E53" i="17"/>
  <c r="G24" i="17"/>
  <c r="G7" i="17"/>
  <c r="G8" i="17"/>
  <c r="G9" i="17"/>
  <c r="G10" i="17"/>
  <c r="G11" i="17"/>
  <c r="G12" i="17"/>
  <c r="G13" i="17"/>
  <c r="G14" i="17"/>
  <c r="G15" i="17"/>
  <c r="G16" i="17"/>
  <c r="G17" i="17"/>
  <c r="G18" i="17"/>
  <c r="G19" i="17"/>
  <c r="G20" i="17"/>
  <c r="G21" i="17"/>
  <c r="G22" i="17"/>
  <c r="G23"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C7" i="12" a="1"/>
  <c r="F7" i="12" s="1"/>
  <c r="F10" i="12" s="1"/>
  <c r="M9" i="12"/>
  <c r="I91" i="16" a="1"/>
  <c r="I91" i="16" s="1"/>
  <c r="T89" i="16" a="1"/>
  <c r="T89" i="16" s="1"/>
  <c r="X89" i="16" a="1"/>
  <c r="X89" i="16" s="1"/>
  <c r="AB89" i="16" a="1"/>
  <c r="AB89" i="16" s="1"/>
  <c r="AD87" i="16"/>
  <c r="AD86" i="16"/>
  <c r="AD85" i="16"/>
  <c r="F89" i="16" s="1" a="1"/>
  <c r="F89" i="16" s="1"/>
  <c r="N89" i="16" l="1" a="1"/>
  <c r="N89" i="16" s="1"/>
  <c r="K89" i="16" a="1"/>
  <c r="K89" i="16" s="1"/>
  <c r="H89" i="16" a="1"/>
  <c r="H89" i="16" s="1"/>
  <c r="E89" i="16" a="1"/>
  <c r="E89" i="16" s="1"/>
  <c r="AA89" i="16" a="1"/>
  <c r="AA89" i="16" s="1"/>
  <c r="W89" i="16" a="1"/>
  <c r="W89" i="16" s="1"/>
  <c r="S89" i="16" a="1"/>
  <c r="S89" i="16" s="1"/>
  <c r="P89" i="16" a="1"/>
  <c r="P89" i="16" s="1"/>
  <c r="M89" i="16" a="1"/>
  <c r="M89" i="16" s="1"/>
  <c r="G89" i="16" a="1"/>
  <c r="G89" i="16" s="1"/>
  <c r="I89" i="16" a="1"/>
  <c r="I89" i="16" s="1"/>
  <c r="C23" i="16" s="1"/>
  <c r="Z89" i="16" a="1"/>
  <c r="Z89" i="16" s="1"/>
  <c r="V89" i="16" a="1"/>
  <c r="V89" i="16" s="1"/>
  <c r="R89" i="16" a="1"/>
  <c r="R89" i="16" s="1"/>
  <c r="O89" i="16" a="1"/>
  <c r="O89" i="16" s="1"/>
  <c r="J89" i="16" a="1"/>
  <c r="J89" i="16" s="1"/>
  <c r="D89" i="16" a="1"/>
  <c r="D89" i="16" s="1"/>
  <c r="Y89" i="16" a="1"/>
  <c r="Y89" i="16" s="1"/>
  <c r="U89" i="16" a="1"/>
  <c r="U89" i="16" s="1"/>
  <c r="Q89" i="16" a="1"/>
  <c r="Q89" i="16" s="1"/>
  <c r="L89" i="16" a="1"/>
  <c r="L89" i="16" s="1"/>
  <c r="I7" i="12"/>
  <c r="I10" i="12" s="1"/>
  <c r="E7" i="12"/>
  <c r="E10" i="12" s="1"/>
  <c r="L7" i="12"/>
  <c r="L10" i="12" s="1"/>
  <c r="H7" i="12"/>
  <c r="H10" i="12" s="1"/>
  <c r="D7" i="12"/>
  <c r="D10" i="12" s="1"/>
  <c r="K7" i="12"/>
  <c r="K10" i="12" s="1"/>
  <c r="G7" i="12"/>
  <c r="G10" i="12" s="1"/>
  <c r="C7" i="12"/>
  <c r="C10" i="12" s="1"/>
  <c r="M7" i="12"/>
  <c r="M10" i="12" s="1"/>
  <c r="J7" i="12"/>
  <c r="J10" i="12" s="1"/>
  <c r="D23" i="16" l="1"/>
  <c r="B24" i="16" l="1"/>
  <c r="B2" i="9"/>
  <c r="L9" i="17"/>
  <c r="E125" i="17"/>
  <c r="L125" i="17" s="1"/>
  <c r="D125" i="17"/>
  <c r="D124" i="17"/>
  <c r="E124" i="17" s="1"/>
  <c r="L124" i="17" s="1"/>
  <c r="E123" i="17"/>
  <c r="L123" i="17" s="1"/>
  <c r="D123" i="17"/>
  <c r="D122" i="17"/>
  <c r="E122" i="17" s="1"/>
  <c r="L122" i="17" s="1"/>
  <c r="E121" i="17"/>
  <c r="L121" i="17" s="1"/>
  <c r="D121" i="17"/>
  <c r="D120" i="17"/>
  <c r="E120" i="17" s="1"/>
  <c r="L120" i="17" s="1"/>
  <c r="E119" i="17"/>
  <c r="L119" i="17" s="1"/>
  <c r="D119" i="17"/>
  <c r="D118" i="17"/>
  <c r="E118" i="17" s="1"/>
  <c r="L118" i="17" s="1"/>
  <c r="E117" i="17"/>
  <c r="L117" i="17" s="1"/>
  <c r="D117" i="17"/>
  <c r="D116" i="17"/>
  <c r="E116" i="17" s="1"/>
  <c r="L116" i="17" s="1"/>
  <c r="E115" i="17"/>
  <c r="L115" i="17" s="1"/>
  <c r="D115" i="17"/>
  <c r="D114" i="17"/>
  <c r="E114" i="17" s="1"/>
  <c r="L114" i="17" s="1"/>
  <c r="E113" i="17"/>
  <c r="L113" i="17" s="1"/>
  <c r="D113" i="17"/>
  <c r="D112" i="17"/>
  <c r="E112" i="17" s="1"/>
  <c r="L112" i="17" s="1"/>
  <c r="E111" i="17"/>
  <c r="L111" i="17" s="1"/>
  <c r="D111" i="17"/>
  <c r="D110" i="17"/>
  <c r="E110" i="17" s="1"/>
  <c r="L110" i="17" s="1"/>
  <c r="E109" i="17"/>
  <c r="L109" i="17" s="1"/>
  <c r="D109" i="17"/>
  <c r="D108" i="17"/>
  <c r="E108" i="17" s="1"/>
  <c r="L108" i="17" s="1"/>
  <c r="E107" i="17"/>
  <c r="L107" i="17" s="1"/>
  <c r="D107" i="17"/>
  <c r="D106" i="17"/>
  <c r="E106" i="17" s="1"/>
  <c r="L106" i="17" s="1"/>
  <c r="E105" i="17"/>
  <c r="L105" i="17" s="1"/>
  <c r="D105" i="17"/>
  <c r="D104" i="17"/>
  <c r="E104" i="17" s="1"/>
  <c r="L104" i="17" s="1"/>
  <c r="E103" i="17"/>
  <c r="L103" i="17" s="1"/>
  <c r="D103" i="17"/>
  <c r="D102" i="17"/>
  <c r="E102" i="17" s="1"/>
  <c r="L102" i="17" s="1"/>
  <c r="E101" i="17"/>
  <c r="L101" i="17" s="1"/>
  <c r="D101" i="17"/>
  <c r="D100" i="17"/>
  <c r="E100" i="17" s="1"/>
  <c r="L100" i="17" s="1"/>
  <c r="E99" i="17"/>
  <c r="L99" i="17" s="1"/>
  <c r="D99" i="17"/>
  <c r="D98" i="17"/>
  <c r="E98" i="17" s="1"/>
  <c r="L98" i="17" s="1"/>
  <c r="E97" i="17"/>
  <c r="L97" i="17" s="1"/>
  <c r="D97" i="17"/>
  <c r="D96" i="17"/>
  <c r="E96" i="17" s="1"/>
  <c r="L96" i="17" s="1"/>
  <c r="E95" i="17"/>
  <c r="L95" i="17" s="1"/>
  <c r="D95" i="17"/>
  <c r="D94" i="17"/>
  <c r="E94" i="17" s="1"/>
  <c r="L94" i="17" s="1"/>
  <c r="E93" i="17"/>
  <c r="L93" i="17" s="1"/>
  <c r="D93" i="17"/>
  <c r="D92" i="17"/>
  <c r="E92" i="17" s="1"/>
  <c r="L92" i="17" s="1"/>
  <c r="E91" i="17"/>
  <c r="L91" i="17" s="1"/>
  <c r="D91" i="17"/>
  <c r="D90" i="17"/>
  <c r="E90" i="17" s="1"/>
  <c r="L90" i="17" s="1"/>
  <c r="E89" i="17"/>
  <c r="L89" i="17" s="1"/>
  <c r="D89" i="17"/>
  <c r="D88" i="17"/>
  <c r="E88" i="17" s="1"/>
  <c r="L88" i="17" s="1"/>
  <c r="E87" i="17"/>
  <c r="L87" i="17" s="1"/>
  <c r="D87" i="17"/>
  <c r="D86" i="17"/>
  <c r="E86" i="17" s="1"/>
  <c r="L86" i="17" s="1"/>
  <c r="E85" i="17"/>
  <c r="L85" i="17" s="1"/>
  <c r="D85" i="17"/>
  <c r="D84" i="17"/>
  <c r="E84" i="17" s="1"/>
  <c r="L84" i="17" s="1"/>
  <c r="E83" i="17"/>
  <c r="L83" i="17" s="1"/>
  <c r="D83" i="17"/>
  <c r="D82" i="17"/>
  <c r="E82" i="17" s="1"/>
  <c r="L82" i="17" s="1"/>
  <c r="E81" i="17"/>
  <c r="L81" i="17" s="1"/>
  <c r="D81" i="17"/>
  <c r="D80" i="17"/>
  <c r="E80" i="17" s="1"/>
  <c r="L80" i="17" s="1"/>
  <c r="E79" i="17"/>
  <c r="L79" i="17" s="1"/>
  <c r="D79" i="17"/>
  <c r="D78" i="17"/>
  <c r="E78" i="17" s="1"/>
  <c r="L78" i="17" s="1"/>
  <c r="D77" i="17"/>
  <c r="E77" i="17" s="1"/>
  <c r="L77" i="17" s="1"/>
  <c r="D76" i="17"/>
  <c r="E76" i="17" s="1"/>
  <c r="L76" i="17" s="1"/>
  <c r="E75" i="17"/>
  <c r="L75" i="17" s="1"/>
  <c r="D75" i="17"/>
  <c r="D74" i="17"/>
  <c r="E74" i="17" s="1"/>
  <c r="L74" i="17" s="1"/>
  <c r="D73" i="17"/>
  <c r="E73" i="17" s="1"/>
  <c r="L73" i="17" s="1"/>
  <c r="L72" i="17"/>
  <c r="E72" i="17"/>
  <c r="D72" i="17"/>
  <c r="E71" i="17"/>
  <c r="L71" i="17" s="1"/>
  <c r="D71" i="17"/>
  <c r="D70" i="17"/>
  <c r="E70" i="17" s="1"/>
  <c r="L70" i="17" s="1"/>
  <c r="D69" i="17"/>
  <c r="E69" i="17" s="1"/>
  <c r="L69" i="17" s="1"/>
  <c r="L68" i="17"/>
  <c r="E68" i="17"/>
  <c r="D68" i="17"/>
  <c r="E67" i="17"/>
  <c r="L67" i="17" s="1"/>
  <c r="D67" i="17"/>
  <c r="D66" i="17"/>
  <c r="E66" i="17" s="1"/>
  <c r="L66" i="17" s="1"/>
  <c r="D65" i="17"/>
  <c r="E65" i="17" s="1"/>
  <c r="L65" i="17" s="1"/>
  <c r="L64" i="17"/>
  <c r="E64" i="17"/>
  <c r="D64" i="17"/>
  <c r="E63" i="17"/>
  <c r="L63" i="17" s="1"/>
  <c r="D63" i="17"/>
  <c r="D62" i="17"/>
  <c r="E62" i="17" s="1"/>
  <c r="L62" i="17" s="1"/>
  <c r="D61" i="17"/>
  <c r="E61" i="17" s="1"/>
  <c r="L61" i="17" s="1"/>
  <c r="L60" i="17"/>
  <c r="E60" i="17"/>
  <c r="D60" i="17"/>
  <c r="E59" i="17"/>
  <c r="L59" i="17" s="1"/>
  <c r="D59" i="17"/>
  <c r="D58" i="17"/>
  <c r="E58" i="17" s="1"/>
  <c r="L58" i="17" s="1"/>
  <c r="D57" i="17"/>
  <c r="E57" i="17" s="1"/>
  <c r="L57" i="17" s="1"/>
  <c r="L56" i="17"/>
  <c r="E56" i="17"/>
  <c r="D56" i="17"/>
  <c r="E55" i="17"/>
  <c r="L55" i="17" s="1"/>
  <c r="D55" i="17"/>
  <c r="D54" i="17"/>
  <c r="E54" i="17" s="1"/>
  <c r="L54" i="17" s="1"/>
  <c r="D53" i="17"/>
  <c r="L53" i="17" s="1"/>
  <c r="L52" i="17"/>
  <c r="E52" i="17"/>
  <c r="D52" i="17"/>
  <c r="E51" i="17"/>
  <c r="L51" i="17" s="1"/>
  <c r="D51" i="17"/>
  <c r="D50" i="17"/>
  <c r="E50" i="17" s="1"/>
  <c r="L50" i="17" s="1"/>
  <c r="D49" i="17"/>
  <c r="E49" i="17" s="1"/>
  <c r="L49" i="17" s="1"/>
  <c r="L48" i="17"/>
  <c r="E48" i="17"/>
  <c r="D48" i="17"/>
  <c r="E47" i="17"/>
  <c r="L47" i="17" s="1"/>
  <c r="D47" i="17"/>
  <c r="D46" i="17"/>
  <c r="E46" i="17" s="1"/>
  <c r="L46" i="17" s="1"/>
  <c r="D45" i="17"/>
  <c r="E45" i="17" s="1"/>
  <c r="L45" i="17" s="1"/>
  <c r="L44" i="17"/>
  <c r="E44" i="17"/>
  <c r="D44" i="17"/>
  <c r="E43" i="17"/>
  <c r="L43" i="17" s="1"/>
  <c r="D43" i="17"/>
  <c r="D42" i="17"/>
  <c r="E42" i="17" s="1"/>
  <c r="L42" i="17" s="1"/>
  <c r="D41" i="17"/>
  <c r="E41" i="17" s="1"/>
  <c r="L41" i="17" s="1"/>
  <c r="L40" i="17"/>
  <c r="E40" i="17"/>
  <c r="D40" i="17"/>
  <c r="E39" i="17"/>
  <c r="L39" i="17" s="1"/>
  <c r="D39" i="17"/>
  <c r="D38" i="17"/>
  <c r="E38" i="17" s="1"/>
  <c r="L38" i="17" s="1"/>
  <c r="D37" i="17"/>
  <c r="E37" i="17" s="1"/>
  <c r="L37" i="17" s="1"/>
  <c r="L36" i="17"/>
  <c r="E36" i="17"/>
  <c r="D36" i="17"/>
  <c r="E35" i="17"/>
  <c r="L35" i="17" s="1"/>
  <c r="D35" i="17"/>
  <c r="D34" i="17"/>
  <c r="E34" i="17" s="1"/>
  <c r="L34" i="17" s="1"/>
  <c r="D33" i="17"/>
  <c r="E33" i="17" s="1"/>
  <c r="L33" i="17" s="1"/>
  <c r="L32" i="17"/>
  <c r="E32" i="17"/>
  <c r="D32" i="17"/>
  <c r="E31" i="17"/>
  <c r="L31" i="17" s="1"/>
  <c r="D31" i="17"/>
  <c r="D30" i="17"/>
  <c r="E30" i="17" s="1"/>
  <c r="L30" i="17" s="1"/>
  <c r="D29" i="17"/>
  <c r="E29" i="17" s="1"/>
  <c r="L29" i="17" s="1"/>
  <c r="L28" i="17"/>
  <c r="E28" i="17"/>
  <c r="D28" i="17"/>
  <c r="E27" i="17"/>
  <c r="L27" i="17" s="1"/>
  <c r="D27" i="17"/>
  <c r="D26" i="17"/>
  <c r="E26" i="17" s="1"/>
  <c r="L26" i="17" s="1"/>
  <c r="D25" i="17"/>
  <c r="E25" i="17" s="1"/>
  <c r="L25" i="17" s="1"/>
  <c r="L24" i="17"/>
  <c r="E24" i="17"/>
  <c r="D24" i="17"/>
  <c r="E23" i="17"/>
  <c r="L23" i="17" s="1"/>
  <c r="D23" i="17"/>
  <c r="D22" i="17"/>
  <c r="E22" i="17" s="1"/>
  <c r="L22" i="17" s="1"/>
  <c r="D21" i="17"/>
  <c r="E21" i="17" s="1"/>
  <c r="L21" i="17" s="1"/>
  <c r="L20" i="17"/>
  <c r="E20" i="17"/>
  <c r="D20" i="17"/>
  <c r="E19" i="17"/>
  <c r="L19" i="17" s="1"/>
  <c r="D19" i="17"/>
  <c r="D18" i="17"/>
  <c r="E18" i="17" s="1"/>
  <c r="L18" i="17" s="1"/>
  <c r="D17" i="17"/>
  <c r="E17" i="17" s="1"/>
  <c r="L17" i="17" s="1"/>
  <c r="L16" i="17"/>
  <c r="E16" i="17"/>
  <c r="D16" i="17"/>
  <c r="E15" i="17"/>
  <c r="L15" i="17" s="1"/>
  <c r="D15" i="17"/>
  <c r="D14" i="17"/>
  <c r="E14" i="17" s="1"/>
  <c r="L14" i="17" s="1"/>
  <c r="D13" i="17"/>
  <c r="E13" i="17" s="1"/>
  <c r="L13" i="17" s="1"/>
  <c r="L12" i="17"/>
  <c r="E12" i="17"/>
  <c r="D12" i="17"/>
  <c r="E11" i="17"/>
  <c r="L11" i="17" s="1"/>
  <c r="D11" i="17"/>
  <c r="D10" i="17"/>
  <c r="E10" i="17" s="1"/>
  <c r="L10" i="17" s="1"/>
  <c r="D9" i="17"/>
  <c r="E9" i="17" s="1"/>
  <c r="E8" i="17"/>
  <c r="D8" i="17"/>
  <c r="D7" i="17"/>
  <c r="E7" i="17" s="1"/>
  <c r="E6" i="17" s="1"/>
  <c r="C24" i="16" l="1"/>
  <c r="D24" i="16"/>
  <c r="D18" i="16" l="1"/>
  <c r="E8" i="16"/>
  <c r="H8" i="16" s="1"/>
  <c r="D8" i="16"/>
  <c r="C18" i="16" s="1"/>
  <c r="C8" i="16"/>
  <c r="G8" i="16" s="1"/>
  <c r="D7" i="16"/>
  <c r="H7" i="16" s="1"/>
  <c r="B7" i="16"/>
  <c r="D17" i="16" s="1"/>
  <c r="D6" i="16"/>
  <c r="C16" i="16" s="1"/>
  <c r="B6" i="16"/>
  <c r="D16" i="16" s="1"/>
  <c r="D5" i="16"/>
  <c r="H5" i="16" s="1"/>
  <c r="B5" i="16"/>
  <c r="G5" i="16" s="1"/>
  <c r="D4" i="16"/>
  <c r="C14" i="16" s="1"/>
  <c r="B4" i="16"/>
  <c r="D14" i="16" s="1"/>
  <c r="D3" i="16"/>
  <c r="H3" i="16" s="1"/>
  <c r="B3" i="16"/>
  <c r="D13" i="16" s="1"/>
  <c r="G4" i="16" l="1"/>
  <c r="H4" i="16"/>
  <c r="G6" i="16"/>
  <c r="D15" i="16"/>
  <c r="C27" i="16"/>
  <c r="C28" i="16" s="1"/>
  <c r="H6" i="16"/>
  <c r="B25" i="16"/>
  <c r="D27" i="16"/>
  <c r="D28" i="16" s="1"/>
  <c r="D25" i="16"/>
  <c r="F18" i="16" s="1"/>
  <c r="C15" i="16"/>
  <c r="C25" i="16"/>
  <c r="E14" i="16" s="1"/>
  <c r="C13" i="16"/>
  <c r="C17" i="16"/>
  <c r="G3" i="16"/>
  <c r="G7" i="16"/>
  <c r="B28" i="16" l="1"/>
  <c r="F15" i="16"/>
  <c r="F16" i="16"/>
  <c r="F14" i="16"/>
  <c r="G14" i="16" s="1"/>
  <c r="H14" i="16" s="1"/>
  <c r="F13" i="16"/>
  <c r="F17" i="16"/>
  <c r="E16" i="16"/>
  <c r="E18" i="16"/>
  <c r="G18" i="16" s="1"/>
  <c r="H18" i="16" s="1"/>
  <c r="E15" i="16"/>
  <c r="E17" i="16"/>
  <c r="G17" i="16" s="1"/>
  <c r="H17" i="16" s="1"/>
  <c r="E13" i="16"/>
  <c r="B27" i="16"/>
  <c r="G15" i="16" l="1"/>
  <c r="H15" i="16" s="1"/>
  <c r="G13" i="16"/>
  <c r="H13" i="16" s="1"/>
  <c r="G16" i="16"/>
  <c r="H16" i="16" s="1"/>
  <c r="F21" i="12" l="1"/>
  <c r="E21" i="12"/>
  <c r="D21" i="12"/>
  <c r="C21" i="12"/>
  <c r="D30" i="12" l="1"/>
  <c r="D36" i="12" s="1"/>
  <c r="E30" i="12"/>
  <c r="E36" i="12" s="1"/>
  <c r="F30" i="12"/>
  <c r="F36" i="12" s="1"/>
  <c r="C30" i="12"/>
  <c r="G30" i="12"/>
  <c r="G36" i="12" s="1"/>
  <c r="L19" i="12"/>
  <c r="K19" i="12"/>
  <c r="J19" i="12"/>
  <c r="I19" i="12"/>
  <c r="H19" i="12"/>
  <c r="G19" i="12"/>
  <c r="F19" i="12"/>
  <c r="E19" i="12"/>
  <c r="D19" i="12"/>
  <c r="C19" i="12"/>
  <c r="B4" i="11"/>
  <c r="C4" i="11"/>
  <c r="D4" i="11"/>
  <c r="E4" i="11"/>
  <c r="F4" i="11"/>
  <c r="B5" i="11"/>
  <c r="C5" i="11"/>
  <c r="D5" i="11"/>
  <c r="E5" i="11"/>
  <c r="F5" i="11"/>
  <c r="B6" i="11"/>
  <c r="C6" i="11"/>
  <c r="D6" i="11"/>
  <c r="E6" i="11"/>
  <c r="F6" i="11"/>
  <c r="B7" i="11"/>
  <c r="C7" i="11"/>
  <c r="D7" i="11"/>
  <c r="E7" i="11"/>
  <c r="F7" i="11"/>
  <c r="B8" i="11"/>
  <c r="C8" i="11"/>
  <c r="D8" i="11"/>
  <c r="E8" i="11"/>
  <c r="F8" i="11"/>
  <c r="B9" i="11"/>
  <c r="C9" i="11"/>
  <c r="D9" i="11"/>
  <c r="E9" i="11"/>
  <c r="F9" i="11"/>
  <c r="B10" i="11"/>
  <c r="C10" i="11"/>
  <c r="D10" i="11"/>
  <c r="E10" i="11"/>
  <c r="F10" i="11"/>
  <c r="B11" i="11"/>
  <c r="C11" i="11"/>
  <c r="D11" i="11"/>
  <c r="E11" i="11"/>
  <c r="F11" i="11"/>
  <c r="B12" i="11"/>
  <c r="C12" i="11"/>
  <c r="D12" i="11"/>
  <c r="E12" i="11"/>
  <c r="F12" i="11"/>
  <c r="B13" i="11"/>
  <c r="C13" i="11"/>
  <c r="D13" i="11"/>
  <c r="E13" i="11"/>
  <c r="F13" i="11"/>
  <c r="B14" i="11"/>
  <c r="C14" i="11"/>
  <c r="D14" i="11"/>
  <c r="E14" i="11"/>
  <c r="F14" i="11"/>
  <c r="B15" i="11"/>
  <c r="C15" i="11"/>
  <c r="D15" i="11"/>
  <c r="E15" i="11"/>
  <c r="F15" i="11"/>
  <c r="B16" i="11"/>
  <c r="C16" i="11"/>
  <c r="D16" i="11"/>
  <c r="E16" i="11"/>
  <c r="F16" i="11"/>
  <c r="B17" i="11"/>
  <c r="C17" i="11"/>
  <c r="D17" i="11"/>
  <c r="E17" i="11"/>
  <c r="F17" i="11"/>
  <c r="B18" i="11"/>
  <c r="C18" i="11"/>
  <c r="D18" i="11"/>
  <c r="E18" i="11"/>
  <c r="F18" i="11"/>
  <c r="B19" i="11"/>
  <c r="C19" i="11"/>
  <c r="D19" i="11"/>
  <c r="E19" i="11"/>
  <c r="F19" i="11"/>
  <c r="B20" i="11"/>
  <c r="C20" i="11"/>
  <c r="D20" i="11"/>
  <c r="E20" i="11"/>
  <c r="F20" i="11"/>
  <c r="B21" i="11"/>
  <c r="C21" i="11"/>
  <c r="D21" i="11"/>
  <c r="E21" i="11"/>
  <c r="F21" i="11"/>
  <c r="B22" i="11"/>
  <c r="C22" i="11"/>
  <c r="D22" i="11"/>
  <c r="E22" i="11"/>
  <c r="F22" i="11"/>
  <c r="B23" i="11"/>
  <c r="C23" i="11"/>
  <c r="D23" i="11"/>
  <c r="E23" i="11"/>
  <c r="F23" i="11"/>
  <c r="B24" i="11"/>
  <c r="C24" i="11"/>
  <c r="D24" i="11"/>
  <c r="E24" i="11"/>
  <c r="F24" i="11"/>
  <c r="B25" i="11"/>
  <c r="C25" i="11"/>
  <c r="D25" i="11"/>
  <c r="E25" i="11"/>
  <c r="F25" i="11"/>
  <c r="B26" i="11"/>
  <c r="C26" i="11"/>
  <c r="D26" i="11"/>
  <c r="E26" i="11"/>
  <c r="F26" i="11"/>
  <c r="B27" i="11"/>
  <c r="C27" i="11"/>
  <c r="D27" i="11"/>
  <c r="E27" i="11"/>
  <c r="F27" i="11"/>
  <c r="B28" i="11"/>
  <c r="C28" i="11"/>
  <c r="D28" i="11"/>
  <c r="E28" i="11"/>
  <c r="F28" i="11"/>
  <c r="B29" i="11"/>
  <c r="C29" i="11"/>
  <c r="D29" i="11"/>
  <c r="E29" i="11"/>
  <c r="F29" i="11"/>
  <c r="B30" i="11"/>
  <c r="C30" i="11"/>
  <c r="D30" i="11"/>
  <c r="E30" i="11"/>
  <c r="F30" i="11"/>
  <c r="B31" i="11"/>
  <c r="C31" i="11"/>
  <c r="D31" i="11"/>
  <c r="E31" i="11"/>
  <c r="F31" i="11"/>
  <c r="B32" i="11"/>
  <c r="C32" i="11"/>
  <c r="D32" i="11"/>
  <c r="E32" i="11"/>
  <c r="F32" i="11"/>
  <c r="B33" i="11"/>
  <c r="C33" i="11"/>
  <c r="D33" i="11"/>
  <c r="E33" i="11"/>
  <c r="F33" i="11"/>
  <c r="B34" i="11"/>
  <c r="C34" i="11"/>
  <c r="D34" i="11"/>
  <c r="E34" i="11"/>
  <c r="F34" i="11"/>
  <c r="B35" i="11"/>
  <c r="C35" i="11"/>
  <c r="D35" i="11"/>
  <c r="E35" i="11"/>
  <c r="F35" i="11"/>
  <c r="B37" i="11"/>
  <c r="C37" i="11"/>
  <c r="D37" i="11"/>
  <c r="E37" i="11"/>
  <c r="F37" i="11"/>
  <c r="B38" i="11"/>
  <c r="C38" i="11"/>
  <c r="D38" i="11"/>
  <c r="E38" i="11"/>
  <c r="F38" i="11"/>
  <c r="B39" i="11"/>
  <c r="C39" i="11"/>
  <c r="D39" i="11"/>
  <c r="E39" i="11"/>
  <c r="F39" i="11"/>
  <c r="B40" i="11"/>
  <c r="C40" i="11"/>
  <c r="D40" i="11"/>
  <c r="E40" i="11"/>
  <c r="F40" i="11"/>
  <c r="B41" i="11"/>
  <c r="C41" i="11"/>
  <c r="D41" i="11"/>
  <c r="E41" i="11"/>
  <c r="F41" i="11"/>
  <c r="B42" i="11"/>
  <c r="C42" i="11"/>
  <c r="D42" i="11"/>
  <c r="E42" i="11"/>
  <c r="F42" i="11"/>
  <c r="B43" i="11"/>
  <c r="C43" i="11"/>
  <c r="D43" i="11"/>
  <c r="E43" i="11"/>
  <c r="F43" i="11"/>
  <c r="B44" i="11"/>
  <c r="C44" i="11"/>
  <c r="D44" i="11"/>
  <c r="E44" i="11"/>
  <c r="F44" i="11"/>
  <c r="B45" i="11"/>
  <c r="C45" i="11"/>
  <c r="D45" i="11"/>
  <c r="E45" i="11"/>
  <c r="F45" i="11"/>
  <c r="F3" i="11"/>
  <c r="E3" i="11"/>
  <c r="D3" i="11"/>
  <c r="C3" i="11"/>
  <c r="B3" i="11"/>
  <c r="F72" i="11"/>
  <c r="D72" i="11"/>
  <c r="B72" i="11"/>
  <c r="F71" i="11"/>
  <c r="E71" i="11"/>
  <c r="C71" i="11"/>
  <c r="B71" i="11"/>
  <c r="E70" i="11"/>
  <c r="C70" i="11"/>
  <c r="G52" i="11"/>
  <c r="F52" i="11"/>
  <c r="E52" i="11"/>
  <c r="D52" i="11"/>
  <c r="C52" i="11"/>
  <c r="B52" i="11"/>
  <c r="G36" i="11"/>
  <c r="G2" i="11" s="1"/>
  <c r="D69" i="11" l="1"/>
  <c r="E69" i="11"/>
  <c r="F69" i="11"/>
  <c r="E72" i="11"/>
  <c r="F70" i="11"/>
  <c r="B70" i="11"/>
  <c r="B69" i="11"/>
  <c r="D70" i="11"/>
  <c r="D71" i="11"/>
  <c r="C72" i="11"/>
  <c r="C69" i="11"/>
  <c r="G63" i="11"/>
  <c r="G62" i="11"/>
  <c r="G60" i="11"/>
  <c r="G61" i="1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J15" i="7" l="1"/>
  <c r="I61" i="10"/>
  <c r="I63" i="10"/>
  <c r="I60" i="10"/>
  <c r="I62" i="10"/>
  <c r="I15" i="7"/>
  <c r="H60" i="10"/>
  <c r="H62" i="10"/>
  <c r="H61" i="10"/>
  <c r="H63" i="10"/>
  <c r="F15" i="7"/>
  <c r="E61" i="10"/>
  <c r="E63" i="10"/>
  <c r="E60" i="10"/>
  <c r="E62" i="10"/>
  <c r="L15" i="7"/>
  <c r="K62" i="10"/>
  <c r="K61" i="10"/>
  <c r="K60" i="10"/>
  <c r="K63" i="10"/>
  <c r="L60" i="10"/>
  <c r="L62" i="10"/>
  <c r="L61" i="10"/>
  <c r="L63" i="10"/>
  <c r="M15" i="7"/>
  <c r="AL118" i="9"/>
  <c r="V118" i="9"/>
  <c r="AP117" i="9"/>
  <c r="Y117" i="9"/>
  <c r="I117" i="9"/>
  <c r="Z116" i="9"/>
  <c r="J116" i="9"/>
  <c r="AH112" i="9"/>
  <c r="R112" i="9"/>
  <c r="J110" i="9"/>
  <c r="H15" i="7"/>
  <c r="G62" i="10"/>
  <c r="G63" i="10"/>
  <c r="G61" i="10"/>
  <c r="G60"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2" i="11"/>
  <c r="D15" i="7"/>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22" i="12" l="1"/>
  <c r="D13" i="7"/>
  <c r="E13" i="7"/>
  <c r="J13" i="7"/>
  <c r="L13" i="7"/>
  <c r="K13" i="7"/>
  <c r="F13" i="7"/>
  <c r="H13" i="7"/>
  <c r="G13" i="7"/>
  <c r="M13" i="7"/>
  <c r="M16" i="7" s="1"/>
  <c r="C13" i="7"/>
  <c r="I13" i="7"/>
  <c r="C25" i="12" a="1"/>
  <c r="F2" i="11"/>
  <c r="B2" i="11"/>
  <c r="C2" i="11"/>
  <c r="K15" i="7"/>
  <c r="G31" i="12"/>
  <c r="J61" i="10"/>
  <c r="J63" i="10"/>
  <c r="J62" i="10"/>
  <c r="J60" i="10"/>
  <c r="B63" i="10"/>
  <c r="B62" i="10"/>
  <c r="B60" i="10"/>
  <c r="B61" i="10"/>
  <c r="C15" i="7"/>
  <c r="E15" i="7"/>
  <c r="D22" i="12"/>
  <c r="D31" i="12" s="1"/>
  <c r="D60" i="10"/>
  <c r="D62" i="10"/>
  <c r="D61" i="10"/>
  <c r="D63" i="10"/>
  <c r="D61" i="11"/>
  <c r="D63" i="11"/>
  <c r="D60" i="11"/>
  <c r="D62" i="11"/>
  <c r="E2" i="11"/>
  <c r="G15" i="7"/>
  <c r="E22" i="12"/>
  <c r="E31" i="12" s="1"/>
  <c r="F61" i="10"/>
  <c r="F63" i="10"/>
  <c r="F60" i="10"/>
  <c r="F62" i="10"/>
  <c r="H6" i="7"/>
  <c r="E6" i="7"/>
  <c r="F6" i="7"/>
  <c r="G6" i="7"/>
  <c r="C6" i="7"/>
  <c r="C7" i="7" s="1"/>
  <c r="D6" i="7"/>
  <c r="F31" i="12" l="1"/>
  <c r="F40" i="12" s="1"/>
  <c r="C18" i="12"/>
  <c r="C15" i="12"/>
  <c r="I15" i="12"/>
  <c r="I18" i="12"/>
  <c r="C25" i="12"/>
  <c r="G25" i="12"/>
  <c r="G27" i="12" s="1"/>
  <c r="F25" i="12"/>
  <c r="F27" i="12" s="1"/>
  <c r="E25" i="12"/>
  <c r="E27" i="12" s="1"/>
  <c r="D25" i="12"/>
  <c r="D27" i="12" s="1"/>
  <c r="G40" i="12"/>
  <c r="F18" i="12"/>
  <c r="F15" i="12"/>
  <c r="D18" i="12"/>
  <c r="D15" i="12"/>
  <c r="E40" i="12"/>
  <c r="D40" i="12"/>
  <c r="C22" i="12"/>
  <c r="B62" i="11"/>
  <c r="B63" i="11"/>
  <c r="B60" i="11"/>
  <c r="B61" i="11"/>
  <c r="E62" i="11"/>
  <c r="E61" i="11"/>
  <c r="E63" i="11"/>
  <c r="E60" i="11"/>
  <c r="F62" i="11"/>
  <c r="F63" i="11"/>
  <c r="F60" i="11"/>
  <c r="F61" i="11"/>
  <c r="G18" i="12"/>
  <c r="G15" i="12"/>
  <c r="H18" i="12"/>
  <c r="H15" i="12"/>
  <c r="E15" i="12"/>
  <c r="E18" i="12"/>
  <c r="C26" i="7" a="1"/>
  <c r="C26" i="7" s="1"/>
  <c r="C62" i="11"/>
  <c r="C63" i="11"/>
  <c r="C60" i="11"/>
  <c r="C61" i="11"/>
  <c r="L15" i="12"/>
  <c r="L18" i="12"/>
  <c r="J18" i="12"/>
  <c r="J15" i="12"/>
  <c r="K15" i="12"/>
  <c r="K1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C31" i="12" l="1"/>
  <c r="C40" i="12" s="1"/>
  <c r="C27" i="12"/>
  <c r="C39" i="12" s="1"/>
  <c r="C44" i="12" s="1"/>
  <c r="C26" i="12"/>
  <c r="D39" i="12"/>
  <c r="D44" i="12" s="1"/>
  <c r="D26" i="12"/>
  <c r="D35" i="12" s="1"/>
  <c r="E39" i="12"/>
  <c r="E44" i="12" s="1"/>
  <c r="E26" i="12"/>
  <c r="E35" i="12" s="1"/>
  <c r="F26" i="12"/>
  <c r="F35" i="12" s="1"/>
  <c r="F39" i="12"/>
  <c r="F44" i="12" s="1"/>
  <c r="C24" i="7" a="1"/>
  <c r="C24" i="7" s="1"/>
  <c r="G26" i="12"/>
  <c r="G35" i="12" s="1"/>
  <c r="G43" i="12" s="1"/>
  <c r="G39" i="12"/>
  <c r="G44"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<sst xmlns="http://schemas.openxmlformats.org/spreadsheetml/2006/main" count="1726" uniqueCount="629">
  <si>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</si>
  <si>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</si>
  <si>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</si>
  <si>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</si>
  <si>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</si>
  <si>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</si>
  <si>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</si>
  <si>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</si>
  <si>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</si>
  <si>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</si>
  <si>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</si>
  <si>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</si>
  <si>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</si>
  <si>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</si>
  <si>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</si>
  <si>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</si>
  <si>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</si>
  <si>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</si>
  <si>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</si>
  <si>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</si>
  <si>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</si>
  <si>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</si>
  <si>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</si>
  <si>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</si>
  <si>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</si>
  <si>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</si>
  <si>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</si>
  <si>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</si>
  <si>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</si>
  <si>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</si>
  <si>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</si>
  <si>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</si>
  <si>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</si>
  <si>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</si>
  <si>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</si>
  <si>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</si>
  <si>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</si>
  <si>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</si>
  <si>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</si>
  <si>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</si>
  <si>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</si>
  <si>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</si>
  <si>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</si>
  <si>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</si>
  <si>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</si>
  <si>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</si>
  <si>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</si>
  <si>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</si>
  <si>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</si>
  <si>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</si>
  <si>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</si>
  <si>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</si>
  <si>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</si>
  <si>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</si>
  <si>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</si>
  <si>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</si>
  <si>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</si>
  <si>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</si>
  <si>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</si>
  <si>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</si>
  <si>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</si>
  <si>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</si>
  <si>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</si>
  <si>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</si>
  <si>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</si>
  <si>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</si>
  <si>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</si>
  <si>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</si>
  <si>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</si>
  <si>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</si>
  <si>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</si>
  <si>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</si>
  <si>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</si>
  <si>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</si>
  <si>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</si>
  <si>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</si>
  <si>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</si>
  <si>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</si>
  <si>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</si>
  <si>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</si>
  <si>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</si>
  <si>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</si>
  <si>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</si>
  <si>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</si>
  <si>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</si>
  <si>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</si>
  <si>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</si>
  <si>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</si>
  <si>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</si>
  <si>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</si>
  <si>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</si>
  <si>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</si>
  <si>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</si>
  <si>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</si>
  <si>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</si>
  <si>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</si>
  <si>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</si>
  <si>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</si>
  <si>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</si>
  <si>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</si>
  <si>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</si>
  <si>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</si>
  <si>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</si>
  <si>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</si>
  <si>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</si>
  <si>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</si>
  <si>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</si>
  <si>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</si>
  <si>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</si>
  <si>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</si>
  <si>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</si>
  <si>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</si>
  <si>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</si>
  <si>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</si>
  <si>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</si>
  <si>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</si>
  <si>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</si>
  <si>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</si>
  <si>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</si>
  <si>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</si>
  <si>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</si>
  <si>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</si>
  <si>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</si>
  <si>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</si>
  <si>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</si>
  <si>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</si>
  <si>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</si>
  <si>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</si>
  <si>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</si>
  <si>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</si>
  <si>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</si>
  <si>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</si>
  <si>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</si>
  <si>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</si>
  <si>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</si>
  <si>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</si>
  <si>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</si>
  <si>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</si>
  <si>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</si>
  <si>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</si>
  <si>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</si>
  <si>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</si>
  <si>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</si>
  <si>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</si>
  <si>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</si>
  <si>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</si>
  <si>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</si>
  <si>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</si>
  <si>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</si>
  <si>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</si>
  <si>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</si>
  <si>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</si>
  <si>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</si>
  <si>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</si>
  <si>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</si>
  <si>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</si>
  <si>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</si>
  <si>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</si>
  <si>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</si>
  <si>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</si>
  <si>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</si>
  <si>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</si>
  <si>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</si>
  <si>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</si>
  <si>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</si>
  <si>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</si>
  <si>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</si>
  <si>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</si>
  <si>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</si>
  <si>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</si>
  <si>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</si>
  <si>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</si>
  <si>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</si>
  <si>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</si>
  <si>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</si>
  <si>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</si>
  <si>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</si>
  <si>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</si>
  <si>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</si>
  <si>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</si>
  <si>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</si>
  <si>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</si>
  <si>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</si>
  <si>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</si>
  <si>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</si>
  <si>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</si>
  <si>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</si>
  <si>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</si>
  <si>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</si>
  <si>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</si>
  <si>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</si>
  <si>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</si>
  <si>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</si>
  <si>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</si>
  <si>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</si>
  <si>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</si>
  <si>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</si>
  <si>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</si>
  <si>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</si>
  <si>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</si>
  <si>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</si>
  <si>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</si>
  <si>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</si>
  <si>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</si>
  <si>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</si>
  <si>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</si>
  <si>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</si>
  <si>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</si>
  <si>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</si>
  <si>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</si>
  <si>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</si>
  <si>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</si>
  <si>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</si>
  <si>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</si>
  <si>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</si>
  <si>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</si>
  <si>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</si>
  <si>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</si>
  <si>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</si>
  <si>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</si>
  <si>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</si>
  <si>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</si>
  <si>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</si>
  <si>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</si>
  <si>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</si>
  <si>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</si>
  <si>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</si>
  <si>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</si>
  <si>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</si>
  <si>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</si>
  <si>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</si>
  <si>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</si>
  <si>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</si>
  <si>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</si>
  <si>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</si>
  <si>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</si>
  <si>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</si>
  <si>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</si>
  <si>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</si>
  <si>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</si>
  <si>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</si>
  <si>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</si>
  <si>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</si>
  <si>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</si>
  <si>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</si>
  <si>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</si>
  <si>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</si>
  <si>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</si>
  <si>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</si>
  <si>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</si>
  <si>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</si>
  <si>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</si>
  <si>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</si>
  <si>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</si>
  <si>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</si>
  <si>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</si>
  <si>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</si>
  <si>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</si>
  <si>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</si>
  <si>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</si>
  <si>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</si>
  <si>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</si>
  <si>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</si>
  <si>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</si>
  <si>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</si>
  <si>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</si>
  <si>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</si>
  <si>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</si>
  <si>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</si>
  <si>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</si>
  <si>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</si>
  <si>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</si>
  <si>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</si>
  <si>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</si>
  <si>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</si>
  <si>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</si>
  <si>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</si>
  <si>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</si>
  <si>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</si>
  <si>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</si>
  <si>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</si>
  <si>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</si>
  <si>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</si>
  <si>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</si>
  <si>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</si>
  <si>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</si>
  <si>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</si>
  <si>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</si>
  <si>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</si>
  <si>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</si>
  <si>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</si>
  <si>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</si>
  <si>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</si>
  <si>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</si>
  <si>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</si>
  <si>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</si>
  <si>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</si>
  <si>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</si>
  <si>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</si>
  <si>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</si>
  <si>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</si>
  <si>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</si>
  <si>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</si>
  <si>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</si>
  <si>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</si>
  <si>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</si>
  <si>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</si>
  <si>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</si>
  <si>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</si>
  <si>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</si>
  <si>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</si>
  <si>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</si>
  <si>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</si>
  <si>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</si>
  <si>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</si>
  <si>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</si>
  <si>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</si>
  <si>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</si>
  <si>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</si>
  <si>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</si>
  <si>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</si>
  <si>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</si>
  <si>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</si>
  <si>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</si>
  <si>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</si>
  <si>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</si>
  <si>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</si>
  <si>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</si>
  <si>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</si>
  <si>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</si>
  <si>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</si>
  <si>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</si>
  <si>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</si>
  <si>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</si>
  <si>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</si>
  <si>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</si>
  <si>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</si>
  <si>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</si>
  <si>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</si>
  <si>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</si>
  <si>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</si>
  <si>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</si>
  <si>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</si>
  <si>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</si>
  <si>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</si>
  <si>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</si>
  <si>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</si>
  <si>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</si>
  <si>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</si>
  <si>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</si>
  <si>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</si>
  <si>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</si>
  <si>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</si>
  <si>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</si>
  <si>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</si>
  <si>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</si>
  <si>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</si>
  <si>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</si>
  <si>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</si>
  <si>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</si>
  <si>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</si>
  <si>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</si>
  <si>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</si>
  <si>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</si>
  <si>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</si>
  <si>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</si>
  <si>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</si>
  <si>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</si>
  <si>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</si>
  <si>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</si>
  <si>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</si>
  <si>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</si>
  <si>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</si>
  <si>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</si>
  <si>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</si>
  <si>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</si>
  <si>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</si>
  <si>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</si>
  <si>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</si>
  <si>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</si>
  <si>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</si>
  <si>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</si>
  <si>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</si>
  <si>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</si>
  <si>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</si>
  <si>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</si>
  <si>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</si>
  <si>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</si>
  <si>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</si>
  <si>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</si>
  <si>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</si>
  <si>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</si>
  <si>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</si>
  <si>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</si>
  <si>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</si>
  <si>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</si>
  <si>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</si>
  <si>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</si>
  <si>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</si>
  <si>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</si>
  <si>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</si>
  <si>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</si>
  <si>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</si>
  <si>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</si>
  <si>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</si>
  <si>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</si>
  <si>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</si>
  <si>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</si>
  <si>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</si>
  <si>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</si>
  <si>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</si>
  <si>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</si>
  <si>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</si>
  <si>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</si>
  <si>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</si>
  <si>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</si>
  <si>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</si>
  <si>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</si>
  <si>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</si>
  <si>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</si>
  <si>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</si>
  <si>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</si>
  <si>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</si>
  <si>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</si>
  <si>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</si>
  <si>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</si>
  <si>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</si>
  <si>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</si>
  <si>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</si>
  <si>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</si>
  <si>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</si>
  <si>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</si>
  <si>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</si>
  <si>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</si>
  <si>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</si>
  <si>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</si>
  <si>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</si>
  <si>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</si>
  <si>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</si>
  <si>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</si>
  <si>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</si>
  <si>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</si>
  <si>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</si>
  <si>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</si>
  <si>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</si>
  <si>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</si>
  <si>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</si>
  <si>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</si>
  <si>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</si>
  <si>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</si>
  <si>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</si>
  <si>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</si>
  <si>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</si>
  <si>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</si>
  <si>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</si>
  <si>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</si>
  <si>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</si>
  <si>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</si>
  <si>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</si>
  <si>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</si>
  <si>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</si>
  <si>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</si>
  <si>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</si>
  <si>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</si>
  <si>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</si>
  <si>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</si>
  <si>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</si>
  <si>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</si>
  <si>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</si>
  <si>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</si>
  <si>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</si>
  <si>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</si>
  <si>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</si>
  <si>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</si>
  <si>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</si>
  <si>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</si>
  <si>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</si>
  <si>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</si>
  <si>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</si>
  <si>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</si>
  <si>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</si>
  <si>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</si>
  <si>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</si>
  <si>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</si>
  <si>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Direkte afgifter i pct af ækv. Disp. indkomst</t>
  </si>
  <si>
    <t>Indirekte i andel af ækv. Disp. indkomst</t>
  </si>
  <si>
    <t>Gini forbrug</t>
  </si>
  <si>
    <t>3. kvintil</t>
  </si>
  <si>
    <t>2. kvintil</t>
  </si>
  <si>
    <t>1. kvintil</t>
  </si>
  <si>
    <t>4. kvintil</t>
  </si>
  <si>
    <t>5. kvintil</t>
  </si>
  <si>
    <t>CO2 skatetbetaling uden adfærdsædnringer</t>
  </si>
  <si>
    <t>Total</t>
  </si>
  <si>
    <t>CO2 skattebetaling uden adfærdsædnringer</t>
  </si>
  <si>
    <t>Disp indkomst på kvintiler</t>
  </si>
  <si>
    <t>Forbrug på kvintiler</t>
  </si>
  <si>
    <t>Antal husstande (FAM55N)</t>
  </si>
  <si>
    <t>CO2skat</t>
  </si>
  <si>
    <t>Gns. betalt</t>
  </si>
  <si>
    <t>Provenu i alt (efter)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</si>
  <si>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</si>
  <si>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</si>
  <si>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</si>
  <si>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</si>
  <si>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</si>
  <si>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</si>
  <si>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</si>
  <si>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</si>
  <si>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</si>
  <si>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</si>
  <si>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</si>
  <si>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</si>
  <si>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</si>
  <si>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</si>
  <si>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</si>
  <si>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</si>
  <si>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</si>
  <si>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</si>
  <si>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</si>
  <si>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</si>
  <si>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</si>
  <si>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Indirekte</t>
  </si>
  <si>
    <t>Direkte</t>
  </si>
  <si>
    <t>Figur: Andel af forbrug</t>
  </si>
  <si>
    <t>Grønne afgifter efter tid, branche og miljøkategori</t>
  </si>
  <si>
    <t>Grønne afgifter efter miljøkategori og tid</t>
  </si>
  <si>
    <t>Co2-afgiften er en del af energiafgifterne!</t>
  </si>
  <si>
    <t>Antaget at de er fordelt, som energiskatterne generelt er</t>
  </si>
  <si>
    <t>2.4 Kuldioxid (co2)</t>
  </si>
  <si>
    <t>(nok ikke en vanvittig antagelse)</t>
  </si>
  <si>
    <t>Energiskatter</t>
  </si>
  <si>
    <t>Andel af energiskatter</t>
  </si>
  <si>
    <t>Co2-afgift</t>
  </si>
  <si>
    <t>Input-output tabel. Totaler for tilgang fordelt efter anvendelse og prisenhed. efter prisenhed, tid, anvendelse og tilgangstype</t>
  </si>
  <si>
    <t>Husholdninger (DIREKTE!)</t>
  </si>
  <si>
    <t>Brancher i alt (INDIREKTE)</t>
  </si>
  <si>
    <t>Produktionsværdi</t>
  </si>
  <si>
    <t>CO2-skat pr. enhed produktion til beregning af indirekte skatter</t>
  </si>
  <si>
    <t>Skattevektor: se fanen skatteberegninger</t>
  </si>
  <si>
    <t>Provenu i alt (før) (fra skatteberegninger)</t>
  </si>
  <si>
    <t>ENE2HA</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</si>
  <si>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</si>
  <si>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</si>
  <si>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</si>
  <si>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</si>
  <si>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</si>
  <si>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</si>
  <si>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</si>
  <si>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</si>
  <si>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</si>
  <si>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</si>
  <si>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</si>
  <si>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</si>
  <si>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</si>
  <si>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</si>
  <si>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</si>
  <si>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</si>
  <si>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</si>
  <si>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</si>
  <si>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</si>
  <si>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</si>
  <si>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</si>
  <si>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</si>
  <si>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</si>
  <si>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</si>
  <si>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</si>
  <si>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</si>
  <si>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</si>
  <si>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</si>
  <si>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</si>
  <si>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</si>
  <si>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</si>
  <si>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</si>
  <si>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</si>
  <si>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</si>
  <si>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</si>
  <si>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</si>
  <si>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</si>
  <si>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</si>
  <si>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</si>
  <si>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</si>
  <si>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</si>
  <si>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</si>
  <si>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</si>
  <si>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</si>
  <si>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</si>
  <si>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</si>
  <si>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</si>
  <si>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</si>
  <si>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</si>
  <si>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</si>
  <si>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</si>
  <si>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</si>
  <si>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</si>
  <si>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</si>
  <si>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</si>
  <si>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</si>
  <si>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</si>
  <si>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</si>
  <si>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</si>
  <si>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</si>
  <si>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</si>
  <si>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</si>
  <si>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</si>
  <si>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</si>
  <si>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</si>
  <si>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</si>
  <si>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</si>
  <si>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</si>
  <si>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</si>
  <si>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</si>
  <si>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</si>
  <si>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</si>
  <si>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</si>
  <si>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</si>
  <si>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</si>
  <si>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Beregninger fra Sune</t>
  </si>
  <si>
    <t>Andele</t>
  </si>
  <si>
    <t>Co2udledninger</t>
  </si>
  <si>
    <t>Skat per ton CO2e</t>
  </si>
  <si>
    <t>Indirect and direct taxes paid in DKK (right axis)</t>
  </si>
  <si>
    <t>Direct tax (share of disposable income)</t>
  </si>
  <si>
    <t>Indirect tax (share of disposable income)</t>
  </si>
  <si>
    <t>Figur 2</t>
  </si>
  <si>
    <t>Figur 1Share of disposable income</t>
  </si>
  <si>
    <t>CO2 tax: Share of disposable income</t>
  </si>
  <si>
    <t>CO2 tax: Share of total expenditure</t>
  </si>
  <si>
    <t>Der er noget galt med indkomsten.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</si>
</sst>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1">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rgb="FF000000"/>
      </patternFill>
    </fill>
  </fills>
  <borders count="2">
    <border>
      <left/>
      <right/>
      <top/>
      <bottom/>
      <diagonal/>
    </border>
    <border>
      <left/>
      <right/>
      <top/>
      <bottom style="thin">
        <color indexed="64"/>
      </bottom>
      <diagonal/>
    </border>
  </borders>
  <cellStyleXfs count="5">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3" fillId="0" borderId="0" applyNumberFormat="0" applyBorder="0" applyAlignment="0"/>
  </cellStyleXfs>
  <cellXfs count="43">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xf numFmtId="0" fontId="9" fillId="0" borderId="0" xfId="0" applyFont="1"/>
    <xf numFmtId="0" fontId="10" fillId="0" borderId="0" xfId="0" applyFont="1"/>
    <xf numFmtId="0" fontId="1" fillId="0" borderId="0" xfId="0" applyFont="1" applyAlignment="1">
      <alignment horizontal="left"/>
    </xf>
    <xf numFmtId="0" fontId="3" fillId="0" borderId="0" xfId="4"/>
    <xf numFmtId="0" fontId="3" fillId="2" borderId="0" xfId="4" applyFill="1"/>
    <xf numFmtId="0" fontId="1" fillId="0" borderId="0" xfId="4" applyFont="1" applyAlignment="1">
      <alignment horizontal="left"/>
    </xf>
    <xf numFmtId="0" fontId="1" fillId="2" borderId="0" xfId="4" applyFont="1" applyFill="1" applyAlignment="1">
      <alignment horizontal="left"/>
    </xf>
    <xf numFmtId="0" fontId="3" fillId="0" borderId="0" xfId="4" applyAlignment="1">
      <alignment horizontal="right"/>
    </xf>
    <xf numFmtId="0" fontId="3" fillId="2" borderId="0" xfId="4" applyFill="1" applyAlignment="1">
      <alignment horizontal="right"/>
    </xf>
    <xf numFmtId="3" fontId="3" fillId="2" borderId="0" xfId="4" applyNumberFormat="1" applyFill="1"/>
    <xf numFmtId="3" fontId="3" fillId="0" borderId="0" xfId="4" applyNumberFormat="1"/>
    <xf numFmtId="0" fontId="0" fillId="0" borderId="0" xfId="3" applyNumberFormat="1" applyFont="1" applyFill="1" applyAlignment="1" applyProtection="1">
      <alignment horizontal="right"/>
    </xf>
    <xf numFmtId="0" fontId="0" fillId="0" borderId="0" xfId="0" applyNumberFormat="1" applyAlignment="1">
      <alignment horizontal="right"/>
    </xf>
    <xf numFmtId="0" fontId="0" fillId="0" borderId="0" xfId="0" applyNumberFormat="1"/>
    <xf numFmtId="1" fontId="0" fillId="0" borderId="0" xfId="1" applyNumberFormat="1" applyFont="1"/>
    <xf numFmtId="10" fontId="0" fillId="0" borderId="0" xfId="0" applyNumberFormat="1" applyAlignment="1"/>
  </cellXfs>
  <cellStyles count="5">
    <cellStyle name="Komma" xfId="3" builtinId="3"/>
    <cellStyle name="Komma 2" xfId="2" xr:uid="{5E275040-34D7-42AE-B577-6811D3EF1A66}"/>
    <cellStyle name="Normal" xfId="0" builtinId="0"/>
    <cellStyle name="Normal 2" xfId="4" xr:uid="{2973043A-5E0A-C947-8305-D9F8E7FF9A6E}"/>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chartsheet" Target="chartsheets/sheet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5" Type="http://schemas.openxmlformats.org/officeDocument/2006/relationships/worksheet" Target="worksheets/sheet5.xml"/><Relationship Id="rId15" Type="http://schemas.openxmlformats.org/officeDocument/2006/relationships/worksheet" Target="worksheets/sheet1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stacked"/>
        <c:varyColors val="0"/>
        <c:ser>
          <c:idx val="0"/>
          <c:order val="0"/>
          <c:tx>
            <c:strRef>
              <c:f>resultater_kvintiler!$B$35</c:f>
              <c:strCache>
                <c:ptCount val="1"/>
                <c:pt idx="0">
                  <c:v>Indirect tax (share of disposable income)</c:v>
                </c:pt>
              </c:strCache>
            </c:strRef>
          </c:tx>
          <c:spPr>
            <a:solidFill>
              <a:schemeClr val="accent6">
                <a:lumMod val="75000"/>
              </a:schemeClr>
            </a:solidFill>
            <a:ln w="9525">
              <a:solidFill>
                <a:schemeClr val="tx1"/>
              </a:solidFill>
            </a:ln>
            <a:effectLst/>
          </c:spPr>
          <c:invertIfNegative val="0"/>
          <c:val>
            <c:numRef>
              <c:f>resultater_kvintiler!$C$35:$G$35</c:f>
              <c:numCache>
                <c:formatCode>0.00%</c:formatCode>
                <c:ptCount val="5"/>
                <c:pt idx="0">
                  <c:v>1.3527443281496844E-3</c:v>
                </c:pt>
                <c:pt idx="1">
                  <c:v>9.5868776053535795E-4</c:v>
                </c:pt>
                <c:pt idx="2">
                  <c:v>1.0664856039898309E-3</c:v>
                </c:pt>
                <c:pt idx="3">
                  <c:v>9.6658762418381876E-4</c:v>
                </c:pt>
                <c:pt idx="4">
                  <c:v>7.4766866866365911E-4</c:v>
                </c:pt>
              </c:numCache>
            </c:numRef>
          </c:val>
          <c:extLst>
            <c:ext xmlns:c16="http://schemas.microsoft.com/office/drawing/2014/chart" uri="{C3380CC4-5D6E-409C-BE32-E72D297353CC}">
              <c16:uniqueId val="{00000000-EBAE-4E43-A781-C38E2A6491FA}"/>
            </c:ext>
          </c:extLst>
        </c:ser>
        <c:ser>
          <c:idx val="1"/>
          <c:order val="1"/>
          <c:tx>
            <c:strRef>
              <c:f>resultater_kvintiler!$B$36</c:f>
              <c:strCache>
                <c:ptCount val="1"/>
                <c:pt idx="0">
                  <c:v>Direct tax (share of disposable income)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resultater_kvintiler!$C$36:$G$36</c:f>
              <c:numCache>
                <c:formatCode>0.00%</c:formatCode>
                <c:ptCount val="5"/>
                <c:pt idx="0">
                  <c:v>3.6689350791963998E-3</c:v>
                </c:pt>
                <c:pt idx="1">
                  <c:v>2.834389043200645E-3</c:v>
                </c:pt>
                <c:pt idx="2">
                  <c:v>3.2676857984225548E-3</c:v>
                </c:pt>
                <c:pt idx="3">
                  <c:v>3.0762392007219245E-3</c:v>
                </c:pt>
                <c:pt idx="4">
                  <c:v>2.5018782448396389E-3</c:v>
                </c:pt>
              </c:numCache>
            </c:numRef>
          </c:val>
          <c:extLst>
            <c:ext xmlns:c16="http://schemas.microsoft.com/office/drawing/2014/chart" uri="{C3380CC4-5D6E-409C-BE32-E72D297353CC}">
              <c16:uniqueId val="{00000001-EBAE-4E43-A781-C38E2A6491FA}"/>
            </c:ext>
          </c:extLst>
        </c:ser>
        <c:dLbls>
          <c:showLegendKey val="0"/>
          <c:showVal val="0"/>
          <c:showCatName val="0"/>
          <c:showSerName val="0"/>
          <c:showPercent val="0"/>
          <c:showBubbleSize val="0"/>
        </c:dLbls>
        <c:gapWidth val="150"/>
        <c:overlap val="100"/>
        <c:axId val="455114975"/>
        <c:axId val="453681583"/>
      </c:barChart>
      <c:lineChart>
        <c:grouping val="standard"/>
        <c:varyColors val="0"/>
        <c:ser>
          <c:idx val="2"/>
          <c:order val="2"/>
          <c:tx>
            <c:strRef>
              <c:f>resultater_kvintiler!$B$37</c:f>
              <c:strCache>
                <c:ptCount val="1"/>
                <c:pt idx="0">
                  <c:v>Indirect and direct taxes paid in DKK (right axis)</c:v>
                </c:pt>
              </c:strCache>
            </c:strRef>
          </c:tx>
          <c:spPr>
            <a:ln w="28575" cap="rnd">
              <a:solidFill>
                <a:schemeClr val="tx1">
                  <a:lumMod val="95000"/>
                  <a:lumOff val="5000"/>
                </a:schemeClr>
              </a:solidFill>
              <a:round/>
            </a:ln>
            <a:effectLst/>
          </c:spPr>
          <c:marker>
            <c:symbol val="circle"/>
            <c:size val="8"/>
            <c:spPr>
              <a:solidFill>
                <a:schemeClr val="tx1"/>
              </a:solidFill>
              <a:ln w="25400">
                <a:noFill/>
              </a:ln>
              <a:effectLst/>
            </c:spPr>
          </c:marker>
          <c:val>
            <c:numRef>
              <c:f>resultater_kvintiler!$C$37:$G$37</c:f>
              <c:numCache>
                <c:formatCode>0</c:formatCode>
                <c:ptCount val="5"/>
                <c:pt idx="0">
                  <c:v>553.27106122346584</c:v>
                </c:pt>
                <c:pt idx="1">
                  <c:v>695.90631848943508</c:v>
                </c:pt>
                <c:pt idx="2">
                  <c:v>1017.5832631154835</c:v>
                </c:pt>
                <c:pt idx="3">
                  <c:v>1196.6403547306759</c:v>
                </c:pt>
                <c:pt idx="4">
                  <c:v>1598.1694161707976</c:v>
                </c:pt>
              </c:numCache>
            </c:numRef>
          </c:val>
          <c:smooth val="0"/>
          <c:extLst>
            <c:ext xmlns:c16="http://schemas.microsoft.com/office/drawing/2014/chart" uri="{C3380CC4-5D6E-409C-BE32-E72D297353CC}">
              <c16:uniqueId val="{00000002-EBAE-4E43-A781-C38E2A6491FA}"/>
            </c:ext>
          </c:extLst>
        </c:ser>
        <c:dLbls>
          <c:showLegendKey val="0"/>
          <c:showVal val="0"/>
          <c:showCatName val="0"/>
          <c:showSerName val="0"/>
          <c:showPercent val="0"/>
          <c:showBubbleSize val="0"/>
        </c:dLbls>
        <c:marker val="1"/>
        <c:smooth val="0"/>
        <c:axId val="1081903039"/>
        <c:axId val="1055049231"/>
      </c:line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Deciles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valAx>
        <c:axId val="1055049231"/>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DKK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numFmt formatCode="0" sourceLinked="1"/>
        <c:majorTickMark val="out"/>
        <c:minorTickMark val="none"/>
        <c:tickLblPos val="nextTo"/>
        <c:spPr>
          <a:noFill/>
          <a:ln>
            <a:solidFill>
              <a:schemeClr val="dk1">
                <a:tint val="75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1081903039"/>
        <c:crosses val="max"/>
        <c:crossBetween val="between"/>
      </c:valAx>
      <c:catAx>
        <c:axId val="1081903039"/>
        <c:scaling>
          <c:orientation val="minMax"/>
        </c:scaling>
        <c:delete val="1"/>
        <c:axPos val="b"/>
        <c:majorTickMark val="out"/>
        <c:minorTickMark val="none"/>
        <c:tickLblPos val="nextTo"/>
        <c:crossAx val="10550492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resultater_kvintiler!$B$43</c:f>
              <c:strCache>
                <c:ptCount val="1"/>
                <c:pt idx="0">
                  <c:v>CO2 tax: Share of disposable income</c:v>
                </c:pt>
              </c:strCache>
            </c:strRef>
          </c:tx>
          <c:spPr>
            <a:solidFill>
              <a:schemeClr val="accent6">
                <a:lumMod val="75000"/>
              </a:schemeClr>
            </a:solidFill>
            <a:ln w="9525">
              <a:solidFill>
                <a:schemeClr val="tx1"/>
              </a:solidFill>
            </a:ln>
            <a:effectLst/>
          </c:spPr>
          <c:invertIfNegative val="0"/>
          <c:val>
            <c:numRef>
              <c:f>resultater_kvintiler!$C$43:$G$43</c:f>
              <c:numCache>
                <c:formatCode>0.00%</c:formatCode>
                <c:ptCount val="5"/>
                <c:pt idx="0">
                  <c:v>5.0216794073460842E-3</c:v>
                </c:pt>
                <c:pt idx="1">
                  <c:v>3.7930768037360029E-3</c:v>
                </c:pt>
                <c:pt idx="2">
                  <c:v>4.3341714024123859E-3</c:v>
                </c:pt>
                <c:pt idx="3">
                  <c:v>4.0428268249057429E-3</c:v>
                </c:pt>
                <c:pt idx="4">
                  <c:v>3.249546913503298E-3</c:v>
                </c:pt>
              </c:numCache>
            </c:numRef>
          </c:val>
          <c:extLst>
            <c:ext xmlns:c16="http://schemas.microsoft.com/office/drawing/2014/chart" uri="{C3380CC4-5D6E-409C-BE32-E72D297353CC}">
              <c16:uniqueId val="{00000000-3FF3-DD4C-A0AB-44BC0C98509C}"/>
            </c:ext>
          </c:extLst>
        </c:ser>
        <c:ser>
          <c:idx val="1"/>
          <c:order val="1"/>
          <c:tx>
            <c:strRef>
              <c:f>resultater_kvintiler!$B$44</c:f>
              <c:strCache>
                <c:ptCount val="1"/>
                <c:pt idx="0">
                  <c:v>CO2 tax: Share of total expenditure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resultater_kvintiler!$C$44:$G$44</c:f>
              <c:numCache>
                <c:formatCode>0.00%</c:formatCode>
                <c:ptCount val="5"/>
                <c:pt idx="0">
                  <c:v>2.8486462648941516E-3</c:v>
                </c:pt>
                <c:pt idx="1">
                  <c:v>2.976302338194071E-3</c:v>
                </c:pt>
                <c:pt idx="2">
                  <c:v>3.1336277152526691E-3</c:v>
                </c:pt>
                <c:pt idx="3">
                  <c:v>3.205745665153718E-3</c:v>
                </c:pt>
                <c:pt idx="4">
                  <c:v>3.2757184590632375E-3</c:v>
                </c:pt>
              </c:numCache>
            </c:numRef>
          </c:val>
          <c:extLst>
            <c:ext xmlns:c16="http://schemas.microsoft.com/office/drawing/2014/chart" uri="{C3380CC4-5D6E-409C-BE32-E72D297353CC}">
              <c16:uniqueId val="{00000001-3FF3-DD4C-A0AB-44BC0C98509C}"/>
            </c:ext>
          </c:extLst>
        </c:ser>
        <c:dLbls>
          <c:showLegendKey val="0"/>
          <c:showVal val="0"/>
          <c:showCatName val="0"/>
          <c:showSerName val="0"/>
          <c:showPercent val="0"/>
          <c:showBubbleSize val="0"/>
        </c:dLbls>
        <c:gapWidth val="150"/>
        <c:axId val="455114975"/>
        <c:axId val="453681583"/>
      </c:bar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Titel</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showDLblsOverMax val="0"/>
    <c:extLst/>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resultater_kvintiler!$B$10</c:f>
              <c:strCache>
                <c:ptCount val="1"/>
                <c:pt idx="0">
                  <c:v>Indirekte i andel af forbrug</c:v>
                </c:pt>
              </c:strCache>
            </c:strRef>
          </c:tx>
          <c:spPr>
            <a:solidFill>
              <a:schemeClr val="accent1"/>
            </a:solidFill>
            <a:ln>
              <a:noFill/>
            </a:ln>
            <a:effectLst/>
          </c:spPr>
          <c:invertIfNegative val="0"/>
          <c:val>
            <c:numRef>
              <c:f>resultater_kvintiler!$C$10:$L$10</c:f>
              <c:numCache>
                <c:formatCode>General</c:formatCode>
                <c:ptCount val="10"/>
                <c:pt idx="0">
                  <c:v>7.6164974326968103E-4</c:v>
                </c:pt>
                <c:pt idx="1">
                  <c:v>7.7238518270969568E-4</c:v>
                </c:pt>
                <c:pt idx="2">
                  <c:v>7.388119237711746E-4</c:v>
                </c:pt>
                <c:pt idx="3">
                  <c:v>7.6314780918806014E-4</c:v>
                </c:pt>
                <c:pt idx="4">
                  <c:v>7.7063957893053973E-4</c:v>
                </c:pt>
                <c:pt idx="5">
                  <c:v>7.7147127774428029E-4</c:v>
                </c:pt>
                <c:pt idx="6">
                  <c:v>7.7247464481641336E-4</c:v>
                </c:pt>
                <c:pt idx="7">
                  <c:v>7.6076703527014561E-4</c:v>
                </c:pt>
                <c:pt idx="8">
                  <c:v>7.7742796099325895E-4</c:v>
                </c:pt>
                <c:pt idx="9">
                  <c:v>7.3465203030410658E-4</c:v>
                </c:pt>
              </c:numCache>
            </c:numRef>
          </c:val>
          <c:extLst>
            <c:ext xmlns:c16="http://schemas.microsoft.com/office/drawing/2014/chart" uri="{C3380CC4-5D6E-409C-BE32-E72D297353CC}">
              <c16:uniqueId val="{00000000-18DB-434C-82CA-508FFCDA3E68}"/>
            </c:ext>
          </c:extLst>
        </c:ser>
        <c:ser>
          <c:idx val="1"/>
          <c:order val="1"/>
          <c:tx>
            <c:strRef>
              <c:f>resultater_kvintiler!$B$11</c:f>
              <c:strCache>
                <c:ptCount val="1"/>
                <c:pt idx="0">
                  <c:v>Direkte afgifter i pct af forbrug</c:v>
                </c:pt>
              </c:strCache>
            </c:strRef>
          </c:tx>
          <c:spPr>
            <a:solidFill>
              <a:schemeClr val="accent2"/>
            </a:solidFill>
            <a:ln>
              <a:noFill/>
            </a:ln>
            <a:effectLst/>
          </c:spPr>
          <c:invertIfNegative val="0"/>
          <c:val>
            <c:numRef>
              <c:f>resultater_kvintiler!$C$11:$L$11</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18DB-434C-82CA-508FFCDA3E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resultater_kvintiler!$A$38</c:f>
          <c:strCache>
            <c:ptCount val="1"/>
            <c:pt idx="0">
              <c:v>Figur: Andel af forbrug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resultater_kvintiler!$A$39:$B$39</c:f>
              <c:strCache>
                <c:ptCount val="2"/>
                <c:pt idx="0">
                  <c:v>Uden adfærd</c:v>
                </c:pt>
                <c:pt idx="1">
                  <c:v>Indirekte</c:v>
                </c:pt>
              </c:strCache>
            </c:strRef>
          </c:tx>
          <c:spPr>
            <a:solidFill>
              <a:schemeClr val="accent1"/>
            </a:solidFill>
            <a:ln>
              <a:noFill/>
            </a:ln>
            <a:effectLst/>
          </c:spPr>
          <c:invertIfNegative val="0"/>
          <c:val>
            <c:numRef>
              <c:f>resultater_kvintiler!$C$39:$G$39</c:f>
              <c:numCache>
                <c:formatCode>0.00%</c:formatCode>
                <c:ptCount val="5"/>
                <c:pt idx="0">
                  <c:v>7.6737078677367905E-4</c:v>
                </c:pt>
                <c:pt idx="1">
                  <c:v>7.5225068484482374E-4</c:v>
                </c:pt>
                <c:pt idx="2">
                  <c:v>7.7107445375150312E-4</c:v>
                </c:pt>
                <c:pt idx="3">
                  <c:v>7.6645234149764791E-4</c:v>
                </c:pt>
                <c:pt idx="4">
                  <c:v>7.5369032188071479E-4</c:v>
                </c:pt>
              </c:numCache>
            </c:numRef>
          </c:val>
          <c:extLst>
            <c:ext xmlns:c16="http://schemas.microsoft.com/office/drawing/2014/chart" uri="{C3380CC4-5D6E-409C-BE32-E72D297353CC}">
              <c16:uniqueId val="{00000000-D615-204D-8ED2-5FC1443C4127}"/>
            </c:ext>
          </c:extLst>
        </c:ser>
        <c:ser>
          <c:idx val="1"/>
          <c:order val="1"/>
          <c:tx>
            <c:strRef>
              <c:f>resultater_kvintiler!$A$40:$B$40</c:f>
              <c:strCache>
                <c:ptCount val="2"/>
                <c:pt idx="0">
                  <c:v>Uden adfærd</c:v>
                </c:pt>
                <c:pt idx="1">
                  <c:v>Direkte</c:v>
                </c:pt>
              </c:strCache>
            </c:strRef>
          </c:tx>
          <c:spPr>
            <a:solidFill>
              <a:schemeClr val="accent2"/>
            </a:solidFill>
            <a:ln>
              <a:noFill/>
            </a:ln>
            <a:effectLst/>
          </c:spPr>
          <c:invertIfNegative val="0"/>
          <c:val>
            <c:numRef>
              <c:f>resultater_kvintiler!$C$40:$G$40</c:f>
              <c:numCache>
                <c:formatCode>0.00%</c:formatCode>
                <c:ptCount val="5"/>
                <c:pt idx="0">
                  <c:v>2.0812754781204725E-3</c:v>
                </c:pt>
                <c:pt idx="1">
                  <c:v>2.224051653349247E-3</c:v>
                </c:pt>
                <c:pt idx="2">
                  <c:v>2.3625532615011661E-3</c:v>
                </c:pt>
                <c:pt idx="3">
                  <c:v>2.4392933236560702E-3</c:v>
                </c:pt>
                <c:pt idx="4">
                  <c:v>2.5220281371825227E-3</c:v>
                </c:pt>
              </c:numCache>
            </c:numRef>
          </c:val>
          <c:extLst>
            <c:ext xmlns:c16="http://schemas.microsoft.com/office/drawing/2014/chart" uri="{C3380CC4-5D6E-409C-BE32-E72D297353CC}">
              <c16:uniqueId val="{00000001-D615-204D-8ED2-5FC1443C4127}"/>
            </c:ext>
          </c:extLst>
        </c:ser>
        <c:dLbls>
          <c:showLegendKey val="0"/>
          <c:showVal val="0"/>
          <c:showCatName val="0"/>
          <c:showSerName val="0"/>
          <c:showPercent val="0"/>
          <c:showBubbleSize val="0"/>
        </c:dLbls>
        <c:gapWidth val="150"/>
        <c:overlap val="100"/>
        <c:axId val="1050580495"/>
        <c:axId val="1014146111"/>
      </c:barChart>
      <c:catAx>
        <c:axId val="1050580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14146111"/>
        <c:crosses val="autoZero"/>
        <c:auto val="1"/>
        <c:lblAlgn val="ctr"/>
        <c:lblOffset val="100"/>
        <c:noMultiLvlLbl val="0"/>
      </c:catAx>
      <c:valAx>
        <c:axId val="1014146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0580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resultater_kvintiler!$B$14</c:f>
              <c:strCache>
                <c:ptCount val="1"/>
                <c:pt idx="0">
                  <c:v>Disponibel indkomst (2016) IFOR31</c:v>
                </c:pt>
              </c:strCache>
            </c:strRef>
          </c:tx>
          <c:spPr>
            <a:solidFill>
              <a:schemeClr val="accent1"/>
            </a:solidFill>
            <a:ln>
              <a:noFill/>
            </a:ln>
            <a:effectLst/>
          </c:spPr>
          <c:invertIfNegative val="0"/>
          <c:val>
            <c:numRef>
              <c:f>resultater_kvintiler!$C$14:$L$14</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A41E-A841-943D-8A03AF4804A0}"/>
            </c:ext>
          </c:extLst>
        </c:ser>
        <c:ser>
          <c:idx val="1"/>
          <c:order val="1"/>
          <c:tx>
            <c:strRef>
              <c:f>resultater_kvintiler!$B$9</c:f>
              <c:strCache>
                <c:ptCount val="1"/>
                <c:pt idx="0">
                  <c:v>Forbrug i alt</c:v>
                </c:pt>
              </c:strCache>
            </c:strRef>
          </c:tx>
          <c:spPr>
            <a:solidFill>
              <a:schemeClr val="accent2"/>
            </a:solidFill>
            <a:ln>
              <a:noFill/>
            </a:ln>
            <a:effectLst/>
          </c:spPr>
          <c:invertIfNegative val="0"/>
          <c:val>
            <c:numRef>
              <c:f>resultater_kvintiler!$C$9:$L$9</c:f>
              <c:numCache>
                <c:formatCode>General</c:formatCode>
                <c:ptCount val="10"/>
                <c:pt idx="0">
                  <c:v>181437.98905999999</c:v>
                </c:pt>
                <c:pt idx="1">
                  <c:v>207006.91408000005</c:v>
                </c:pt>
                <c:pt idx="2">
                  <c:v>209396.04974000002</c:v>
                </c:pt>
                <c:pt idx="3">
                  <c:v>258235.42006000003</c:v>
                </c:pt>
                <c:pt idx="4">
                  <c:v>309873.46738000005</c:v>
                </c:pt>
                <c:pt idx="5">
                  <c:v>339586.74652000004</c:v>
                </c:pt>
                <c:pt idx="6">
                  <c:v>362535.22353999992</c:v>
                </c:pt>
                <c:pt idx="7">
                  <c:v>384024.53492000001</c:v>
                </c:pt>
                <c:pt idx="8">
                  <c:v>434284.92023999989</c:v>
                </c:pt>
                <c:pt idx="9">
                  <c:v>541482.34190000012</c:v>
                </c:pt>
              </c:numCache>
            </c:numRef>
          </c:val>
          <c:extLst>
            <c:ext xmlns:c16="http://schemas.microsoft.com/office/drawing/2014/chart" uri="{C3380CC4-5D6E-409C-BE32-E72D297353CC}">
              <c16:uniqueId val="{00000001-A41E-A841-943D-8A03AF4804A0}"/>
            </c:ext>
          </c:extLst>
        </c:ser>
        <c:dLbls>
          <c:showLegendKey val="0"/>
          <c:showVal val="0"/>
          <c:showCatName val="0"/>
          <c:showSerName val="0"/>
          <c:showPercent val="0"/>
          <c:showBubbleSize val="0"/>
        </c:dLbls>
        <c:gapWidth val="219"/>
        <c:overlap val="-27"/>
        <c:axId val="1116808815"/>
        <c:axId val="1115964431"/>
      </c:barChart>
      <c:catAx>
        <c:axId val="11168088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5964431"/>
        <c:crosses val="autoZero"/>
        <c:auto val="1"/>
        <c:lblAlgn val="ctr"/>
        <c:lblOffset val="100"/>
        <c:noMultiLvlLbl val="0"/>
      </c:catAx>
      <c:valAx>
        <c:axId val="111596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6808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7.3377336266601068E-4</c:v>
                </c:pt>
                <c:pt idx="1">
                  <c:v>7.4411588502252093E-4</c:v>
                </c:pt>
                <c:pt idx="2">
                  <c:v>7.1177140736114963E-4</c:v>
                </c:pt>
                <c:pt idx="3">
                  <c:v>7.3521659937177684E-4</c:v>
                </c:pt>
                <c:pt idx="4">
                  <c:v>7.4243417034168232E-4</c:v>
                </c:pt>
                <c:pt idx="5">
                  <c:v>7.4323542897883983E-4</c:v>
                </c:pt>
                <c:pt idx="6">
                  <c:v>7.442020728161328E-4</c:v>
                </c:pt>
                <c:pt idx="7">
                  <c:v>7.3292296177925802E-4</c:v>
                </c:pt>
                <c:pt idx="8">
                  <c:v>7.4897409762090552E-4</c:v>
                </c:pt>
                <c:pt idx="9">
                  <c:v>7.0776376599497625E-4</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1.8218422183290863E-3</c:v>
                </c:pt>
                <c:pt idx="1">
                  <c:v>1.1064987761512188E-3</c:v>
                </c:pt>
                <c:pt idx="2">
                  <c:v>9.0316125877737418E-4</c:v>
                </c:pt>
                <c:pt idx="3">
                  <c:v>1.0073030728088787E-3</c:v>
                </c:pt>
                <c:pt idx="4">
                  <c:v>1.0784139887348074E-3</c:v>
                </c:pt>
                <c:pt idx="5">
                  <c:v>1.0558402635870785E-3</c:v>
                </c:pt>
                <c:pt idx="6">
                  <c:v>1.0081874468094696E-3</c:v>
                </c:pt>
                <c:pt idx="7">
                  <c:v>9.2981126105428865E-4</c:v>
                </c:pt>
                <c:pt idx="8">
                  <c:v>9.1728042348318594E-4</c:v>
                </c:pt>
                <c:pt idx="9">
                  <c:v>6.4624891049470468E-4</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73573.337344861604</c:v>
                </c:pt>
                <c:pt idx="1">
                  <c:v>141930.3575522016</c:v>
                </c:pt>
                <c:pt idx="2">
                  <c:v>168468.32045455661</c:v>
                </c:pt>
                <c:pt idx="3">
                  <c:v>192260.02613248059</c:v>
                </c:pt>
                <c:pt idx="4">
                  <c:v>217248.01438015257</c:v>
                </c:pt>
                <c:pt idx="5">
                  <c:v>243176.39915749148</c:v>
                </c:pt>
                <c:pt idx="6">
                  <c:v>272718.43741367187</c:v>
                </c:pt>
                <c:pt idx="7">
                  <c:v>308439.61490264541</c:v>
                </c:pt>
                <c:pt idx="8">
                  <c:v>361554.0874950189</c:v>
                </c:pt>
                <c:pt idx="9">
                  <c:v>607482.79917978146</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3.0053691418116583E-2</c:v>
                </c:pt>
                <c:pt idx="1">
                  <c:v>1.7782992718328068E-2</c:v>
                </c:pt>
                <c:pt idx="2">
                  <c:v>1.6484596743825585E-2</c:v>
                </c:pt>
                <c:pt idx="3">
                  <c:v>1.7291566105198889E-2</c:v>
                </c:pt>
                <c:pt idx="4">
                  <c:v>1.8917279496414061E-2</c:v>
                </c:pt>
                <c:pt idx="5">
                  <c:v>1.9947933076374522E-2</c:v>
                </c:pt>
                <c:pt idx="6">
                  <c:v>1.8203807348854819E-2</c:v>
                </c:pt>
                <c:pt idx="7">
                  <c:v>1.8355367949646532E-2</c:v>
                </c:pt>
                <c:pt idx="8">
                  <c:v>1.7708254105123635E-2</c:v>
                </c:pt>
                <c:pt idx="9">
                  <c:v>1.3112092229468998E-2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1.210455987380931E-2</c:v>
                </c:pt>
                <c:pt idx="1">
                  <c:v>1.195898960772037E-2</c:v>
                </c:pt>
                <c:pt idx="2">
                  <c:v>1.2991328525336984E-2</c:v>
                </c:pt>
                <c:pt idx="3">
                  <c:v>1.2620875258750178E-2</c:v>
                </c:pt>
                <c:pt idx="4">
                  <c:v>1.3023602118254471E-2</c:v>
                </c:pt>
                <c:pt idx="5">
                  <c:v>1.4041906819210496E-2</c:v>
                </c:pt>
                <c:pt idx="6">
                  <c:v>1.3437294032012997E-2</c:v>
                </c:pt>
                <c:pt idx="7">
                  <c:v>1.4468603689472333E-2</c:v>
                </c:pt>
                <c:pt idx="8">
                  <c:v>1.4459071947118454E-2</c:v>
                </c:pt>
                <c:pt idx="9">
                  <c:v>1.4360200266021932E-2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201DBFE-B1E7-7247-8FE8-EC3674AED10F}">
  <sheetPr/>
  <sheetViews>
    <sheetView workbookViewId="0"/>
  </sheetViews>
  <pageMargins left="0.7" right="0.7" top="0.75" bottom="0.75" header="0.3" footer="0.3"/>
  <pageSetup paperSize="9" orientation="landscape" horizontalDpi="0" verticalDpi="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B0A7978-2726-8E45-8627-D79D15CB7380}">
  <sheetPr/>
  <sheetViews>
    <sheetView zoomScale="10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1.png"/><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0</xdr:colOff>
      <xdr:row>87</xdr:row>
      <xdr:rowOff>6350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72</xdr:row>
      <xdr:rowOff>120650</xdr:rowOff>
    </xdr:from>
    <xdr:to>
      <xdr:col>7</xdr:col>
      <xdr:colOff>520700</xdr:colOff>
      <xdr:row>92</xdr:row>
      <xdr:rowOff>25400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34</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9313333" cy="6071810"/>
    <xdr:graphicFrame macro="">
      <xdr:nvGraphicFramePr>
        <xdr:cNvPr id="2" name="Diagram 1">
          <a:extLst>
            <a:ext uri="{FF2B5EF4-FFF2-40B4-BE49-F238E27FC236}">
              <a16:creationId xmlns:a16="http://schemas.microsoft.com/office/drawing/2014/main" id="{919D72EB-797D-3648-AA8B-F7EC80C500B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13333" cy="6071810"/>
    <xdr:graphicFrame macro="">
      <xdr:nvGraphicFramePr>
        <xdr:cNvPr id="2" name="Diagram 1">
          <a:extLst>
            <a:ext uri="{FF2B5EF4-FFF2-40B4-BE49-F238E27FC236}">
              <a16:creationId xmlns:a16="http://schemas.microsoft.com/office/drawing/2014/main" id="{2B6C505E-EAE3-0A4A-9B9F-5D95A3DFA3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oneCellAnchor>
    <xdr:from>
      <xdr:col>5</xdr:col>
      <xdr:colOff>800100</xdr:colOff>
      <xdr:row>10</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twoCellAnchor>
    <xdr:from>
      <xdr:col>10</xdr:col>
      <xdr:colOff>331786</xdr:colOff>
      <xdr:row>48</xdr:row>
      <xdr:rowOff>165100</xdr:rowOff>
    </xdr:from>
    <xdr:to>
      <xdr:col>19</xdr:col>
      <xdr:colOff>35982</xdr:colOff>
      <xdr:row>68</xdr:row>
      <xdr:rowOff>1587</xdr:rowOff>
    </xdr:to>
    <xdr:graphicFrame macro="">
      <xdr:nvGraphicFramePr>
        <xdr:cNvPr id="4" name="Diagram 3">
          <a:extLst>
            <a:ext uri="{FF2B5EF4-FFF2-40B4-BE49-F238E27FC236}">
              <a16:creationId xmlns:a16="http://schemas.microsoft.com/office/drawing/2014/main" id="{5D55550F-AB29-5449-808B-0426BB570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18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355600</xdr:colOff>
      <xdr:row>39</xdr:row>
      <xdr:rowOff>12700</xdr:rowOff>
    </xdr:from>
    <xdr:to>
      <xdr:col>14</xdr:col>
      <xdr:colOff>63500</xdr:colOff>
      <xdr:row>51</xdr:row>
      <xdr:rowOff>12700</xdr:rowOff>
    </xdr:to>
    <xdr:graphicFrame macro="">
      <xdr:nvGraphicFramePr>
        <xdr:cNvPr id="8" name="Diagram 7">
          <a:extLst>
            <a:ext uri="{FF2B5EF4-FFF2-40B4-BE49-F238E27FC236}">
              <a16:creationId xmlns:a16="http://schemas.microsoft.com/office/drawing/2014/main" id="{96141A89-64B1-B34A-8883-22A393174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181510</xdr:colOff>
      <xdr:row>47</xdr:row>
      <xdr:rowOff>165100</xdr:rowOff>
    </xdr:from>
    <xdr:to>
      <xdr:col>7</xdr:col>
      <xdr:colOff>431799</xdr:colOff>
      <xdr:row>65</xdr:row>
      <xdr:rowOff>114300</xdr:rowOff>
    </xdr:to>
    <xdr:pic>
      <xdr:nvPicPr>
        <xdr:cNvPr id="9" name="Billede 8">
          <a:extLst>
            <a:ext uri="{FF2B5EF4-FFF2-40B4-BE49-F238E27FC236}">
              <a16:creationId xmlns:a16="http://schemas.microsoft.com/office/drawing/2014/main" id="{4B9339FB-CC07-634D-806D-9C8F5C631E0A}"/>
            </a:ext>
          </a:extLst>
        </xdr:cNvPr>
        <xdr:cNvPicPr>
          <a:picLocks noChangeAspect="1"/>
        </xdr:cNvPicPr>
      </xdr:nvPicPr>
      <xdr:blipFill>
        <a:blip xmlns:r="http://schemas.openxmlformats.org/officeDocument/2006/relationships" r:embed="rId4"/>
        <a:stretch>
          <a:fillRect/>
        </a:stretch>
      </xdr:blipFill>
      <xdr:spPr>
        <a:xfrm>
          <a:off x="4817010" y="9118600"/>
          <a:ext cx="6016089" cy="3378200"/>
        </a:xfrm>
        <a:prstGeom prst="rect">
          <a:avLst/>
        </a:prstGeom>
      </xdr:spPr>
    </xdr:pic>
    <xdr:clientData/>
  </xdr:twoCellAnchor>
  <xdr:twoCellAnchor>
    <xdr:from>
      <xdr:col>3</xdr:col>
      <xdr:colOff>977900</xdr:colOff>
      <xdr:row>10</xdr:row>
      <xdr:rowOff>95250</xdr:rowOff>
    </xdr:from>
    <xdr:to>
      <xdr:col>9</xdr:col>
      <xdr:colOff>133350</xdr:colOff>
      <xdr:row>28</xdr:row>
      <xdr:rowOff>165100</xdr:rowOff>
    </xdr:to>
    <xdr:graphicFrame macro="">
      <xdr:nvGraphicFramePr>
        <xdr:cNvPr id="11" name="Diagram 10">
          <a:extLst>
            <a:ext uri="{FF2B5EF4-FFF2-40B4-BE49-F238E27FC236}">
              <a16:creationId xmlns:a16="http://schemas.microsoft.com/office/drawing/2014/main" id="{095A3720-623E-DE4F-8A79-3219D7E4D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mrs171_ku_dk/Documents/Seminar%20Environment%20Economics/Data/data%20fra%20sune/beregning%20af%20direkte%20skat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0052-E41C-BC4F-938A-D9590D4D1618}">
  <dimension ref="A1:L127"/>
  <sheetViews>
    <sheetView topLeftCell="A53" workbookViewId="0">
      <selection activeCell="E67" sqref="E67"/>
    </sheetView>
  </sheetViews>
  <sheetFormatPr baseColWidth="10" defaultRowHeight="15"/>
  <cols>
    <col min="2" max="2" width="20.83203125" customWidth="1"/>
    <col min="6" max="6" width="13.6640625" bestFit="1" customWidth="1"/>
    <col min="7" max="7" width="18.33203125" customWidth="1"/>
  </cols>
  <sheetData>
    <row r="1" spans="1:12" ht="17">
      <c r="A1" s="27" t="s">
        <v>525</v>
      </c>
      <c r="D1" s="27" t="s">
        <v>526</v>
      </c>
      <c r="H1" t="s">
        <v>527</v>
      </c>
    </row>
    <row r="2" spans="1:12">
      <c r="A2" s="28" t="s">
        <v>1</v>
      </c>
      <c r="D2" s="28" t="s">
        <v>1</v>
      </c>
    </row>
    <row r="3" spans="1:12">
      <c r="A3" s="28"/>
      <c r="E3" s="7">
        <v>2016</v>
      </c>
      <c r="H3" t="s">
        <v>528</v>
      </c>
    </row>
    <row r="4" spans="1:12">
      <c r="A4" s="28"/>
      <c r="D4" s="7" t="s">
        <v>529</v>
      </c>
      <c r="E4">
        <v>3577</v>
      </c>
      <c r="H4" t="s">
        <v>530</v>
      </c>
    </row>
    <row r="5" spans="1:12">
      <c r="C5" s="29" t="s">
        <v>531</v>
      </c>
      <c r="D5" s="7" t="s">
        <v>532</v>
      </c>
      <c r="E5" s="7" t="s">
        <v>533</v>
      </c>
      <c r="F5" t="s">
        <v>619</v>
      </c>
      <c r="G5" t="s">
        <v>620</v>
      </c>
    </row>
    <row r="6" spans="1:12" ht="17">
      <c r="A6" s="29" t="s">
        <v>46</v>
      </c>
      <c r="B6" s="29" t="s">
        <v>466</v>
      </c>
      <c r="C6" s="4">
        <v>45673</v>
      </c>
      <c r="D6">
        <v>1</v>
      </c>
      <c r="E6">
        <f>SUM(E7:E8)</f>
        <v>3577</v>
      </c>
      <c r="F6" s="38">
        <v>87713000</v>
      </c>
      <c r="G6">
        <f>E6*1000000/F6</f>
        <v>40.780728056274441</v>
      </c>
      <c r="H6" s="27" t="s">
        <v>534</v>
      </c>
    </row>
    <row r="7" spans="1:12">
      <c r="B7" s="29" t="s">
        <v>535</v>
      </c>
      <c r="C7" s="4">
        <v>25236</v>
      </c>
      <c r="D7">
        <f>C7/$C$6</f>
        <v>0.55253650953517397</v>
      </c>
      <c r="E7">
        <f>D7*$E$4</f>
        <v>1976.4230946073174</v>
      </c>
      <c r="F7" s="39">
        <v>8306000</v>
      </c>
      <c r="G7">
        <f t="shared" ref="G7:G70" si="0">E7*1000000/F7</f>
        <v>237.95125145765923</v>
      </c>
      <c r="H7" s="28" t="s">
        <v>1</v>
      </c>
    </row>
    <row r="8" spans="1:12">
      <c r="B8" s="29" t="s">
        <v>536</v>
      </c>
      <c r="C8" s="4">
        <v>20437</v>
      </c>
      <c r="D8">
        <f t="shared" ref="D8:D71" si="1">C8/$C$6</f>
        <v>0.44746349046482603</v>
      </c>
      <c r="E8">
        <f t="shared" ref="E8:E71" si="2">D8*$E$4</f>
        <v>1600.5769053926826</v>
      </c>
      <c r="F8" s="39">
        <v>79407000</v>
      </c>
      <c r="G8">
        <f t="shared" si="0"/>
        <v>20.156622280059473</v>
      </c>
      <c r="K8" s="29" t="s">
        <v>537</v>
      </c>
      <c r="L8" s="7" t="s">
        <v>538</v>
      </c>
    </row>
    <row r="9" spans="1:12">
      <c r="B9" s="29" t="s">
        <v>332</v>
      </c>
      <c r="C9" s="4">
        <v>1108</v>
      </c>
      <c r="D9">
        <f t="shared" si="1"/>
        <v>2.4259409279005103E-2</v>
      </c>
      <c r="E9">
        <f t="shared" si="2"/>
        <v>86.77590699100125</v>
      </c>
      <c r="F9" s="38">
        <v>11924000</v>
      </c>
      <c r="G9">
        <f t="shared" si="0"/>
        <v>7.2774158831768911</v>
      </c>
      <c r="H9" s="29" t="s">
        <v>47</v>
      </c>
      <c r="I9" s="29" t="s">
        <v>46</v>
      </c>
      <c r="J9" s="29" t="s">
        <v>165</v>
      </c>
      <c r="K9" s="4">
        <v>67852.489000000001</v>
      </c>
      <c r="L9">
        <f>E9/K9</f>
        <v>1.2788905502199225E-3</v>
      </c>
    </row>
    <row r="10" spans="1:12">
      <c r="B10" s="29" t="s">
        <v>333</v>
      </c>
      <c r="C10" s="4">
        <v>50</v>
      </c>
      <c r="D10">
        <f t="shared" si="1"/>
        <v>1.0947386858756814E-3</v>
      </c>
      <c r="E10">
        <f t="shared" si="2"/>
        <v>3.9158802793773124</v>
      </c>
      <c r="F10" s="39">
        <v>66000</v>
      </c>
      <c r="G10">
        <f t="shared" si="0"/>
        <v>59.33151938450473</v>
      </c>
      <c r="J10" s="29" t="s">
        <v>166</v>
      </c>
      <c r="K10" s="4">
        <v>4519.0360000000001</v>
      </c>
      <c r="L10">
        <f t="shared" ref="L10:L73" si="3">E10/K10</f>
        <v>8.6653000316379693E-4</v>
      </c>
    </row>
    <row r="11" spans="1:12">
      <c r="B11" s="29" t="s">
        <v>334</v>
      </c>
      <c r="C11" s="4">
        <v>80</v>
      </c>
      <c r="D11">
        <f t="shared" si="1"/>
        <v>1.7515818974010904E-3</v>
      </c>
      <c r="E11">
        <f t="shared" si="2"/>
        <v>6.2654084470037006</v>
      </c>
      <c r="F11" s="39">
        <v>390000</v>
      </c>
      <c r="G11">
        <f t="shared" si="0"/>
        <v>16.065149864112055</v>
      </c>
      <c r="J11" s="29" t="s">
        <v>167</v>
      </c>
      <c r="K11" s="4">
        <v>5162.6059999999998</v>
      </c>
      <c r="L11">
        <f t="shared" si="3"/>
        <v>1.2136135213502059E-3</v>
      </c>
    </row>
    <row r="12" spans="1:12">
      <c r="B12" s="29" t="s">
        <v>335</v>
      </c>
      <c r="C12" s="4">
        <v>2</v>
      </c>
      <c r="D12">
        <f t="shared" si="1"/>
        <v>4.3789547435027258E-5</v>
      </c>
      <c r="E12">
        <f t="shared" si="2"/>
        <v>0.15663521117509249</v>
      </c>
      <c r="F12" s="39">
        <v>1661000</v>
      </c>
      <c r="G12">
        <f t="shared" si="0"/>
        <v>9.4301752664113489E-2</v>
      </c>
      <c r="J12" s="29" t="s">
        <v>168</v>
      </c>
      <c r="K12" s="4">
        <v>19067.906999999999</v>
      </c>
      <c r="L12">
        <f t="shared" si="3"/>
        <v>8.2145990734637264E-6</v>
      </c>
    </row>
    <row r="13" spans="1:12">
      <c r="B13" s="29" t="s">
        <v>336</v>
      </c>
      <c r="C13" s="4">
        <v>53</v>
      </c>
      <c r="D13">
        <f t="shared" si="1"/>
        <v>1.1604230070282225E-3</v>
      </c>
      <c r="E13">
        <f t="shared" si="2"/>
        <v>4.1508330961399516</v>
      </c>
      <c r="F13" s="39">
        <v>111000</v>
      </c>
      <c r="G13">
        <f t="shared" si="0"/>
        <v>37.394892758017583</v>
      </c>
      <c r="J13" s="29" t="s">
        <v>169</v>
      </c>
      <c r="K13" s="4">
        <v>2855.3649999999998</v>
      </c>
      <c r="L13">
        <f t="shared" si="3"/>
        <v>1.4536961460758788E-3</v>
      </c>
    </row>
    <row r="14" spans="1:12">
      <c r="B14" s="29" t="s">
        <v>337</v>
      </c>
      <c r="C14" s="4">
        <v>6</v>
      </c>
      <c r="D14">
        <f t="shared" si="1"/>
        <v>1.3136864230508177E-4</v>
      </c>
      <c r="E14">
        <f t="shared" si="2"/>
        <v>0.46990563352527748</v>
      </c>
      <c r="F14" s="39">
        <v>4000</v>
      </c>
      <c r="G14">
        <f t="shared" si="0"/>
        <v>117.47640838131937</v>
      </c>
      <c r="J14" s="29" t="s">
        <v>170</v>
      </c>
      <c r="K14" s="4">
        <v>7618.317</v>
      </c>
      <c r="L14">
        <f t="shared" si="3"/>
        <v>6.1681029225388949E-5</v>
      </c>
    </row>
    <row r="15" spans="1:12">
      <c r="B15" s="29" t="s">
        <v>338</v>
      </c>
      <c r="C15" s="4">
        <v>273</v>
      </c>
      <c r="D15">
        <f t="shared" si="1"/>
        <v>5.9772732248812212E-3</v>
      </c>
      <c r="E15">
        <f t="shared" si="2"/>
        <v>21.38070632540013</v>
      </c>
      <c r="F15" s="39">
        <v>172000</v>
      </c>
      <c r="G15">
        <f t="shared" si="0"/>
        <v>124.30643212441936</v>
      </c>
      <c r="J15" s="29" t="s">
        <v>171</v>
      </c>
      <c r="K15" s="4">
        <v>38562.474000000002</v>
      </c>
      <c r="L15">
        <f t="shared" si="3"/>
        <v>5.5444332553456323E-4</v>
      </c>
    </row>
    <row r="16" spans="1:12">
      <c r="B16" s="29" t="s">
        <v>339</v>
      </c>
      <c r="C16" s="4">
        <v>75</v>
      </c>
      <c r="D16">
        <f t="shared" si="1"/>
        <v>1.6421080288135223E-3</v>
      </c>
      <c r="E16">
        <f t="shared" si="2"/>
        <v>5.8738204190659689</v>
      </c>
      <c r="F16" s="39">
        <v>138000</v>
      </c>
      <c r="G16">
        <f t="shared" si="0"/>
        <v>42.563916080188179</v>
      </c>
      <c r="J16" s="29" t="s">
        <v>172</v>
      </c>
      <c r="K16" s="4">
        <v>13312.115</v>
      </c>
      <c r="L16">
        <f t="shared" si="3"/>
        <v>4.4123870767837938E-4</v>
      </c>
    </row>
    <row r="17" spans="2:12">
      <c r="B17" s="29" t="s">
        <v>340</v>
      </c>
      <c r="C17" s="4">
        <v>318</v>
      </c>
      <c r="D17">
        <f t="shared" si="1"/>
        <v>6.9625380421693339E-3</v>
      </c>
      <c r="E17">
        <f t="shared" si="2"/>
        <v>24.904998576839706</v>
      </c>
      <c r="F17" s="39">
        <v>249000</v>
      </c>
      <c r="G17">
        <f t="shared" si="0"/>
        <v>100.02007460578194</v>
      </c>
      <c r="J17" s="29" t="s">
        <v>173</v>
      </c>
      <c r="K17" s="4">
        <v>35041.207999999999</v>
      </c>
      <c r="L17">
        <f t="shared" si="3"/>
        <v>7.1073458931095374E-4</v>
      </c>
    </row>
    <row r="18" spans="2:12">
      <c r="B18" s="29" t="s">
        <v>341</v>
      </c>
      <c r="C18" s="4">
        <v>153</v>
      </c>
      <c r="D18">
        <f t="shared" si="1"/>
        <v>3.3499003787795852E-3</v>
      </c>
      <c r="E18">
        <f t="shared" si="2"/>
        <v>11.982593654894576</v>
      </c>
      <c r="F18" s="39">
        <v>107000</v>
      </c>
      <c r="G18">
        <f t="shared" si="0"/>
        <v>111.98685658779976</v>
      </c>
      <c r="J18" s="29" t="s">
        <v>174</v>
      </c>
      <c r="K18" s="4">
        <v>13659.683999999999</v>
      </c>
      <c r="L18">
        <f t="shared" si="3"/>
        <v>8.7722334242099423E-4</v>
      </c>
    </row>
    <row r="19" spans="2:12">
      <c r="B19" s="29" t="s">
        <v>342</v>
      </c>
      <c r="C19" s="4">
        <v>362</v>
      </c>
      <c r="D19">
        <f t="shared" si="1"/>
        <v>7.9259080857399331E-3</v>
      </c>
      <c r="E19">
        <f t="shared" si="2"/>
        <v>28.350973222691742</v>
      </c>
      <c r="F19" s="39">
        <v>391000</v>
      </c>
      <c r="G19">
        <f t="shared" si="0"/>
        <v>72.50888292248527</v>
      </c>
      <c r="J19" s="29" t="s">
        <v>175</v>
      </c>
      <c r="K19" s="4">
        <v>34964.326000000001</v>
      </c>
      <c r="L19">
        <f t="shared" si="3"/>
        <v>8.1085427537461304E-4</v>
      </c>
    </row>
    <row r="20" spans="2:12">
      <c r="B20" s="29" t="s">
        <v>343</v>
      </c>
      <c r="C20" s="4">
        <v>105</v>
      </c>
      <c r="D20">
        <f t="shared" si="1"/>
        <v>2.2989512403389311E-3</v>
      </c>
      <c r="E20">
        <f t="shared" si="2"/>
        <v>8.2233485866923566</v>
      </c>
      <c r="F20" s="39">
        <v>83000</v>
      </c>
      <c r="G20">
        <f t="shared" si="0"/>
        <v>99.076488996293449</v>
      </c>
      <c r="J20" s="29" t="s">
        <v>176</v>
      </c>
      <c r="K20" s="4">
        <v>7200.9560000000001</v>
      </c>
      <c r="L20">
        <f t="shared" si="3"/>
        <v>1.1419801185693062E-3</v>
      </c>
    </row>
    <row r="21" spans="2:12">
      <c r="B21" s="29" t="s">
        <v>344</v>
      </c>
      <c r="C21" s="4">
        <v>6</v>
      </c>
      <c r="D21">
        <f t="shared" si="1"/>
        <v>1.3136864230508177E-4</v>
      </c>
      <c r="E21">
        <f t="shared" si="2"/>
        <v>0.46990563352527748</v>
      </c>
      <c r="F21" s="39">
        <v>3000</v>
      </c>
      <c r="G21">
        <f t="shared" si="0"/>
        <v>156.63521117509251</v>
      </c>
      <c r="J21" s="29" t="s">
        <v>177</v>
      </c>
      <c r="K21" s="4">
        <v>1229.076</v>
      </c>
      <c r="L21">
        <f t="shared" si="3"/>
        <v>3.8232430990864477E-4</v>
      </c>
    </row>
    <row r="22" spans="2:12">
      <c r="B22" s="29" t="s">
        <v>345</v>
      </c>
      <c r="C22" s="4">
        <v>55</v>
      </c>
      <c r="D22">
        <f t="shared" si="1"/>
        <v>1.2042125544632497E-3</v>
      </c>
      <c r="E22">
        <f t="shared" si="2"/>
        <v>4.3074683073150446</v>
      </c>
      <c r="F22" s="39">
        <v>17000</v>
      </c>
      <c r="G22">
        <f t="shared" si="0"/>
        <v>253.38048866559089</v>
      </c>
      <c r="J22" s="29" t="s">
        <v>178</v>
      </c>
      <c r="K22" s="4">
        <v>6549.15</v>
      </c>
      <c r="L22">
        <f t="shared" si="3"/>
        <v>6.5771410142003849E-4</v>
      </c>
    </row>
    <row r="23" spans="2:12">
      <c r="B23" s="29" t="s">
        <v>346</v>
      </c>
      <c r="C23" s="4">
        <v>3</v>
      </c>
      <c r="D23">
        <f t="shared" si="1"/>
        <v>6.5684321152540884E-5</v>
      </c>
      <c r="E23">
        <f t="shared" si="2"/>
        <v>0.23495281676263874</v>
      </c>
      <c r="F23" s="39">
        <v>2000</v>
      </c>
      <c r="G23">
        <f t="shared" si="0"/>
        <v>117.47640838131937</v>
      </c>
      <c r="J23" s="29" t="s">
        <v>179</v>
      </c>
      <c r="K23" s="4">
        <v>2713.5520000000001</v>
      </c>
      <c r="L23">
        <f t="shared" si="3"/>
        <v>8.6584969354793547E-5</v>
      </c>
    </row>
    <row r="24" spans="2:12">
      <c r="B24" s="29" t="s">
        <v>347</v>
      </c>
      <c r="C24" s="4">
        <v>1</v>
      </c>
      <c r="D24">
        <f t="shared" si="1"/>
        <v>2.1894773717513629E-5</v>
      </c>
      <c r="E24">
        <f t="shared" si="2"/>
        <v>7.8317605587546246E-2</v>
      </c>
      <c r="F24" s="39">
        <v>0</v>
      </c>
      <c r="G24" t="e">
        <f>E24*1000000/F24</f>
        <v>#DIV/0!</v>
      </c>
      <c r="J24" s="29" t="s">
        <v>180</v>
      </c>
      <c r="K24" s="4">
        <v>297.27800000000002</v>
      </c>
      <c r="L24">
        <f t="shared" si="3"/>
        <v>2.6344904630529756E-4</v>
      </c>
    </row>
    <row r="25" spans="2:12">
      <c r="B25" s="29" t="s">
        <v>348</v>
      </c>
      <c r="C25" s="4">
        <v>117</v>
      </c>
      <c r="D25">
        <f t="shared" si="1"/>
        <v>2.5616885249490945E-3</v>
      </c>
      <c r="E25">
        <f t="shared" si="2"/>
        <v>9.1631598537429113</v>
      </c>
      <c r="F25" s="39">
        <v>30000</v>
      </c>
      <c r="G25">
        <f t="shared" si="0"/>
        <v>305.43866179143038</v>
      </c>
      <c r="J25" s="29" t="s">
        <v>181</v>
      </c>
      <c r="K25" s="4">
        <v>10615.08</v>
      </c>
      <c r="L25">
        <f t="shared" si="3"/>
        <v>8.6322098879545995E-4</v>
      </c>
    </row>
    <row r="26" spans="2:12">
      <c r="B26" s="29" t="s">
        <v>349</v>
      </c>
      <c r="C26" s="4">
        <v>92</v>
      </c>
      <c r="D26">
        <f t="shared" si="1"/>
        <v>2.0143191820112538E-3</v>
      </c>
      <c r="E26">
        <f t="shared" si="2"/>
        <v>7.2052197140542553</v>
      </c>
      <c r="F26" s="39">
        <v>62000</v>
      </c>
      <c r="G26">
        <f t="shared" si="0"/>
        <v>116.21322119442348</v>
      </c>
      <c r="J26" s="29" t="s">
        <v>182</v>
      </c>
      <c r="K26" s="4">
        <v>8900.8050000000003</v>
      </c>
      <c r="L26">
        <f t="shared" si="3"/>
        <v>8.0950202976632507E-4</v>
      </c>
    </row>
    <row r="27" spans="2:12">
      <c r="B27" s="29" t="s">
        <v>350</v>
      </c>
      <c r="C27" s="4">
        <v>68</v>
      </c>
      <c r="D27">
        <f t="shared" si="1"/>
        <v>1.4888446127909267E-3</v>
      </c>
      <c r="E27">
        <f t="shared" si="2"/>
        <v>5.325597179953145</v>
      </c>
      <c r="F27" s="39">
        <v>12000</v>
      </c>
      <c r="G27">
        <f t="shared" si="0"/>
        <v>443.7997649960954</v>
      </c>
      <c r="J27" s="29" t="s">
        <v>183</v>
      </c>
      <c r="K27" s="4">
        <v>7896.7389999999996</v>
      </c>
      <c r="L27">
        <f t="shared" si="3"/>
        <v>6.7440460928911859E-4</v>
      </c>
    </row>
    <row r="28" spans="2:12">
      <c r="B28" s="29" t="s">
        <v>351</v>
      </c>
      <c r="C28" s="4">
        <v>108</v>
      </c>
      <c r="D28">
        <f t="shared" si="1"/>
        <v>2.3646355614914722E-3</v>
      </c>
      <c r="E28">
        <f t="shared" si="2"/>
        <v>8.4583014034549961</v>
      </c>
      <c r="F28" s="39">
        <v>832000</v>
      </c>
      <c r="G28">
        <f t="shared" si="0"/>
        <v>10.16622764838341</v>
      </c>
      <c r="J28" s="29" t="s">
        <v>184</v>
      </c>
      <c r="K28" s="4">
        <v>23037.841</v>
      </c>
      <c r="L28">
        <f t="shared" si="3"/>
        <v>3.6714818039828456E-4</v>
      </c>
    </row>
    <row r="29" spans="2:12">
      <c r="B29" s="29" t="s">
        <v>352</v>
      </c>
      <c r="C29" s="4">
        <v>327</v>
      </c>
      <c r="D29">
        <f t="shared" si="1"/>
        <v>7.1595910056269571E-3</v>
      </c>
      <c r="E29">
        <f t="shared" si="2"/>
        <v>25.609857027127624</v>
      </c>
      <c r="F29" s="39">
        <v>84000</v>
      </c>
      <c r="G29">
        <f t="shared" si="0"/>
        <v>304.87925032294788</v>
      </c>
      <c r="J29" s="29" t="s">
        <v>185</v>
      </c>
      <c r="K29" s="4">
        <v>17183.310000000001</v>
      </c>
      <c r="L29">
        <f t="shared" si="3"/>
        <v>1.4903913755340281E-3</v>
      </c>
    </row>
    <row r="30" spans="2:12">
      <c r="B30" s="29" t="s">
        <v>353</v>
      </c>
      <c r="C30" s="4">
        <v>245</v>
      </c>
      <c r="D30">
        <f t="shared" si="1"/>
        <v>5.364219560790839E-3</v>
      </c>
      <c r="E30">
        <f t="shared" si="2"/>
        <v>19.187813368948831</v>
      </c>
      <c r="F30" s="39">
        <v>194000</v>
      </c>
      <c r="G30">
        <f t="shared" si="0"/>
        <v>98.906254479117692</v>
      </c>
      <c r="J30" s="29" t="s">
        <v>186</v>
      </c>
      <c r="K30" s="4">
        <v>24797.428</v>
      </c>
      <c r="L30">
        <f t="shared" si="3"/>
        <v>7.7378240069691227E-4</v>
      </c>
    </row>
    <row r="31" spans="2:12">
      <c r="B31" s="29" t="s">
        <v>354</v>
      </c>
      <c r="C31" s="4">
        <v>223</v>
      </c>
      <c r="D31">
        <f t="shared" si="1"/>
        <v>4.882534539005539E-3</v>
      </c>
      <c r="E31">
        <f t="shared" si="2"/>
        <v>17.464826046022814</v>
      </c>
      <c r="F31" s="39">
        <v>72000</v>
      </c>
      <c r="G31">
        <f t="shared" si="0"/>
        <v>242.56702841698353</v>
      </c>
      <c r="J31" s="29" t="s">
        <v>187</v>
      </c>
      <c r="K31" s="4">
        <v>99044.645999999993</v>
      </c>
      <c r="L31">
        <f t="shared" si="3"/>
        <v>1.7633286352523099E-4</v>
      </c>
    </row>
    <row r="32" spans="2:12">
      <c r="B32" s="29" t="s">
        <v>355</v>
      </c>
      <c r="C32" s="4">
        <v>262</v>
      </c>
      <c r="D32">
        <f t="shared" si="1"/>
        <v>5.7364307139885712E-3</v>
      </c>
      <c r="E32">
        <f t="shared" si="2"/>
        <v>20.519212663937118</v>
      </c>
      <c r="F32" s="39">
        <v>46000</v>
      </c>
      <c r="G32">
        <f t="shared" si="0"/>
        <v>446.06984052037211</v>
      </c>
      <c r="J32" s="29" t="s">
        <v>188</v>
      </c>
      <c r="K32" s="4">
        <v>20987.774000000001</v>
      </c>
      <c r="L32">
        <f t="shared" si="3"/>
        <v>9.7767455776573138E-4</v>
      </c>
    </row>
    <row r="33" spans="2:12">
      <c r="B33" s="29" t="s">
        <v>356</v>
      </c>
      <c r="C33" s="4">
        <v>74</v>
      </c>
      <c r="D33">
        <f t="shared" si="1"/>
        <v>1.6202132550960087E-3</v>
      </c>
      <c r="E33">
        <f t="shared" si="2"/>
        <v>5.7955028134784232</v>
      </c>
      <c r="F33" s="39">
        <v>85000</v>
      </c>
      <c r="G33">
        <f t="shared" si="0"/>
        <v>68.182386040922623</v>
      </c>
      <c r="J33" s="29" t="s">
        <v>189</v>
      </c>
      <c r="K33" s="4">
        <v>2307.3739999999998</v>
      </c>
      <c r="L33">
        <f t="shared" si="3"/>
        <v>2.5117310039371268E-3</v>
      </c>
    </row>
    <row r="34" spans="2:12">
      <c r="B34" s="29" t="s">
        <v>357</v>
      </c>
      <c r="C34" s="4">
        <v>385</v>
      </c>
      <c r="D34">
        <f t="shared" si="1"/>
        <v>8.4294878812427466E-3</v>
      </c>
      <c r="E34">
        <f t="shared" si="2"/>
        <v>30.152278151205305</v>
      </c>
      <c r="F34" s="39">
        <v>2681000</v>
      </c>
      <c r="G34">
        <f t="shared" si="0"/>
        <v>11.246653543903507</v>
      </c>
      <c r="J34" s="29" t="s">
        <v>190</v>
      </c>
      <c r="K34" s="4">
        <v>19328.080000000002</v>
      </c>
      <c r="L34">
        <f t="shared" si="3"/>
        <v>1.5600244903376489E-3</v>
      </c>
    </row>
    <row r="35" spans="2:12">
      <c r="B35" s="29" t="s">
        <v>358</v>
      </c>
      <c r="C35" s="4">
        <v>228</v>
      </c>
      <c r="D35">
        <f t="shared" si="1"/>
        <v>4.9920084075931077E-3</v>
      </c>
      <c r="E35">
        <f t="shared" si="2"/>
        <v>17.856414073960547</v>
      </c>
      <c r="F35" s="39">
        <v>118000</v>
      </c>
      <c r="G35">
        <f t="shared" si="0"/>
        <v>151.32554299966566</v>
      </c>
      <c r="J35" s="29" t="s">
        <v>191</v>
      </c>
      <c r="K35" s="4">
        <v>9199.9779999999992</v>
      </c>
      <c r="L35">
        <f t="shared" si="3"/>
        <v>1.940919214585138E-3</v>
      </c>
    </row>
    <row r="36" spans="2:12">
      <c r="B36" s="29" t="s">
        <v>359</v>
      </c>
      <c r="C36" s="4">
        <v>352</v>
      </c>
      <c r="D36">
        <f t="shared" si="1"/>
        <v>7.7069603485647974E-3</v>
      </c>
      <c r="E36">
        <f t="shared" si="2"/>
        <v>27.56779716681628</v>
      </c>
      <c r="F36" s="39">
        <v>137000</v>
      </c>
      <c r="G36">
        <f t="shared" si="0"/>
        <v>201.22479683807504</v>
      </c>
      <c r="J36" s="29" t="s">
        <v>192</v>
      </c>
      <c r="K36" s="4">
        <v>47270.445</v>
      </c>
      <c r="L36">
        <f t="shared" si="3"/>
        <v>5.8319309595702517E-4</v>
      </c>
    </row>
    <row r="37" spans="2:12">
      <c r="B37" s="29" t="s">
        <v>360</v>
      </c>
      <c r="C37" s="4">
        <v>29</v>
      </c>
      <c r="D37">
        <f t="shared" si="1"/>
        <v>6.3494843780789528E-4</v>
      </c>
      <c r="E37">
        <f t="shared" si="2"/>
        <v>2.2712105620388412</v>
      </c>
      <c r="F37" s="39">
        <v>24000</v>
      </c>
      <c r="G37">
        <f t="shared" si="0"/>
        <v>94.633773418285045</v>
      </c>
      <c r="J37" s="29" t="s">
        <v>193</v>
      </c>
      <c r="K37" s="4">
        <v>10292.298000000001</v>
      </c>
      <c r="L37">
        <f t="shared" si="3"/>
        <v>2.2067089021701869E-4</v>
      </c>
    </row>
    <row r="38" spans="2:12">
      <c r="B38" s="29" t="s">
        <v>361</v>
      </c>
      <c r="C38" s="4">
        <v>35</v>
      </c>
      <c r="D38">
        <f t="shared" si="1"/>
        <v>7.6631708011297699E-4</v>
      </c>
      <c r="E38">
        <f t="shared" si="2"/>
        <v>2.7411161955641186</v>
      </c>
      <c r="F38" s="39">
        <v>6000</v>
      </c>
      <c r="G38">
        <f t="shared" si="0"/>
        <v>456.85269926068645</v>
      </c>
      <c r="J38" s="29" t="s">
        <v>194</v>
      </c>
      <c r="K38" s="4">
        <v>24791.83</v>
      </c>
      <c r="L38">
        <f t="shared" si="3"/>
        <v>1.1056530298748089E-4</v>
      </c>
    </row>
    <row r="39" spans="2:12">
      <c r="B39" s="29" t="s">
        <v>362</v>
      </c>
      <c r="C39" s="4">
        <v>21</v>
      </c>
      <c r="D39">
        <f t="shared" si="1"/>
        <v>4.5979024806778622E-4</v>
      </c>
      <c r="E39">
        <f t="shared" si="2"/>
        <v>1.6446697173384712</v>
      </c>
      <c r="F39" s="39">
        <v>6000</v>
      </c>
      <c r="G39">
        <f t="shared" si="0"/>
        <v>274.11161955641188</v>
      </c>
      <c r="J39" s="29" t="s">
        <v>195</v>
      </c>
      <c r="K39" s="4">
        <v>10128.841</v>
      </c>
      <c r="L39">
        <f t="shared" si="3"/>
        <v>1.6237491706489135E-4</v>
      </c>
    </row>
    <row r="40" spans="2:12">
      <c r="B40" s="29" t="s">
        <v>363</v>
      </c>
      <c r="C40" s="4">
        <v>28</v>
      </c>
      <c r="D40">
        <f t="shared" si="1"/>
        <v>6.1305366409038166E-4</v>
      </c>
      <c r="E40">
        <f t="shared" si="2"/>
        <v>2.1928929564512951</v>
      </c>
      <c r="F40" s="39">
        <v>7000</v>
      </c>
      <c r="G40">
        <f t="shared" si="0"/>
        <v>313.27042235018502</v>
      </c>
      <c r="J40" s="29" t="s">
        <v>196</v>
      </c>
      <c r="K40" s="4">
        <v>3116.2919999999999</v>
      </c>
      <c r="L40">
        <f t="shared" si="3"/>
        <v>7.0368661102723849E-4</v>
      </c>
    </row>
    <row r="41" spans="2:12">
      <c r="B41" s="29" t="s">
        <v>364</v>
      </c>
      <c r="C41" s="4">
        <v>13</v>
      </c>
      <c r="D41">
        <f t="shared" si="1"/>
        <v>2.8463205832767721E-4</v>
      </c>
      <c r="E41">
        <f t="shared" si="2"/>
        <v>1.0181288726381015</v>
      </c>
      <c r="F41" s="39">
        <v>6000</v>
      </c>
      <c r="G41">
        <f t="shared" si="0"/>
        <v>169.68814543968358</v>
      </c>
      <c r="J41" s="29" t="s">
        <v>197</v>
      </c>
      <c r="K41" s="4">
        <v>5066.549</v>
      </c>
      <c r="L41">
        <f t="shared" si="3"/>
        <v>2.0095115484683983E-4</v>
      </c>
    </row>
    <row r="42" spans="2:12">
      <c r="B42" s="29" t="s">
        <v>365</v>
      </c>
      <c r="C42" s="4">
        <v>220</v>
      </c>
      <c r="D42">
        <f t="shared" si="1"/>
        <v>4.8168502178529988E-3</v>
      </c>
      <c r="E42">
        <f t="shared" si="2"/>
        <v>17.229873229260178</v>
      </c>
      <c r="F42" s="39">
        <v>63000</v>
      </c>
      <c r="G42">
        <f t="shared" si="0"/>
        <v>273.49005125809811</v>
      </c>
      <c r="J42" s="29" t="s">
        <v>198</v>
      </c>
      <c r="K42" s="4">
        <v>94225.426000000007</v>
      </c>
      <c r="L42">
        <f t="shared" si="3"/>
        <v>1.8285800299019266E-4</v>
      </c>
    </row>
    <row r="43" spans="2:12">
      <c r="B43" s="29" t="s">
        <v>366</v>
      </c>
      <c r="C43" s="4">
        <v>165</v>
      </c>
      <c r="D43">
        <f t="shared" si="1"/>
        <v>3.6126376633897487E-3</v>
      </c>
      <c r="E43">
        <f t="shared" si="2"/>
        <v>12.92240492194513</v>
      </c>
      <c r="F43" s="39">
        <v>87000</v>
      </c>
      <c r="G43">
        <f t="shared" si="0"/>
        <v>148.53338990741528</v>
      </c>
      <c r="J43" s="29" t="s">
        <v>199</v>
      </c>
      <c r="K43" s="4">
        <v>46870.824000000001</v>
      </c>
      <c r="L43">
        <f t="shared" si="3"/>
        <v>2.7570253345546324E-4</v>
      </c>
    </row>
    <row r="44" spans="2:12">
      <c r="B44" s="29" t="s">
        <v>367</v>
      </c>
      <c r="C44" s="4">
        <v>39</v>
      </c>
      <c r="D44">
        <f t="shared" si="1"/>
        <v>8.5389617498303158E-4</v>
      </c>
      <c r="E44">
        <f t="shared" si="2"/>
        <v>3.0543866179143038</v>
      </c>
      <c r="F44" s="39">
        <v>16000</v>
      </c>
      <c r="G44">
        <f t="shared" si="0"/>
        <v>190.89916361964399</v>
      </c>
      <c r="J44" s="29" t="s">
        <v>200</v>
      </c>
      <c r="K44" s="4">
        <v>7365.8</v>
      </c>
      <c r="L44">
        <f t="shared" si="3"/>
        <v>4.1467140268732573E-4</v>
      </c>
    </row>
    <row r="45" spans="2:12">
      <c r="B45" s="29" t="s">
        <v>368</v>
      </c>
      <c r="C45" s="4">
        <v>16</v>
      </c>
      <c r="D45">
        <f t="shared" si="1"/>
        <v>3.5031637948021807E-4</v>
      </c>
      <c r="E45">
        <f t="shared" si="2"/>
        <v>1.2530816894007399</v>
      </c>
      <c r="F45" s="39">
        <v>5000</v>
      </c>
      <c r="G45">
        <f t="shared" si="0"/>
        <v>250.616337880148</v>
      </c>
      <c r="J45" s="29" t="s">
        <v>201</v>
      </c>
      <c r="K45" s="4">
        <v>5011.8609999999999</v>
      </c>
      <c r="L45">
        <f t="shared" si="3"/>
        <v>2.5002323276737725E-4</v>
      </c>
    </row>
    <row r="46" spans="2:12">
      <c r="B46" s="29" t="s">
        <v>369</v>
      </c>
      <c r="C46" s="4">
        <v>83</v>
      </c>
      <c r="D46">
        <f t="shared" si="1"/>
        <v>1.8172662185536312E-3</v>
      </c>
      <c r="E46">
        <f t="shared" si="2"/>
        <v>6.5003612637663393</v>
      </c>
      <c r="F46" s="39">
        <v>20000</v>
      </c>
      <c r="G46">
        <f t="shared" si="0"/>
        <v>325.01806318831694</v>
      </c>
      <c r="J46" s="29" t="s">
        <v>202</v>
      </c>
      <c r="K46" s="4">
        <v>14012.745999999999</v>
      </c>
      <c r="L46">
        <f t="shared" si="3"/>
        <v>4.6388918087620653E-4</v>
      </c>
    </row>
    <row r="47" spans="2:12">
      <c r="B47" s="29" t="s">
        <v>370</v>
      </c>
      <c r="C47" s="4">
        <v>16</v>
      </c>
      <c r="D47">
        <f t="shared" si="1"/>
        <v>3.5031637948021807E-4</v>
      </c>
      <c r="E47">
        <f t="shared" si="2"/>
        <v>1.2530816894007399</v>
      </c>
      <c r="F47" s="39">
        <v>4000</v>
      </c>
      <c r="G47">
        <f t="shared" si="0"/>
        <v>313.27042235018502</v>
      </c>
      <c r="J47" s="29" t="s">
        <v>203</v>
      </c>
      <c r="K47" s="4">
        <v>6967.7569999999996</v>
      </c>
      <c r="L47">
        <f t="shared" si="3"/>
        <v>1.7984003882465189E-4</v>
      </c>
    </row>
    <row r="48" spans="2:12">
      <c r="B48" s="29" t="s">
        <v>371</v>
      </c>
      <c r="C48" s="4">
        <v>61</v>
      </c>
      <c r="D48">
        <f t="shared" si="1"/>
        <v>1.3355811967683314E-3</v>
      </c>
      <c r="E48">
        <f t="shared" si="2"/>
        <v>4.7773739408403211</v>
      </c>
      <c r="F48" s="39">
        <v>8000</v>
      </c>
      <c r="G48">
        <f t="shared" si="0"/>
        <v>597.17174260504009</v>
      </c>
      <c r="J48" s="29" t="s">
        <v>204</v>
      </c>
      <c r="K48" s="4">
        <v>24744.361000000001</v>
      </c>
      <c r="L48">
        <f t="shared" si="3"/>
        <v>1.9306919830503285E-4</v>
      </c>
    </row>
    <row r="49" spans="2:12">
      <c r="B49" s="29" t="s">
        <v>372</v>
      </c>
      <c r="C49" s="4">
        <v>89</v>
      </c>
      <c r="D49">
        <f t="shared" si="1"/>
        <v>1.948634860858713E-3</v>
      </c>
      <c r="E49">
        <f t="shared" si="2"/>
        <v>6.9702668972916166</v>
      </c>
      <c r="F49" s="39">
        <v>49000</v>
      </c>
      <c r="G49">
        <f t="shared" si="0"/>
        <v>142.25034484268605</v>
      </c>
      <c r="J49" s="29" t="s">
        <v>205</v>
      </c>
      <c r="K49" s="4">
        <v>15174.18</v>
      </c>
      <c r="L49">
        <f t="shared" si="3"/>
        <v>4.5935048202219931E-4</v>
      </c>
    </row>
    <row r="50" spans="2:12">
      <c r="B50" s="29" t="s">
        <v>373</v>
      </c>
      <c r="C50" s="4">
        <v>113</v>
      </c>
      <c r="D50">
        <f t="shared" si="1"/>
        <v>2.47410943007904E-3</v>
      </c>
      <c r="E50">
        <f t="shared" si="2"/>
        <v>8.849889431392727</v>
      </c>
      <c r="F50" s="39">
        <v>10153000</v>
      </c>
      <c r="G50">
        <f t="shared" si="0"/>
        <v>0.87165265747983134</v>
      </c>
      <c r="J50" s="29" t="s">
        <v>206</v>
      </c>
      <c r="K50" s="4">
        <v>27411.532999999999</v>
      </c>
      <c r="L50">
        <f t="shared" si="3"/>
        <v>3.2285277264108966E-4</v>
      </c>
    </row>
    <row r="51" spans="2:12">
      <c r="B51" s="29" t="s">
        <v>374</v>
      </c>
      <c r="C51" s="4">
        <v>21</v>
      </c>
      <c r="D51">
        <f t="shared" si="1"/>
        <v>4.5979024806778622E-4</v>
      </c>
      <c r="E51">
        <f t="shared" si="2"/>
        <v>1.6446697173384712</v>
      </c>
      <c r="F51" s="39">
        <v>188000</v>
      </c>
      <c r="G51">
        <f t="shared" si="0"/>
        <v>8.7482431773322933</v>
      </c>
      <c r="J51" s="29" t="s">
        <v>207</v>
      </c>
      <c r="K51" s="4">
        <v>9296.2520000000004</v>
      </c>
      <c r="L51">
        <f t="shared" si="3"/>
        <v>1.769175058226123E-4</v>
      </c>
    </row>
    <row r="52" spans="2:12">
      <c r="B52" s="29" t="s">
        <v>375</v>
      </c>
      <c r="C52" s="4">
        <v>177</v>
      </c>
      <c r="D52">
        <f t="shared" si="1"/>
        <v>3.8753749479999125E-3</v>
      </c>
      <c r="E52">
        <f t="shared" si="2"/>
        <v>13.862216188995687</v>
      </c>
      <c r="F52" s="39">
        <v>756000</v>
      </c>
      <c r="G52">
        <f t="shared" si="0"/>
        <v>18.336264800258846</v>
      </c>
      <c r="J52" s="29" t="s">
        <v>208</v>
      </c>
      <c r="K52" s="4">
        <v>12701.888000000001</v>
      </c>
      <c r="L52">
        <f t="shared" si="3"/>
        <v>1.0913508439844286E-3</v>
      </c>
    </row>
    <row r="53" spans="2:12">
      <c r="B53" s="29" t="s">
        <v>376</v>
      </c>
      <c r="C53" s="4">
        <v>113</v>
      </c>
      <c r="D53">
        <f t="shared" si="1"/>
        <v>2.47410943007904E-3</v>
      </c>
      <c r="E53">
        <f>D53*$E$4</f>
        <v>8.849889431392727</v>
      </c>
      <c r="F53" s="39">
        <v>10000</v>
      </c>
      <c r="G53">
        <f t="shared" si="0"/>
        <v>884.98894313927269</v>
      </c>
      <c r="J53" s="29" t="s">
        <v>209</v>
      </c>
      <c r="K53" s="4">
        <v>5330.2839999999997</v>
      </c>
      <c r="L53">
        <f t="shared" si="3"/>
        <v>1.660303546939099E-3</v>
      </c>
    </row>
    <row r="54" spans="2:12">
      <c r="B54" s="29" t="s">
        <v>377</v>
      </c>
      <c r="C54" s="4">
        <v>176</v>
      </c>
      <c r="D54">
        <f t="shared" si="1"/>
        <v>3.8534801742823987E-3</v>
      </c>
      <c r="E54">
        <f t="shared" si="2"/>
        <v>13.78389858340814</v>
      </c>
      <c r="F54" s="39">
        <v>223000</v>
      </c>
      <c r="G54">
        <f t="shared" si="0"/>
        <v>61.811204409901968</v>
      </c>
      <c r="J54" s="29" t="s">
        <v>210</v>
      </c>
      <c r="K54" s="4">
        <v>9964.9699999999993</v>
      </c>
      <c r="L54">
        <f t="shared" si="3"/>
        <v>1.3832353317077865E-3</v>
      </c>
    </row>
    <row r="55" spans="2:12">
      <c r="B55" s="29" t="s">
        <v>378</v>
      </c>
      <c r="C55" s="4">
        <v>407</v>
      </c>
      <c r="D55">
        <f t="shared" si="1"/>
        <v>8.9111729030280466E-3</v>
      </c>
      <c r="E55">
        <f t="shared" si="2"/>
        <v>31.875265474131321</v>
      </c>
      <c r="F55" s="39">
        <v>2376000</v>
      </c>
      <c r="G55">
        <f t="shared" si="0"/>
        <v>13.415515771940791</v>
      </c>
      <c r="J55" s="29" t="s">
        <v>211</v>
      </c>
      <c r="K55" s="4">
        <v>22176.138999999999</v>
      </c>
      <c r="L55">
        <f t="shared" si="3"/>
        <v>1.4373676803762514E-3</v>
      </c>
    </row>
    <row r="56" spans="2:12">
      <c r="B56" s="29" t="s">
        <v>379</v>
      </c>
      <c r="C56" s="4">
        <v>503</v>
      </c>
      <c r="D56">
        <f t="shared" si="1"/>
        <v>1.1013071179909356E-2</v>
      </c>
      <c r="E56">
        <f t="shared" si="2"/>
        <v>39.393755610535763</v>
      </c>
      <c r="F56" s="39">
        <v>485000</v>
      </c>
      <c r="G56">
        <f t="shared" si="0"/>
        <v>81.224238372238688</v>
      </c>
      <c r="J56" s="29" t="s">
        <v>212</v>
      </c>
      <c r="K56" s="4">
        <v>69695.111999999994</v>
      </c>
      <c r="L56">
        <f t="shared" si="3"/>
        <v>5.652298199985067E-4</v>
      </c>
    </row>
    <row r="57" spans="2:12">
      <c r="B57" s="29" t="s">
        <v>380</v>
      </c>
      <c r="C57" s="4">
        <v>276</v>
      </c>
      <c r="D57">
        <f t="shared" si="1"/>
        <v>6.0429575460337615E-3</v>
      </c>
      <c r="E57">
        <f t="shared" si="2"/>
        <v>21.615659142162766</v>
      </c>
      <c r="F57" s="39">
        <v>324000</v>
      </c>
      <c r="G57">
        <f t="shared" si="0"/>
        <v>66.714997352354217</v>
      </c>
      <c r="J57" s="29" t="s">
        <v>213</v>
      </c>
      <c r="K57" s="4">
        <v>84250.532000000007</v>
      </c>
      <c r="L57">
        <f t="shared" si="3"/>
        <v>2.5656406706325326E-4</v>
      </c>
    </row>
    <row r="58" spans="2:12">
      <c r="B58" s="29" t="s">
        <v>381</v>
      </c>
      <c r="C58" s="4">
        <v>610</v>
      </c>
      <c r="D58">
        <f t="shared" si="1"/>
        <v>1.3355811967683314E-2</v>
      </c>
      <c r="E58">
        <f t="shared" si="2"/>
        <v>47.773739408403216</v>
      </c>
      <c r="F58" s="39">
        <v>640000</v>
      </c>
      <c r="G58">
        <f t="shared" si="0"/>
        <v>74.646467825630026</v>
      </c>
      <c r="J58" s="29" t="s">
        <v>214</v>
      </c>
      <c r="K58" s="4">
        <v>83917.025999999998</v>
      </c>
      <c r="L58">
        <f t="shared" si="3"/>
        <v>5.6929733673358749E-4</v>
      </c>
    </row>
    <row r="59" spans="2:12">
      <c r="B59" s="29" t="s">
        <v>382</v>
      </c>
      <c r="C59" s="4">
        <v>0</v>
      </c>
      <c r="D59">
        <f t="shared" si="1"/>
        <v>0</v>
      </c>
      <c r="E59">
        <f t="shared" si="2"/>
        <v>0</v>
      </c>
      <c r="F59" s="39">
        <v>0</v>
      </c>
      <c r="G59" t="e">
        <f t="shared" si="0"/>
        <v>#DIV/0!</v>
      </c>
      <c r="J59" s="29" t="s">
        <v>215</v>
      </c>
      <c r="K59" s="4">
        <v>26166.02</v>
      </c>
      <c r="L59">
        <f t="shared" si="3"/>
        <v>0</v>
      </c>
    </row>
    <row r="60" spans="2:12">
      <c r="B60" s="29" t="s">
        <v>383</v>
      </c>
      <c r="C60" s="4">
        <v>318</v>
      </c>
      <c r="D60">
        <f t="shared" si="1"/>
        <v>6.9625380421693339E-3</v>
      </c>
      <c r="E60">
        <f t="shared" si="2"/>
        <v>24.904998576839706</v>
      </c>
      <c r="F60" s="39">
        <v>183000</v>
      </c>
      <c r="G60">
        <f t="shared" si="0"/>
        <v>136.09288839803116</v>
      </c>
      <c r="J60" s="29" t="s">
        <v>216</v>
      </c>
      <c r="K60" s="4">
        <v>24476.668000000001</v>
      </c>
      <c r="L60">
        <f t="shared" si="3"/>
        <v>1.0174995459692349E-3</v>
      </c>
    </row>
    <row r="61" spans="2:12">
      <c r="B61" s="29" t="s">
        <v>384</v>
      </c>
      <c r="C61" s="4">
        <v>191</v>
      </c>
      <c r="D61">
        <f t="shared" si="1"/>
        <v>4.1819017800451032E-3</v>
      </c>
      <c r="E61">
        <f t="shared" si="2"/>
        <v>14.958662667221335</v>
      </c>
      <c r="F61" s="39">
        <v>103000</v>
      </c>
      <c r="G61">
        <f t="shared" si="0"/>
        <v>145.22973463321682</v>
      </c>
      <c r="J61" s="29" t="s">
        <v>217</v>
      </c>
      <c r="K61" s="4">
        <v>19765.458999999999</v>
      </c>
      <c r="L61">
        <f t="shared" si="3"/>
        <v>7.5680826168627484E-4</v>
      </c>
    </row>
    <row r="62" spans="2:12">
      <c r="B62" s="29" t="s">
        <v>385</v>
      </c>
      <c r="C62" s="4">
        <v>1153</v>
      </c>
      <c r="D62">
        <f t="shared" si="1"/>
        <v>2.5244674096293215E-2</v>
      </c>
      <c r="E62">
        <f t="shared" si="2"/>
        <v>90.300199242440826</v>
      </c>
      <c r="F62" s="39">
        <v>688000</v>
      </c>
      <c r="G62">
        <f t="shared" si="0"/>
        <v>131.25028959657095</v>
      </c>
      <c r="J62" s="29" t="s">
        <v>218</v>
      </c>
      <c r="K62" s="4">
        <v>287819.18900000001</v>
      </c>
      <c r="L62">
        <f t="shared" si="3"/>
        <v>3.1373932904258452E-4</v>
      </c>
    </row>
    <row r="63" spans="2:12">
      <c r="B63" s="29" t="s">
        <v>386</v>
      </c>
      <c r="C63" s="4">
        <v>989</v>
      </c>
      <c r="D63">
        <f t="shared" si="1"/>
        <v>2.1653931206620979E-2</v>
      </c>
      <c r="E63">
        <f t="shared" si="2"/>
        <v>77.456111926083238</v>
      </c>
      <c r="F63" s="39">
        <v>202000</v>
      </c>
      <c r="G63">
        <f t="shared" si="0"/>
        <v>383.44609864397643</v>
      </c>
      <c r="J63" s="29" t="s">
        <v>219</v>
      </c>
      <c r="K63" s="4">
        <v>99842.192999999999</v>
      </c>
      <c r="L63">
        <f t="shared" si="3"/>
        <v>7.7578536286841411E-4</v>
      </c>
    </row>
    <row r="64" spans="2:12">
      <c r="B64" s="29" t="s">
        <v>387</v>
      </c>
      <c r="C64" s="4">
        <v>135</v>
      </c>
      <c r="D64">
        <f t="shared" si="1"/>
        <v>2.9557944518643401E-3</v>
      </c>
      <c r="E64">
        <f t="shared" si="2"/>
        <v>10.572876754318745</v>
      </c>
      <c r="F64" s="39">
        <v>259000</v>
      </c>
      <c r="G64">
        <f t="shared" si="0"/>
        <v>40.821917970342646</v>
      </c>
      <c r="J64" s="29" t="s">
        <v>220</v>
      </c>
      <c r="K64" s="4">
        <v>8476.0409999999993</v>
      </c>
      <c r="L64">
        <f t="shared" si="3"/>
        <v>1.2473838616777273E-3</v>
      </c>
    </row>
    <row r="65" spans="2:12">
      <c r="B65" s="29" t="s">
        <v>388</v>
      </c>
      <c r="C65" s="4">
        <v>74</v>
      </c>
      <c r="D65">
        <f t="shared" si="1"/>
        <v>1.6202132550960087E-3</v>
      </c>
      <c r="E65">
        <f t="shared" si="2"/>
        <v>5.7955028134784232</v>
      </c>
      <c r="F65" s="39">
        <v>226000</v>
      </c>
      <c r="G65">
        <f t="shared" si="0"/>
        <v>25.643817758754086</v>
      </c>
      <c r="J65" s="29" t="s">
        <v>221</v>
      </c>
      <c r="K65" s="4">
        <v>25972.531999999999</v>
      </c>
      <c r="L65">
        <f t="shared" si="3"/>
        <v>2.2313969286777367E-4</v>
      </c>
    </row>
    <row r="66" spans="2:12">
      <c r="B66" s="29" t="s">
        <v>389</v>
      </c>
      <c r="C66" s="4">
        <v>1762</v>
      </c>
      <c r="D66">
        <f t="shared" si="1"/>
        <v>3.8578591290259014E-2</v>
      </c>
      <c r="E66">
        <f t="shared" si="2"/>
        <v>137.99562104525648</v>
      </c>
      <c r="F66" s="39">
        <v>2698000</v>
      </c>
      <c r="G66">
        <f t="shared" si="0"/>
        <v>51.147376221370088</v>
      </c>
      <c r="J66" s="29" t="s">
        <v>222</v>
      </c>
      <c r="K66" s="4">
        <v>46699.338000000003</v>
      </c>
      <c r="L66">
        <f t="shared" si="3"/>
        <v>2.9549802407318167E-3</v>
      </c>
    </row>
    <row r="67" spans="2:12">
      <c r="B67" s="29" t="s">
        <v>390</v>
      </c>
      <c r="C67" s="4">
        <v>21</v>
      </c>
      <c r="D67">
        <f t="shared" si="1"/>
        <v>4.5979024806778622E-4</v>
      </c>
      <c r="E67">
        <f t="shared" si="2"/>
        <v>1.6446697173384712</v>
      </c>
      <c r="F67" s="38">
        <v>33891000</v>
      </c>
      <c r="G67">
        <f t="shared" si="0"/>
        <v>4.8528214491707862E-2</v>
      </c>
      <c r="J67" s="29" t="s">
        <v>223</v>
      </c>
      <c r="K67" s="4">
        <v>181599.16699999999</v>
      </c>
      <c r="L67">
        <f t="shared" si="3"/>
        <v>9.0565928495612055E-6</v>
      </c>
    </row>
    <row r="68" spans="2:12">
      <c r="B68" s="29" t="s">
        <v>391</v>
      </c>
      <c r="C68" s="4">
        <v>5</v>
      </c>
      <c r="D68">
        <f t="shared" si="1"/>
        <v>1.0947386858756815E-4</v>
      </c>
      <c r="E68">
        <f t="shared" si="2"/>
        <v>0.39158802793773129</v>
      </c>
      <c r="F68" s="39">
        <v>3866000</v>
      </c>
      <c r="G68">
        <f t="shared" si="0"/>
        <v>0.10129022967866821</v>
      </c>
      <c r="J68" s="29" t="s">
        <v>224</v>
      </c>
      <c r="K68" s="4">
        <v>20731.383999999998</v>
      </c>
      <c r="L68">
        <f t="shared" si="3"/>
        <v>1.8888658274707146E-5</v>
      </c>
    </row>
    <row r="69" spans="2:12">
      <c r="B69" s="29" t="s">
        <v>392</v>
      </c>
      <c r="C69" s="4">
        <v>612</v>
      </c>
      <c r="D69">
        <f t="shared" si="1"/>
        <v>1.3399601515118341E-2</v>
      </c>
      <c r="E69">
        <f t="shared" si="2"/>
        <v>47.930374619578302</v>
      </c>
      <c r="F69" s="39">
        <v>456000</v>
      </c>
      <c r="G69">
        <f t="shared" si="0"/>
        <v>105.11047065696997</v>
      </c>
      <c r="J69" s="29" t="s">
        <v>225</v>
      </c>
      <c r="K69" s="4">
        <v>52907.767999999996</v>
      </c>
      <c r="L69">
        <f t="shared" si="3"/>
        <v>9.059232024223419E-4</v>
      </c>
    </row>
    <row r="70" spans="2:12">
      <c r="B70" s="29" t="s">
        <v>393</v>
      </c>
      <c r="C70" s="4">
        <v>123</v>
      </c>
      <c r="D70">
        <f t="shared" si="1"/>
        <v>2.6930571672541762E-3</v>
      </c>
      <c r="E70">
        <f t="shared" si="2"/>
        <v>9.6330654872681887</v>
      </c>
      <c r="F70" s="39">
        <v>89000</v>
      </c>
      <c r="G70">
        <f t="shared" si="0"/>
        <v>108.2366908681819</v>
      </c>
      <c r="J70" s="29" t="s">
        <v>226</v>
      </c>
      <c r="K70" s="4">
        <v>15065.269</v>
      </c>
      <c r="L70">
        <f t="shared" si="3"/>
        <v>6.3942206987928254E-4</v>
      </c>
    </row>
    <row r="71" spans="2:12">
      <c r="B71" s="29" t="s">
        <v>394</v>
      </c>
      <c r="C71" s="4">
        <v>170</v>
      </c>
      <c r="D71">
        <f t="shared" si="1"/>
        <v>3.722111531977317E-3</v>
      </c>
      <c r="E71">
        <f t="shared" si="2"/>
        <v>13.313992949882863</v>
      </c>
      <c r="F71" s="39">
        <v>26000</v>
      </c>
      <c r="G71">
        <f t="shared" ref="G71:G127" si="4">E71*1000000/F71</f>
        <v>512.07665191857166</v>
      </c>
      <c r="J71" s="29" t="s">
        <v>227</v>
      </c>
      <c r="K71" s="4">
        <v>17462.366000000002</v>
      </c>
      <c r="L71">
        <f t="shared" si="3"/>
        <v>7.6243923360000941E-4</v>
      </c>
    </row>
    <row r="72" spans="2:12">
      <c r="B72" s="29" t="s">
        <v>395</v>
      </c>
      <c r="C72" s="4">
        <v>339</v>
      </c>
      <c r="D72">
        <f t="shared" ref="D72:D125" si="5">C72/$C$6</f>
        <v>7.4223282902371205E-3</v>
      </c>
      <c r="E72">
        <f t="shared" ref="E72:E125" si="6">D72*$E$4</f>
        <v>26.549668294178179</v>
      </c>
      <c r="F72" s="39">
        <v>116000</v>
      </c>
      <c r="G72">
        <f t="shared" si="4"/>
        <v>228.87645081188086</v>
      </c>
      <c r="J72" s="29" t="s">
        <v>228</v>
      </c>
      <c r="K72" s="4">
        <v>50802.091999999997</v>
      </c>
      <c r="L72">
        <f t="shared" si="3"/>
        <v>5.2260974398806608E-4</v>
      </c>
    </row>
    <row r="73" spans="2:12">
      <c r="B73" s="29" t="s">
        <v>396</v>
      </c>
      <c r="C73" s="4">
        <v>33</v>
      </c>
      <c r="D73">
        <f t="shared" si="5"/>
        <v>7.2252753267794975E-4</v>
      </c>
      <c r="E73">
        <f t="shared" si="6"/>
        <v>2.5844809843890264</v>
      </c>
      <c r="F73" s="39">
        <v>7000</v>
      </c>
      <c r="G73">
        <f t="shared" si="4"/>
        <v>369.2115691984323</v>
      </c>
      <c r="J73" s="29" t="s">
        <v>229</v>
      </c>
      <c r="K73" s="4">
        <v>14707.037</v>
      </c>
      <c r="L73">
        <f t="shared" si="3"/>
        <v>1.757309092503831E-4</v>
      </c>
    </row>
    <row r="74" spans="2:12">
      <c r="B74" s="29" t="s">
        <v>397</v>
      </c>
      <c r="C74" s="4">
        <v>6</v>
      </c>
      <c r="D74">
        <f t="shared" si="5"/>
        <v>1.3136864230508177E-4</v>
      </c>
      <c r="E74">
        <f t="shared" si="6"/>
        <v>0.46990563352527748</v>
      </c>
      <c r="F74" s="39">
        <v>2000</v>
      </c>
      <c r="G74">
        <f t="shared" si="4"/>
        <v>234.95281676263875</v>
      </c>
      <c r="J74" s="29" t="s">
        <v>230</v>
      </c>
      <c r="K74" s="4">
        <v>10517.617</v>
      </c>
      <c r="L74">
        <f t="shared" ref="L74:L125" si="7">E74/K74</f>
        <v>4.4677956377882697E-5</v>
      </c>
    </row>
    <row r="75" spans="2:12">
      <c r="B75" s="29" t="s">
        <v>398</v>
      </c>
      <c r="C75" s="4">
        <v>44</v>
      </c>
      <c r="D75">
        <f t="shared" si="5"/>
        <v>9.6337004357059967E-4</v>
      </c>
      <c r="E75">
        <f t="shared" si="6"/>
        <v>3.4459746458520351</v>
      </c>
      <c r="F75" s="39">
        <v>14000</v>
      </c>
      <c r="G75">
        <f t="shared" si="4"/>
        <v>246.14104613228821</v>
      </c>
      <c r="J75" s="29" t="s">
        <v>231</v>
      </c>
      <c r="K75" s="4">
        <v>15048.227000000001</v>
      </c>
      <c r="L75">
        <f t="shared" si="7"/>
        <v>2.2899539233771758E-4</v>
      </c>
    </row>
    <row r="76" spans="2:12">
      <c r="B76" s="29" t="s">
        <v>399</v>
      </c>
      <c r="C76" s="4">
        <v>35</v>
      </c>
      <c r="D76">
        <f t="shared" si="5"/>
        <v>7.6631708011297699E-4</v>
      </c>
      <c r="E76">
        <f t="shared" si="6"/>
        <v>2.7411161955641186</v>
      </c>
      <c r="F76" s="39">
        <v>11000</v>
      </c>
      <c r="G76">
        <f t="shared" si="4"/>
        <v>249.19238141491988</v>
      </c>
      <c r="J76" s="29" t="s">
        <v>232</v>
      </c>
      <c r="K76" s="4">
        <v>10960.44</v>
      </c>
      <c r="L76">
        <f t="shared" si="7"/>
        <v>2.5009180247910837E-4</v>
      </c>
    </row>
    <row r="77" spans="2:12">
      <c r="B77" s="29" t="s">
        <v>400</v>
      </c>
      <c r="C77" s="4">
        <v>107</v>
      </c>
      <c r="D77">
        <f t="shared" si="5"/>
        <v>2.3427407877739583E-3</v>
      </c>
      <c r="E77">
        <f t="shared" si="6"/>
        <v>8.3799837978674496</v>
      </c>
      <c r="F77" s="39">
        <v>21000</v>
      </c>
      <c r="G77">
        <f t="shared" si="4"/>
        <v>399.04684751749761</v>
      </c>
      <c r="J77" s="29" t="s">
        <v>233</v>
      </c>
      <c r="K77" s="4">
        <v>41610.076999999997</v>
      </c>
      <c r="L77">
        <f t="shared" si="7"/>
        <v>2.0139313363605287E-4</v>
      </c>
    </row>
    <row r="78" spans="2:12">
      <c r="B78" s="29" t="s">
        <v>401</v>
      </c>
      <c r="C78" s="4">
        <v>122</v>
      </c>
      <c r="D78">
        <f t="shared" si="5"/>
        <v>2.6711623935366628E-3</v>
      </c>
      <c r="E78">
        <f t="shared" si="6"/>
        <v>9.5547478816806422</v>
      </c>
      <c r="F78" s="39">
        <v>27000</v>
      </c>
      <c r="G78">
        <f t="shared" si="4"/>
        <v>353.87955117335707</v>
      </c>
      <c r="J78" s="29" t="s">
        <v>234</v>
      </c>
      <c r="K78" s="4">
        <v>70368.748000000007</v>
      </c>
      <c r="L78">
        <f t="shared" si="7"/>
        <v>1.3578112661149862E-4</v>
      </c>
    </row>
    <row r="79" spans="2:12">
      <c r="B79" s="29" t="s">
        <v>402</v>
      </c>
      <c r="C79" s="4">
        <v>17</v>
      </c>
      <c r="D79">
        <f t="shared" si="5"/>
        <v>3.7221115319773169E-4</v>
      </c>
      <c r="E79">
        <f t="shared" si="6"/>
        <v>1.3313992949882862</v>
      </c>
      <c r="F79" s="39">
        <v>3000</v>
      </c>
      <c r="G79">
        <f t="shared" si="4"/>
        <v>443.7997649960954</v>
      </c>
      <c r="J79" s="29" t="s">
        <v>235</v>
      </c>
      <c r="K79" s="4">
        <v>9872.0650000000005</v>
      </c>
      <c r="L79">
        <f t="shared" si="7"/>
        <v>1.348653290864967E-4</v>
      </c>
    </row>
    <row r="80" spans="2:12">
      <c r="B80" s="29" t="s">
        <v>403</v>
      </c>
      <c r="C80" s="4">
        <v>112</v>
      </c>
      <c r="D80">
        <f t="shared" si="5"/>
        <v>2.4522146563615266E-3</v>
      </c>
      <c r="E80">
        <f t="shared" si="6"/>
        <v>8.7715718258051805</v>
      </c>
      <c r="F80" s="39">
        <v>11000</v>
      </c>
      <c r="G80">
        <f t="shared" si="4"/>
        <v>797.41562052774361</v>
      </c>
      <c r="J80" s="29" t="s">
        <v>236</v>
      </c>
      <c r="K80" s="4">
        <v>68012.33</v>
      </c>
      <c r="L80">
        <f t="shared" si="7"/>
        <v>1.289703179674212E-4</v>
      </c>
    </row>
    <row r="81" spans="2:12">
      <c r="B81" s="29" t="s">
        <v>404</v>
      </c>
      <c r="C81" s="4">
        <v>90</v>
      </c>
      <c r="D81">
        <f t="shared" si="5"/>
        <v>1.9705296345762266E-3</v>
      </c>
      <c r="E81">
        <f t="shared" si="6"/>
        <v>7.0485845028791623</v>
      </c>
      <c r="F81" s="39">
        <v>33000</v>
      </c>
      <c r="G81">
        <f t="shared" si="4"/>
        <v>213.59346978421704</v>
      </c>
      <c r="J81" s="29" t="s">
        <v>237</v>
      </c>
      <c r="K81" s="4">
        <v>57130.843000000001</v>
      </c>
      <c r="L81">
        <f t="shared" si="7"/>
        <v>1.2337616833133657E-4</v>
      </c>
    </row>
    <row r="82" spans="2:12">
      <c r="B82" s="29" t="s">
        <v>405</v>
      </c>
      <c r="C82" s="4">
        <v>67</v>
      </c>
      <c r="D82">
        <f t="shared" si="5"/>
        <v>1.4669498390734131E-3</v>
      </c>
      <c r="E82">
        <f t="shared" si="6"/>
        <v>5.2472795743655984</v>
      </c>
      <c r="F82" s="39">
        <v>7000</v>
      </c>
      <c r="G82">
        <f t="shared" si="4"/>
        <v>749.61136776651404</v>
      </c>
      <c r="J82" s="29" t="s">
        <v>238</v>
      </c>
      <c r="K82" s="4">
        <v>29625.089</v>
      </c>
      <c r="L82">
        <f t="shared" si="7"/>
        <v>1.7712282904417935E-4</v>
      </c>
    </row>
    <row r="83" spans="2:12">
      <c r="B83" s="29" t="s">
        <v>406</v>
      </c>
      <c r="C83" s="4">
        <v>21</v>
      </c>
      <c r="D83">
        <f t="shared" si="5"/>
        <v>4.5979024806778622E-4</v>
      </c>
      <c r="E83">
        <f t="shared" si="6"/>
        <v>1.6446697173384712</v>
      </c>
      <c r="F83" s="39">
        <v>4000</v>
      </c>
      <c r="G83">
        <f t="shared" si="4"/>
        <v>411.16742933461779</v>
      </c>
      <c r="J83" s="29" t="s">
        <v>239</v>
      </c>
      <c r="K83" s="4">
        <v>19635.562999999998</v>
      </c>
      <c r="L83">
        <f t="shared" si="7"/>
        <v>8.3759743346216824E-5</v>
      </c>
    </row>
    <row r="84" spans="2:12">
      <c r="B84" s="29" t="s">
        <v>407</v>
      </c>
      <c r="C84" s="4">
        <v>54</v>
      </c>
      <c r="D84">
        <f t="shared" si="5"/>
        <v>1.1823177807457361E-3</v>
      </c>
      <c r="E84">
        <f t="shared" si="6"/>
        <v>4.2291507017274981</v>
      </c>
      <c r="F84" s="39">
        <v>17000</v>
      </c>
      <c r="G84">
        <f t="shared" si="4"/>
        <v>248.77357068985285</v>
      </c>
      <c r="J84" s="29" t="s">
        <v>240</v>
      </c>
      <c r="K84" s="4">
        <v>13698.431</v>
      </c>
      <c r="L84">
        <f t="shared" si="7"/>
        <v>3.0873248927030389E-4</v>
      </c>
    </row>
    <row r="85" spans="2:12">
      <c r="B85" s="29" t="s">
        <v>408</v>
      </c>
      <c r="C85" s="4">
        <v>165</v>
      </c>
      <c r="D85">
        <f t="shared" si="5"/>
        <v>3.6126376633897487E-3</v>
      </c>
      <c r="E85">
        <f t="shared" si="6"/>
        <v>12.92240492194513</v>
      </c>
      <c r="F85" s="39">
        <v>56000</v>
      </c>
      <c r="G85">
        <f t="shared" si="4"/>
        <v>230.75723074902018</v>
      </c>
      <c r="J85" s="29" t="s">
        <v>241</v>
      </c>
      <c r="K85" s="4">
        <v>63801.972999999998</v>
      </c>
      <c r="L85">
        <f t="shared" si="7"/>
        <v>2.0253926821267942E-4</v>
      </c>
    </row>
    <row r="86" spans="2:12">
      <c r="B86" s="29" t="s">
        <v>409</v>
      </c>
      <c r="C86" s="4">
        <v>50</v>
      </c>
      <c r="D86">
        <f t="shared" si="5"/>
        <v>1.0947386858756814E-3</v>
      </c>
      <c r="E86">
        <f t="shared" si="6"/>
        <v>3.9158802793773124</v>
      </c>
      <c r="F86" s="39">
        <v>28000</v>
      </c>
      <c r="G86">
        <f t="shared" si="4"/>
        <v>139.8528671206183</v>
      </c>
      <c r="J86" s="29" t="s">
        <v>242</v>
      </c>
      <c r="K86" s="4">
        <v>76193.468999999997</v>
      </c>
      <c r="L86">
        <f t="shared" si="7"/>
        <v>5.1393909881925874E-5</v>
      </c>
    </row>
    <row r="87" spans="2:12">
      <c r="B87" s="29" t="s">
        <v>410</v>
      </c>
      <c r="C87" s="4">
        <v>21</v>
      </c>
      <c r="D87">
        <f t="shared" si="5"/>
        <v>4.5979024806778622E-4</v>
      </c>
      <c r="E87">
        <f t="shared" si="6"/>
        <v>1.6446697173384712</v>
      </c>
      <c r="F87" s="39">
        <v>7000</v>
      </c>
      <c r="G87">
        <f t="shared" si="4"/>
        <v>234.95281676263875</v>
      </c>
      <c r="J87" s="29" t="s">
        <v>243</v>
      </c>
      <c r="K87" s="4">
        <v>120559.785</v>
      </c>
      <c r="L87">
        <f t="shared" si="7"/>
        <v>1.3641943018880393E-5</v>
      </c>
    </row>
    <row r="88" spans="2:12">
      <c r="B88" s="29" t="s">
        <v>411</v>
      </c>
      <c r="C88" s="4">
        <v>35</v>
      </c>
      <c r="D88">
        <f t="shared" si="5"/>
        <v>7.6631708011297699E-4</v>
      </c>
      <c r="E88">
        <f t="shared" si="6"/>
        <v>2.7411161955641186</v>
      </c>
      <c r="F88" s="39">
        <v>5000</v>
      </c>
      <c r="G88">
        <f t="shared" si="4"/>
        <v>548.22323911282376</v>
      </c>
      <c r="J88" s="29" t="s">
        <v>244</v>
      </c>
      <c r="K88" s="4">
        <v>14191.45</v>
      </c>
      <c r="L88">
        <f t="shared" si="7"/>
        <v>1.9315265146014807E-4</v>
      </c>
    </row>
    <row r="89" spans="2:12">
      <c r="B89" s="29" t="s">
        <v>412</v>
      </c>
      <c r="C89" s="4">
        <v>65</v>
      </c>
      <c r="D89">
        <f t="shared" si="5"/>
        <v>1.4231602916383859E-3</v>
      </c>
      <c r="E89">
        <f t="shared" si="6"/>
        <v>5.0906443631905063</v>
      </c>
      <c r="F89" s="39">
        <v>10000</v>
      </c>
      <c r="G89">
        <f t="shared" si="4"/>
        <v>509.06443631905069</v>
      </c>
      <c r="J89" s="29" t="s">
        <v>245</v>
      </c>
      <c r="K89" s="4">
        <v>16577.858</v>
      </c>
      <c r="L89">
        <f t="shared" si="7"/>
        <v>3.0707491662617124E-4</v>
      </c>
    </row>
    <row r="90" spans="2:12">
      <c r="B90" s="29" t="s">
        <v>413</v>
      </c>
      <c r="C90" s="4">
        <v>102</v>
      </c>
      <c r="D90">
        <f t="shared" si="5"/>
        <v>2.23326691918639E-3</v>
      </c>
      <c r="E90">
        <f t="shared" si="6"/>
        <v>7.988395769929717</v>
      </c>
      <c r="F90" s="39">
        <v>40000</v>
      </c>
      <c r="G90">
        <f t="shared" si="4"/>
        <v>199.70989424824293</v>
      </c>
      <c r="J90" s="29" t="s">
        <v>246</v>
      </c>
      <c r="K90" s="4">
        <v>33000.459000000003</v>
      </c>
      <c r="L90">
        <f t="shared" si="7"/>
        <v>2.4206923212582334E-4</v>
      </c>
    </row>
    <row r="91" spans="2:12">
      <c r="B91" s="29" t="s">
        <v>414</v>
      </c>
      <c r="C91" s="4">
        <v>278</v>
      </c>
      <c r="D91">
        <f t="shared" si="5"/>
        <v>6.0867470934687891E-3</v>
      </c>
      <c r="E91">
        <f t="shared" si="6"/>
        <v>21.772294353337859</v>
      </c>
      <c r="F91" s="39">
        <v>53000</v>
      </c>
      <c r="G91">
        <f t="shared" si="4"/>
        <v>410.79800666675203</v>
      </c>
      <c r="J91" s="29" t="s">
        <v>247</v>
      </c>
      <c r="K91" s="4">
        <v>65728.354000000007</v>
      </c>
      <c r="L91">
        <f t="shared" si="7"/>
        <v>3.3124660863008767E-4</v>
      </c>
    </row>
    <row r="92" spans="2:12">
      <c r="B92" s="29" t="s">
        <v>415</v>
      </c>
      <c r="C92" s="4">
        <v>25</v>
      </c>
      <c r="D92">
        <f t="shared" si="5"/>
        <v>5.4736934293784069E-4</v>
      </c>
      <c r="E92">
        <f t="shared" si="6"/>
        <v>1.9579401396886562</v>
      </c>
      <c r="F92" s="39">
        <v>3000</v>
      </c>
      <c r="G92">
        <f t="shared" si="4"/>
        <v>652.64671322955212</v>
      </c>
      <c r="J92" s="29" t="s">
        <v>248</v>
      </c>
      <c r="K92" s="4">
        <v>33855.834999999999</v>
      </c>
      <c r="L92">
        <f t="shared" si="7"/>
        <v>5.7831689565141616E-5</v>
      </c>
    </row>
    <row r="93" spans="2:12">
      <c r="B93" s="29" t="s">
        <v>416</v>
      </c>
      <c r="C93" s="4">
        <v>29</v>
      </c>
      <c r="D93">
        <f t="shared" si="5"/>
        <v>6.3494843780789528E-4</v>
      </c>
      <c r="E93">
        <f t="shared" si="6"/>
        <v>2.2712105620388412</v>
      </c>
      <c r="F93" s="39">
        <v>4000</v>
      </c>
      <c r="G93">
        <f t="shared" si="4"/>
        <v>567.80264050971027</v>
      </c>
      <c r="J93" s="29" t="s">
        <v>249</v>
      </c>
      <c r="K93" s="4">
        <v>3354.05</v>
      </c>
      <c r="L93">
        <f t="shared" si="7"/>
        <v>6.7715465244669608E-4</v>
      </c>
    </row>
    <row r="94" spans="2:12">
      <c r="B94" s="29" t="s">
        <v>417</v>
      </c>
      <c r="C94" s="4">
        <v>40</v>
      </c>
      <c r="D94">
        <f t="shared" si="5"/>
        <v>8.7579094870054519E-4</v>
      </c>
      <c r="E94">
        <f t="shared" si="6"/>
        <v>3.1327042235018503</v>
      </c>
      <c r="F94" s="39">
        <v>13000</v>
      </c>
      <c r="G94">
        <f t="shared" si="4"/>
        <v>240.9772479616808</v>
      </c>
      <c r="J94" s="29" t="s">
        <v>250</v>
      </c>
      <c r="K94" s="4">
        <v>17854.249</v>
      </c>
      <c r="L94">
        <f t="shared" si="7"/>
        <v>1.7545987084093261E-4</v>
      </c>
    </row>
    <row r="95" spans="2:12">
      <c r="B95" s="29" t="s">
        <v>418</v>
      </c>
      <c r="C95" s="4">
        <v>55</v>
      </c>
      <c r="D95">
        <f t="shared" si="5"/>
        <v>1.2042125544632497E-3</v>
      </c>
      <c r="E95">
        <f t="shared" si="6"/>
        <v>4.3074683073150446</v>
      </c>
      <c r="F95" s="39">
        <v>15000</v>
      </c>
      <c r="G95">
        <f t="shared" si="4"/>
        <v>287.16455382100298</v>
      </c>
      <c r="J95" s="29" t="s">
        <v>251</v>
      </c>
      <c r="K95" s="4">
        <v>17956.317999999999</v>
      </c>
      <c r="L95">
        <f t="shared" si="7"/>
        <v>2.3988594473070953E-4</v>
      </c>
    </row>
    <row r="96" spans="2:12">
      <c r="B96" s="29" t="s">
        <v>419</v>
      </c>
      <c r="C96" s="4">
        <v>10</v>
      </c>
      <c r="D96">
        <f t="shared" si="5"/>
        <v>2.189477371751363E-4</v>
      </c>
      <c r="E96">
        <f t="shared" si="6"/>
        <v>0.78317605587546257</v>
      </c>
      <c r="F96" s="39">
        <v>6000</v>
      </c>
      <c r="G96">
        <f t="shared" si="4"/>
        <v>130.52934264591045</v>
      </c>
      <c r="J96" s="29" t="s">
        <v>252</v>
      </c>
      <c r="K96" s="4">
        <v>2661.7640000000001</v>
      </c>
      <c r="L96">
        <f t="shared" si="7"/>
        <v>2.9423196642356817E-4</v>
      </c>
    </row>
    <row r="97" spans="2:12">
      <c r="B97" s="29" t="s">
        <v>420</v>
      </c>
      <c r="C97" s="4">
        <v>71</v>
      </c>
      <c r="D97">
        <f t="shared" si="5"/>
        <v>1.5545289339434676E-3</v>
      </c>
      <c r="E97">
        <f t="shared" si="6"/>
        <v>5.5605499967157836</v>
      </c>
      <c r="F97" s="39">
        <v>31000</v>
      </c>
      <c r="G97">
        <f t="shared" si="4"/>
        <v>179.37258053921883</v>
      </c>
      <c r="J97" s="29" t="s">
        <v>253</v>
      </c>
      <c r="K97" s="4">
        <v>28582.242999999999</v>
      </c>
      <c r="L97">
        <f t="shared" si="7"/>
        <v>1.9454561339765335E-4</v>
      </c>
    </row>
    <row r="98" spans="2:12">
      <c r="B98" s="29" t="s">
        <v>421</v>
      </c>
      <c r="C98" s="4">
        <v>39</v>
      </c>
      <c r="D98">
        <f t="shared" si="5"/>
        <v>8.5389617498303158E-4</v>
      </c>
      <c r="E98">
        <f t="shared" si="6"/>
        <v>3.0543866179143038</v>
      </c>
      <c r="F98" s="39">
        <v>12000</v>
      </c>
      <c r="G98">
        <f t="shared" si="4"/>
        <v>254.53221815952531</v>
      </c>
      <c r="J98" s="29" t="s">
        <v>254</v>
      </c>
      <c r="K98" s="4">
        <v>26795.384999999998</v>
      </c>
      <c r="L98">
        <f t="shared" si="7"/>
        <v>1.1398927904616052E-4</v>
      </c>
    </row>
    <row r="99" spans="2:12">
      <c r="B99" s="29" t="s">
        <v>422</v>
      </c>
      <c r="C99" s="4">
        <v>13</v>
      </c>
      <c r="D99">
        <f t="shared" si="5"/>
        <v>2.8463205832767721E-4</v>
      </c>
      <c r="E99">
        <f t="shared" si="6"/>
        <v>1.0181288726381015</v>
      </c>
      <c r="F99" s="39">
        <v>4000</v>
      </c>
      <c r="G99">
        <f t="shared" si="4"/>
        <v>254.53221815952537</v>
      </c>
      <c r="J99" s="29" t="s">
        <v>255</v>
      </c>
      <c r="K99" s="4">
        <v>16775.222000000002</v>
      </c>
      <c r="L99">
        <f t="shared" si="7"/>
        <v>6.0692423184509951E-5</v>
      </c>
    </row>
    <row r="100" spans="2:12">
      <c r="B100" s="29" t="s">
        <v>423</v>
      </c>
      <c r="C100" s="4">
        <v>17</v>
      </c>
      <c r="D100">
        <f t="shared" si="5"/>
        <v>3.7221115319773169E-4</v>
      </c>
      <c r="E100">
        <f t="shared" si="6"/>
        <v>1.3313992949882862</v>
      </c>
      <c r="F100" s="39">
        <v>12000</v>
      </c>
      <c r="G100">
        <f t="shared" si="4"/>
        <v>110.94994124902385</v>
      </c>
      <c r="J100" s="29" t="s">
        <v>256</v>
      </c>
      <c r="K100" s="4">
        <v>4395.0910000000003</v>
      </c>
      <c r="L100">
        <f t="shared" si="7"/>
        <v>3.0292872092711759E-4</v>
      </c>
    </row>
    <row r="101" spans="2:12">
      <c r="B101" s="29" t="s">
        <v>424</v>
      </c>
      <c r="C101" s="4">
        <v>226</v>
      </c>
      <c r="D101">
        <f t="shared" si="5"/>
        <v>4.9482188601580801E-3</v>
      </c>
      <c r="E101">
        <f t="shared" si="6"/>
        <v>17.699778862785454</v>
      </c>
      <c r="F101" s="39">
        <v>164000</v>
      </c>
      <c r="G101">
        <f t="shared" si="4"/>
        <v>107.92548087064301</v>
      </c>
      <c r="J101" s="29" t="s">
        <v>257</v>
      </c>
      <c r="K101" s="4">
        <v>24117.787</v>
      </c>
      <c r="L101">
        <f t="shared" si="7"/>
        <v>7.3388901157413211E-4</v>
      </c>
    </row>
    <row r="102" spans="2:12">
      <c r="B102" s="29" t="s">
        <v>425</v>
      </c>
      <c r="C102" s="4">
        <v>34</v>
      </c>
      <c r="D102">
        <f t="shared" si="5"/>
        <v>7.4442230639546337E-4</v>
      </c>
      <c r="E102">
        <f t="shared" si="6"/>
        <v>2.6627985899765725</v>
      </c>
      <c r="F102" s="39">
        <v>17000</v>
      </c>
      <c r="G102">
        <f t="shared" si="4"/>
        <v>156.63521117509251</v>
      </c>
      <c r="J102" s="29" t="s">
        <v>258</v>
      </c>
      <c r="K102" s="4">
        <v>22957.073</v>
      </c>
      <c r="L102">
        <f t="shared" si="7"/>
        <v>1.1599033509091391E-4</v>
      </c>
    </row>
    <row r="103" spans="2:12">
      <c r="B103" s="29" t="s">
        <v>426</v>
      </c>
      <c r="C103" s="4">
        <v>391</v>
      </c>
      <c r="D103">
        <f t="shared" si="5"/>
        <v>8.5608565235478287E-3</v>
      </c>
      <c r="E103">
        <f t="shared" si="6"/>
        <v>30.622183784730584</v>
      </c>
      <c r="F103" s="39">
        <v>178000</v>
      </c>
      <c r="G103">
        <f t="shared" si="4"/>
        <v>172.03474036365498</v>
      </c>
      <c r="J103" s="29" t="s">
        <v>259</v>
      </c>
      <c r="K103" s="4">
        <v>94146.051999999996</v>
      </c>
      <c r="L103">
        <f t="shared" si="7"/>
        <v>3.2526253766573858E-4</v>
      </c>
    </row>
    <row r="104" spans="2:12">
      <c r="B104" s="29" t="s">
        <v>427</v>
      </c>
      <c r="C104" s="4">
        <v>238</v>
      </c>
      <c r="D104">
        <f t="shared" si="5"/>
        <v>5.2109561447682435E-3</v>
      </c>
      <c r="E104">
        <f t="shared" si="6"/>
        <v>18.639590129836009</v>
      </c>
      <c r="F104" s="39">
        <v>173000</v>
      </c>
      <c r="G104">
        <f t="shared" si="4"/>
        <v>107.74329554818502</v>
      </c>
      <c r="J104" s="29" t="s">
        <v>260</v>
      </c>
      <c r="K104" s="4">
        <v>45487.659</v>
      </c>
      <c r="L104">
        <f t="shared" si="7"/>
        <v>4.0977246443559581E-4</v>
      </c>
    </row>
    <row r="105" spans="2:12">
      <c r="B105" s="29" t="s">
        <v>428</v>
      </c>
      <c r="C105" s="4">
        <v>23</v>
      </c>
      <c r="D105">
        <f t="shared" si="5"/>
        <v>5.0357979550281345E-4</v>
      </c>
      <c r="E105">
        <f t="shared" si="6"/>
        <v>1.8013049285135638</v>
      </c>
      <c r="F105" s="39">
        <v>4000</v>
      </c>
      <c r="G105">
        <f t="shared" si="4"/>
        <v>450.32623212839098</v>
      </c>
      <c r="J105" s="29" t="s">
        <v>261</v>
      </c>
      <c r="K105" s="4">
        <v>4570.8190000000004</v>
      </c>
      <c r="L105">
        <f t="shared" si="7"/>
        <v>3.9408800228439664E-4</v>
      </c>
    </row>
    <row r="106" spans="2:12">
      <c r="B106" s="29" t="s">
        <v>429</v>
      </c>
      <c r="C106" s="4">
        <v>695</v>
      </c>
      <c r="D106">
        <f t="shared" si="5"/>
        <v>1.5216867733671972E-2</v>
      </c>
      <c r="E106">
        <f t="shared" si="6"/>
        <v>54.430735883344646</v>
      </c>
      <c r="F106" s="39">
        <v>59000</v>
      </c>
      <c r="G106">
        <f t="shared" si="4"/>
        <v>922.55484548041773</v>
      </c>
      <c r="J106" s="29" t="s">
        <v>262</v>
      </c>
      <c r="K106" s="4">
        <v>60227.421999999999</v>
      </c>
      <c r="L106">
        <f t="shared" si="7"/>
        <v>9.0375337472264124E-4</v>
      </c>
    </row>
    <row r="107" spans="2:12">
      <c r="B107" s="29" t="s">
        <v>430</v>
      </c>
      <c r="C107" s="4">
        <v>121</v>
      </c>
      <c r="D107">
        <f t="shared" si="5"/>
        <v>2.649267619819149E-3</v>
      </c>
      <c r="E107">
        <f t="shared" si="6"/>
        <v>9.4764302760930956</v>
      </c>
      <c r="F107" s="39">
        <v>29000</v>
      </c>
      <c r="G107">
        <f t="shared" si="4"/>
        <v>326.77345779631366</v>
      </c>
      <c r="J107" s="29" t="s">
        <v>263</v>
      </c>
      <c r="K107" s="4">
        <v>35532.233</v>
      </c>
      <c r="L107">
        <f t="shared" si="7"/>
        <v>2.6669954224641879E-4</v>
      </c>
    </row>
    <row r="108" spans="2:12">
      <c r="B108" s="29" t="s">
        <v>431</v>
      </c>
      <c r="C108" s="4">
        <v>362</v>
      </c>
      <c r="D108">
        <f t="shared" si="5"/>
        <v>7.9259080857399331E-3</v>
      </c>
      <c r="E108">
        <f t="shared" si="6"/>
        <v>28.350973222691742</v>
      </c>
      <c r="F108" s="39">
        <v>29000</v>
      </c>
      <c r="G108">
        <f t="shared" si="4"/>
        <v>977.61976629971525</v>
      </c>
      <c r="J108" s="29" t="s">
        <v>264</v>
      </c>
      <c r="K108" s="4">
        <v>48010.156000000003</v>
      </c>
      <c r="L108">
        <f t="shared" si="7"/>
        <v>5.9052033121266556E-4</v>
      </c>
    </row>
    <row r="109" spans="2:12">
      <c r="B109" s="29" t="s">
        <v>432</v>
      </c>
      <c r="C109" s="4">
        <v>20</v>
      </c>
      <c r="D109">
        <f t="shared" si="5"/>
        <v>4.378954743502726E-4</v>
      </c>
      <c r="E109">
        <f t="shared" si="6"/>
        <v>1.5663521117509251</v>
      </c>
      <c r="F109" s="39">
        <v>14000</v>
      </c>
      <c r="G109">
        <f t="shared" si="4"/>
        <v>111.88229369649466</v>
      </c>
      <c r="J109" s="29" t="s">
        <v>265</v>
      </c>
      <c r="K109" s="4">
        <v>8160.9530000000004</v>
      </c>
      <c r="L109">
        <f t="shared" si="7"/>
        <v>1.919325000096098E-4</v>
      </c>
    </row>
    <row r="110" spans="2:12">
      <c r="B110" s="29" t="s">
        <v>433</v>
      </c>
      <c r="C110" s="4">
        <v>9</v>
      </c>
      <c r="D110">
        <f t="shared" si="5"/>
        <v>1.9705296345762265E-4</v>
      </c>
      <c r="E110">
        <f t="shared" si="6"/>
        <v>0.70485845028791627</v>
      </c>
      <c r="F110" s="39">
        <v>5000</v>
      </c>
      <c r="G110">
        <f t="shared" si="4"/>
        <v>140.97169005758326</v>
      </c>
      <c r="J110" s="29" t="s">
        <v>266</v>
      </c>
      <c r="K110" s="4">
        <v>4516.5649999999996</v>
      </c>
      <c r="L110">
        <f t="shared" si="7"/>
        <v>1.5606073427215514E-4</v>
      </c>
    </row>
    <row r="111" spans="2:12">
      <c r="B111" s="29" t="s">
        <v>434</v>
      </c>
      <c r="C111" s="4">
        <v>441</v>
      </c>
      <c r="D111">
        <f t="shared" si="5"/>
        <v>9.655595209423511E-3</v>
      </c>
      <c r="E111">
        <f t="shared" si="6"/>
        <v>34.5380640641079</v>
      </c>
      <c r="F111" s="39">
        <v>76000</v>
      </c>
      <c r="G111">
        <f t="shared" si="4"/>
        <v>454.44821136984081</v>
      </c>
      <c r="J111" s="29" t="s">
        <v>267</v>
      </c>
      <c r="K111" s="4">
        <v>98852.392000000007</v>
      </c>
      <c r="L111">
        <f t="shared" si="7"/>
        <v>3.4939027134627047E-4</v>
      </c>
    </row>
    <row r="112" spans="2:12">
      <c r="B112" s="29" t="s">
        <v>435</v>
      </c>
      <c r="C112" s="4">
        <v>289</v>
      </c>
      <c r="D112">
        <f t="shared" si="5"/>
        <v>6.3275896043614391E-3</v>
      </c>
      <c r="E112">
        <f t="shared" si="6"/>
        <v>22.633788014800867</v>
      </c>
      <c r="F112" s="39">
        <v>39000</v>
      </c>
      <c r="G112">
        <f t="shared" si="4"/>
        <v>580.35353884104791</v>
      </c>
      <c r="J112" s="29" t="s">
        <v>268</v>
      </c>
      <c r="K112" s="4">
        <v>41826.678999999996</v>
      </c>
      <c r="L112">
        <f t="shared" si="7"/>
        <v>5.4113280221938895E-4</v>
      </c>
    </row>
    <row r="113" spans="2:12">
      <c r="B113" s="29" t="s">
        <v>436</v>
      </c>
      <c r="C113" s="4">
        <v>171</v>
      </c>
      <c r="D113">
        <f t="shared" si="5"/>
        <v>3.7440063056948308E-3</v>
      </c>
      <c r="E113">
        <f t="shared" si="6"/>
        <v>13.392310555470409</v>
      </c>
      <c r="F113" s="39">
        <v>21000</v>
      </c>
      <c r="G113">
        <f t="shared" si="4"/>
        <v>637.72907407001946</v>
      </c>
      <c r="J113" s="29" t="s">
        <v>269</v>
      </c>
      <c r="K113" s="4">
        <v>31513.447</v>
      </c>
      <c r="L113">
        <f t="shared" si="7"/>
        <v>4.2497130052039086E-4</v>
      </c>
    </row>
    <row r="114" spans="2:12">
      <c r="B114" s="29" t="s">
        <v>437</v>
      </c>
      <c r="C114" s="4">
        <v>866</v>
      </c>
      <c r="D114">
        <f t="shared" si="5"/>
        <v>1.8960874039366804E-2</v>
      </c>
      <c r="E114">
        <f t="shared" si="6"/>
        <v>67.823046438815055</v>
      </c>
      <c r="F114" s="39">
        <v>69000</v>
      </c>
      <c r="G114">
        <f t="shared" si="4"/>
        <v>982.94270201181246</v>
      </c>
      <c r="J114" s="29" t="s">
        <v>270</v>
      </c>
      <c r="K114" s="4">
        <v>104753.61</v>
      </c>
      <c r="L114">
        <f t="shared" si="7"/>
        <v>6.4745307048430175E-4</v>
      </c>
    </row>
    <row r="115" spans="2:12">
      <c r="B115" s="29" t="s">
        <v>438</v>
      </c>
      <c r="C115" s="4">
        <v>102</v>
      </c>
      <c r="D115">
        <f t="shared" si="5"/>
        <v>2.23326691918639E-3</v>
      </c>
      <c r="E115">
        <f t="shared" si="6"/>
        <v>7.988395769929717</v>
      </c>
      <c r="F115" s="39">
        <v>20000</v>
      </c>
      <c r="G115">
        <f t="shared" si="4"/>
        <v>399.41978849648586</v>
      </c>
      <c r="J115" s="29" t="s">
        <v>271</v>
      </c>
      <c r="K115" s="4">
        <v>13179.769</v>
      </c>
      <c r="L115">
        <f t="shared" si="7"/>
        <v>6.0611045382735589E-4</v>
      </c>
    </row>
    <row r="116" spans="2:12">
      <c r="B116" s="29" t="s">
        <v>439</v>
      </c>
      <c r="C116" s="4">
        <v>7</v>
      </c>
      <c r="D116">
        <f t="shared" si="5"/>
        <v>1.5326341602259541E-4</v>
      </c>
      <c r="E116">
        <f t="shared" si="6"/>
        <v>0.54822323911282378</v>
      </c>
      <c r="F116" s="39">
        <v>2000</v>
      </c>
      <c r="G116">
        <f t="shared" si="4"/>
        <v>274.11161955641188</v>
      </c>
      <c r="J116" s="29" t="s">
        <v>272</v>
      </c>
      <c r="K116" s="4">
        <v>1362.6569999999999</v>
      </c>
      <c r="L116">
        <f t="shared" si="7"/>
        <v>4.0231932108580795E-4</v>
      </c>
    </row>
    <row r="117" spans="2:12">
      <c r="B117" s="29" t="s">
        <v>440</v>
      </c>
      <c r="C117" s="4">
        <v>123</v>
      </c>
      <c r="D117">
        <f t="shared" si="5"/>
        <v>2.6930571672541762E-3</v>
      </c>
      <c r="E117">
        <f t="shared" si="6"/>
        <v>9.6330654872681887</v>
      </c>
      <c r="F117" s="39">
        <v>18000</v>
      </c>
      <c r="G117">
        <f t="shared" si="4"/>
        <v>535.17030484823272</v>
      </c>
      <c r="J117" s="29" t="s">
        <v>273</v>
      </c>
      <c r="K117" s="4">
        <v>10634.894</v>
      </c>
      <c r="L117">
        <f t="shared" si="7"/>
        <v>9.0579797854761768E-4</v>
      </c>
    </row>
    <row r="118" spans="2:12">
      <c r="B118" s="29" t="s">
        <v>441</v>
      </c>
      <c r="C118" s="4">
        <v>8</v>
      </c>
      <c r="D118">
        <f t="shared" si="5"/>
        <v>1.7515818974010903E-4</v>
      </c>
      <c r="E118">
        <f t="shared" si="6"/>
        <v>0.62654084470036997</v>
      </c>
      <c r="F118" s="39">
        <v>2000</v>
      </c>
      <c r="G118">
        <f t="shared" si="4"/>
        <v>313.27042235018502</v>
      </c>
      <c r="J118" s="29" t="s">
        <v>274</v>
      </c>
      <c r="K118" s="4">
        <v>7067.6540000000005</v>
      </c>
      <c r="L118">
        <f t="shared" si="7"/>
        <v>8.8649054509511919E-5</v>
      </c>
    </row>
    <row r="119" spans="2:12">
      <c r="B119" s="29" t="s">
        <v>442</v>
      </c>
      <c r="C119" s="4">
        <v>117</v>
      </c>
      <c r="D119">
        <f t="shared" si="5"/>
        <v>2.5616885249490945E-3</v>
      </c>
      <c r="E119">
        <f t="shared" si="6"/>
        <v>9.1631598537429113</v>
      </c>
      <c r="F119" s="39">
        <v>15000</v>
      </c>
      <c r="G119">
        <f t="shared" si="4"/>
        <v>610.87732358286075</v>
      </c>
      <c r="J119" s="29" t="s">
        <v>275</v>
      </c>
      <c r="K119" s="4">
        <v>5192.6379999999999</v>
      </c>
      <c r="L119">
        <f t="shared" si="7"/>
        <v>1.7646444550424873E-3</v>
      </c>
    </row>
    <row r="120" spans="2:12">
      <c r="B120" s="29" t="s">
        <v>443</v>
      </c>
      <c r="C120" s="4">
        <v>39</v>
      </c>
      <c r="D120">
        <f t="shared" si="5"/>
        <v>8.5389617498303158E-4</v>
      </c>
      <c r="E120">
        <f t="shared" si="6"/>
        <v>3.0543866179143038</v>
      </c>
      <c r="F120" s="39">
        <v>13000</v>
      </c>
      <c r="G120">
        <f t="shared" si="4"/>
        <v>234.95281676263875</v>
      </c>
      <c r="J120" s="29" t="s">
        <v>276</v>
      </c>
      <c r="K120" s="4">
        <v>5311.5609999999997</v>
      </c>
      <c r="L120">
        <f t="shared" si="7"/>
        <v>5.7504500426791745E-4</v>
      </c>
    </row>
    <row r="121" spans="2:12">
      <c r="B121" s="29" t="s">
        <v>444</v>
      </c>
      <c r="C121" s="4">
        <v>57</v>
      </c>
      <c r="D121">
        <f t="shared" si="5"/>
        <v>1.2480021018982769E-3</v>
      </c>
      <c r="E121">
        <f t="shared" si="6"/>
        <v>4.4641035184901368</v>
      </c>
      <c r="F121" s="39">
        <v>11000</v>
      </c>
      <c r="G121">
        <f t="shared" si="4"/>
        <v>405.82759259001244</v>
      </c>
      <c r="J121" s="29" t="s">
        <v>277</v>
      </c>
      <c r="K121" s="4">
        <v>5315.9539999999997</v>
      </c>
      <c r="L121">
        <f t="shared" si="7"/>
        <v>8.3975585915343457E-4</v>
      </c>
    </row>
    <row r="122" spans="2:12">
      <c r="B122" s="29" t="s">
        <v>445</v>
      </c>
      <c r="C122" s="4">
        <v>70</v>
      </c>
      <c r="D122">
        <f t="shared" si="5"/>
        <v>1.532634160225954E-3</v>
      </c>
      <c r="E122">
        <f t="shared" si="6"/>
        <v>5.4822323911282371</v>
      </c>
      <c r="F122" s="39">
        <v>15000</v>
      </c>
      <c r="G122">
        <f t="shared" si="4"/>
        <v>365.48215940854914</v>
      </c>
      <c r="J122" s="29" t="s">
        <v>278</v>
      </c>
      <c r="K122" s="4">
        <v>26140.557000000001</v>
      </c>
      <c r="L122">
        <f t="shared" si="7"/>
        <v>2.0972133038818711E-4</v>
      </c>
    </row>
    <row r="123" spans="2:12">
      <c r="B123" s="29" t="s">
        <v>446</v>
      </c>
      <c r="C123" s="4">
        <v>25</v>
      </c>
      <c r="D123">
        <f t="shared" si="5"/>
        <v>5.4736934293784069E-4</v>
      </c>
      <c r="E123">
        <f t="shared" si="6"/>
        <v>1.9579401396886562</v>
      </c>
      <c r="F123" s="39">
        <v>16000</v>
      </c>
      <c r="G123">
        <f t="shared" si="4"/>
        <v>122.37125873054102</v>
      </c>
      <c r="J123" s="29" t="s">
        <v>279</v>
      </c>
      <c r="K123" s="4">
        <v>5109.1710000000003</v>
      </c>
      <c r="L123">
        <f t="shared" si="7"/>
        <v>3.8322071030479429E-4</v>
      </c>
    </row>
    <row r="124" spans="2:12">
      <c r="B124" s="29" t="s">
        <v>447</v>
      </c>
      <c r="C124" s="4">
        <v>46</v>
      </c>
      <c r="D124">
        <f t="shared" si="5"/>
        <v>1.0071595910056269E-3</v>
      </c>
      <c r="E124">
        <f t="shared" si="6"/>
        <v>3.6026098570271277</v>
      </c>
      <c r="F124" s="39">
        <v>31000</v>
      </c>
      <c r="G124">
        <f t="shared" si="4"/>
        <v>116.21322119442348</v>
      </c>
      <c r="J124" s="29" t="s">
        <v>280</v>
      </c>
      <c r="K124" s="4">
        <v>12230.064</v>
      </c>
      <c r="L124">
        <f t="shared" si="7"/>
        <v>2.9456999219522708E-4</v>
      </c>
    </row>
    <row r="125" spans="2:12">
      <c r="B125" s="29" t="s">
        <v>448</v>
      </c>
      <c r="C125" s="4">
        <v>0</v>
      </c>
      <c r="D125">
        <f t="shared" si="5"/>
        <v>0</v>
      </c>
      <c r="E125">
        <f t="shared" si="6"/>
        <v>0</v>
      </c>
      <c r="F125" s="39">
        <v>0</v>
      </c>
      <c r="G125" t="e">
        <f t="shared" si="4"/>
        <v>#DIV/0!</v>
      </c>
      <c r="J125" s="29" t="s">
        <v>281</v>
      </c>
      <c r="K125" s="4">
        <v>4983.0929999999998</v>
      </c>
      <c r="L125">
        <f t="shared" si="7"/>
        <v>0</v>
      </c>
    </row>
    <row r="126" spans="2:12">
      <c r="F126" s="40">
        <v>0</v>
      </c>
      <c r="G126" t="e">
        <f t="shared" si="4"/>
        <v>#DIV/0!</v>
      </c>
    </row>
    <row r="127" spans="2:12">
      <c r="F127" s="40">
        <v>0</v>
      </c>
      <c r="G127" t="e">
        <f t="shared" si="4"/>
        <v>#DIV/0!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23"/>
  <sheetViews>
    <sheetView zoomScaleNormal="100" zoomScalePageLayoutView="75" workbookViewId="0">
      <selection activeCell="H19" sqref="H19"/>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1" t="s">
        <v>390</v>
      </c>
      <c r="BH2" s="1"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1.2788905502199225E-3</v>
      </c>
      <c r="B3">
        <v>8.6653000316379693E-4</v>
      </c>
      <c r="C3">
        <v>1.2136135213502059E-3</v>
      </c>
      <c r="D3">
        <v>8.2145990734637264E-6</v>
      </c>
      <c r="E3">
        <v>1.4536961460758788E-3</v>
      </c>
      <c r="F3">
        <v>6.1681029225388949E-5</v>
      </c>
      <c r="G3">
        <v>5.5444332553456323E-4</v>
      </c>
      <c r="H3">
        <v>4.4123870767837938E-4</v>
      </c>
      <c r="I3">
        <v>7.1073458931095374E-4</v>
      </c>
      <c r="J3">
        <v>8.7722334242099423E-4</v>
      </c>
      <c r="K3">
        <v>8.1085427537461304E-4</v>
      </c>
      <c r="L3">
        <v>1.1419801185693062E-3</v>
      </c>
      <c r="M3">
        <v>3.8232430990864477E-4</v>
      </c>
      <c r="N3">
        <v>6.5771410142003849E-4</v>
      </c>
      <c r="O3">
        <v>8.6584969354793547E-5</v>
      </c>
      <c r="P3">
        <v>2.6344904630529756E-4</v>
      </c>
      <c r="Q3">
        <v>8.6322098879545995E-4</v>
      </c>
      <c r="R3">
        <v>8.0950202976632507E-4</v>
      </c>
      <c r="S3">
        <v>6.7440460928911859E-4</v>
      </c>
      <c r="T3">
        <v>3.6714818039828456E-4</v>
      </c>
      <c r="U3">
        <v>1.4903913755340281E-3</v>
      </c>
      <c r="V3">
        <v>7.7378240069691227E-4</v>
      </c>
      <c r="W3">
        <v>1.7633286352523099E-4</v>
      </c>
      <c r="X3">
        <v>9.7767455776573138E-4</v>
      </c>
      <c r="Y3">
        <v>2.5117310039371268E-3</v>
      </c>
      <c r="Z3">
        <v>1.5600244903376489E-3</v>
      </c>
      <c r="AA3">
        <v>1.940919214585138E-3</v>
      </c>
      <c r="AB3">
        <v>5.8319309595702517E-4</v>
      </c>
      <c r="AC3">
        <v>2.2067089021701869E-4</v>
      </c>
      <c r="AD3">
        <v>1.1056530298748089E-4</v>
      </c>
      <c r="AE3">
        <v>1.6237491706489135E-4</v>
      </c>
      <c r="AF3">
        <v>7.0368661102723849E-4</v>
      </c>
      <c r="AG3">
        <v>2.0095115484683983E-4</v>
      </c>
      <c r="AH3">
        <v>1.8285800299019266E-4</v>
      </c>
      <c r="AI3">
        <v>2.7570253345546324E-4</v>
      </c>
      <c r="AJ3">
        <v>4.1467140268732573E-4</v>
      </c>
      <c r="AK3">
        <v>2.5002323276737725E-4</v>
      </c>
      <c r="AL3">
        <v>4.6388918087620653E-4</v>
      </c>
      <c r="AM3">
        <v>1.7984003882465189E-4</v>
      </c>
      <c r="AN3">
        <v>1.9306919830503285E-4</v>
      </c>
      <c r="AO3">
        <v>4.5935048202219931E-4</v>
      </c>
      <c r="AP3">
        <v>3.2285277264108966E-4</v>
      </c>
      <c r="AQ3">
        <v>1.769175058226123E-4</v>
      </c>
      <c r="AR3">
        <v>1.0913508439844286E-3</v>
      </c>
      <c r="AS3">
        <v>1.660303546939099E-3</v>
      </c>
      <c r="AT3">
        <v>1.3832353317077865E-3</v>
      </c>
      <c r="AU3">
        <v>1.4373676803762514E-3</v>
      </c>
      <c r="AV3">
        <v>5.652298199985067E-4</v>
      </c>
      <c r="AW3">
        <v>2.5656406706325326E-4</v>
      </c>
      <c r="AX3">
        <v>5.6929733673358749E-4</v>
      </c>
      <c r="AY3">
        <v>0</v>
      </c>
      <c r="AZ3">
        <v>1.0174995459692349E-3</v>
      </c>
      <c r="BA3">
        <v>7.5680826168627484E-4</v>
      </c>
      <c r="BB3">
        <v>3.1373932904258452E-4</v>
      </c>
      <c r="BC3">
        <v>7.7578536286841411E-4</v>
      </c>
      <c r="BD3">
        <v>1.2473838616777273E-3</v>
      </c>
      <c r="BE3">
        <v>2.2313969286777367E-4</v>
      </c>
      <c r="BF3">
        <v>2.9549802407318167E-3</v>
      </c>
      <c r="BG3">
        <v>9.0565928495612055E-6</v>
      </c>
      <c r="BH3">
        <v>1.8888658274707146E-5</v>
      </c>
      <c r="BI3">
        <v>9.059232024223419E-4</v>
      </c>
      <c r="BJ3">
        <v>6.3942206987928254E-4</v>
      </c>
      <c r="BK3">
        <v>7.6243923360000941E-4</v>
      </c>
      <c r="BL3">
        <v>5.2260974398806608E-4</v>
      </c>
      <c r="BM3">
        <v>1.757309092503831E-4</v>
      </c>
      <c r="BN3">
        <v>4.4677956377882697E-5</v>
      </c>
      <c r="BO3">
        <v>2.2899539233771758E-4</v>
      </c>
      <c r="BP3">
        <v>2.5009180247910837E-4</v>
      </c>
      <c r="BQ3">
        <v>2.0139313363605287E-4</v>
      </c>
      <c r="BR3">
        <v>1.3578112661149862E-4</v>
      </c>
      <c r="BS3">
        <v>1.348653290864967E-4</v>
      </c>
      <c r="BT3">
        <v>1.289703179674212E-4</v>
      </c>
      <c r="BU3">
        <v>1.2337616833133657E-4</v>
      </c>
      <c r="BV3">
        <v>1.7712282904417935E-4</v>
      </c>
      <c r="BW3">
        <v>8.3759743346216824E-5</v>
      </c>
      <c r="BX3">
        <v>3.0873248927030389E-4</v>
      </c>
      <c r="BY3">
        <v>2.0253926821267942E-4</v>
      </c>
      <c r="BZ3">
        <v>5.1393909881925874E-5</v>
      </c>
      <c r="CA3">
        <v>1.3641943018880393E-5</v>
      </c>
      <c r="CB3">
        <v>1.9315265146014807E-4</v>
      </c>
      <c r="CC3">
        <v>3.0707491662617124E-4</v>
      </c>
      <c r="CD3">
        <v>2.4206923212582334E-4</v>
      </c>
      <c r="CE3">
        <v>3.3124660863008767E-4</v>
      </c>
      <c r="CF3">
        <v>5.7831689565141616E-5</v>
      </c>
      <c r="CG3">
        <v>6.7715465244669608E-4</v>
      </c>
      <c r="CH3">
        <v>1.7545987084093261E-4</v>
      </c>
      <c r="CI3">
        <v>2.3988594473070953E-4</v>
      </c>
      <c r="CJ3">
        <v>2.9423196642356817E-4</v>
      </c>
      <c r="CK3">
        <v>1.9454561339765335E-4</v>
      </c>
      <c r="CL3">
        <v>1.1398927904616052E-4</v>
      </c>
      <c r="CM3">
        <v>6.0692423184509951E-5</v>
      </c>
      <c r="CN3">
        <v>3.0292872092711759E-4</v>
      </c>
      <c r="CO3">
        <v>7.3388901157413211E-4</v>
      </c>
      <c r="CP3">
        <v>1.1599033509091391E-4</v>
      </c>
      <c r="CQ3">
        <v>3.2526253766573858E-4</v>
      </c>
      <c r="CR3">
        <v>4.0977246443559581E-4</v>
      </c>
      <c r="CS3">
        <v>3.9408800228439664E-4</v>
      </c>
      <c r="CT3">
        <v>9.0375337472264124E-4</v>
      </c>
      <c r="CU3">
        <v>2.6669954224641879E-4</v>
      </c>
      <c r="CV3">
        <v>5.9052033121266556E-4</v>
      </c>
      <c r="CW3">
        <v>1.919325000096098E-4</v>
      </c>
      <c r="CX3">
        <v>1.5606073427215514E-4</v>
      </c>
      <c r="CY3">
        <v>3.4939027134627047E-4</v>
      </c>
      <c r="CZ3">
        <v>5.4113280221938895E-4</v>
      </c>
      <c r="DA3">
        <v>4.2497130052039086E-4</v>
      </c>
      <c r="DB3">
        <v>6.4745307048430175E-4</v>
      </c>
      <c r="DC3">
        <v>6.0611045382735589E-4</v>
      </c>
      <c r="DD3">
        <v>4.0231932108580795E-4</v>
      </c>
      <c r="DE3">
        <v>9.0579797854761768E-4</v>
      </c>
      <c r="DF3">
        <v>8.8649054509511919E-5</v>
      </c>
      <c r="DG3">
        <v>1.7646444550424873E-3</v>
      </c>
      <c r="DH3">
        <v>5.7504500426791745E-4</v>
      </c>
      <c r="DI3">
        <v>8.3975585915343457E-4</v>
      </c>
      <c r="DJ3">
        <v>2.0972133038818711E-4</v>
      </c>
      <c r="DK3">
        <v>3.8322071030479429E-4</v>
      </c>
      <c r="DL3">
        <v>2.9456999219522708E-4</v>
      </c>
      <c r="DM3">
        <v>0</v>
      </c>
    </row>
    <row r="6" spans="1:117">
      <c r="A6" s="24" t="s">
        <v>539</v>
      </c>
      <c r="B6" s="24"/>
      <c r="C6" s="24"/>
      <c r="D6" s="24"/>
      <c r="E6" s="24"/>
      <c r="F6" s="24"/>
    </row>
    <row r="7" spans="1:117">
      <c r="A7" s="24"/>
      <c r="B7" s="24"/>
      <c r="C7" s="24"/>
      <c r="D7" s="24"/>
      <c r="E7" s="24"/>
      <c r="F7" s="24"/>
      <c r="BW7">
        <v>0</v>
      </c>
    </row>
    <row r="8" spans="1:117">
      <c r="A8" s="24"/>
      <c r="B8" s="24"/>
      <c r="C8" s="24"/>
      <c r="D8" s="24"/>
      <c r="E8" s="24"/>
      <c r="F8" s="24"/>
      <c r="BW8">
        <v>1279.4004406996953</v>
      </c>
    </row>
    <row r="9" spans="1:117">
      <c r="A9" s="24"/>
      <c r="B9" s="24"/>
      <c r="C9" s="24"/>
      <c r="D9" s="24"/>
      <c r="E9" s="24"/>
      <c r="F9" s="24"/>
      <c r="BW9">
        <v>6422.4747658496271</v>
      </c>
    </row>
    <row r="10" spans="1:117">
      <c r="A10" s="24"/>
      <c r="B10" s="24"/>
      <c r="C10" s="24"/>
      <c r="D10" s="24"/>
      <c r="E10" s="24"/>
      <c r="F10" s="24"/>
      <c r="BW10">
        <v>7406.3531081623623</v>
      </c>
    </row>
    <row r="12" spans="1:11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7" spans="8:75">
      <c r="H17" s="7"/>
      <c r="BW17">
        <v>1009.1759908854143</v>
      </c>
    </row>
    <row r="18" spans="8:75">
      <c r="BW18">
        <v>1948.1888700121663</v>
      </c>
    </row>
    <row r="19" spans="8:75">
      <c r="BW19">
        <v>207.54357649171698</v>
      </c>
    </row>
    <row r="20" spans="8:75">
      <c r="BW20">
        <v>233.68855291646375</v>
      </c>
    </row>
    <row r="21" spans="8:75">
      <c r="BW21">
        <v>62.655626506588099</v>
      </c>
    </row>
    <row r="22" spans="8:75">
      <c r="BW22">
        <v>858.82510272161676</v>
      </c>
    </row>
    <row r="23" spans="8:75">
      <c r="BW23">
        <v>2787.3991934964802</v>
      </c>
    </row>
    <row r="24" spans="8:75">
      <c r="BW24">
        <v>601.78543598188105</v>
      </c>
    </row>
    <row r="25" spans="8:75">
      <c r="BW25">
        <v>129.19896442108151</v>
      </c>
    </row>
    <row r="26" spans="8:75">
      <c r="BW26">
        <v>3070.5662844419708</v>
      </c>
    </row>
    <row r="27" spans="8:75">
      <c r="BW27">
        <v>420.59088863425507</v>
      </c>
    </row>
    <row r="28" spans="8:75">
      <c r="BW28">
        <v>795.47908857160508</v>
      </c>
    </row>
    <row r="29" spans="8:75">
      <c r="BW29">
        <v>63.524182972775648</v>
      </c>
    </row>
    <row r="30" spans="8:75">
      <c r="BW30">
        <v>210.65521387511353</v>
      </c>
    </row>
    <row r="31" spans="8:75">
      <c r="BW31">
        <v>3132.6455307335955</v>
      </c>
    </row>
    <row r="32" spans="8:75">
      <c r="BW32">
        <v>12242.390098641954</v>
      </c>
    </row>
    <row r="33" spans="75:75">
      <c r="BW33">
        <v>1090.521179347166</v>
      </c>
    </row>
    <row r="34" spans="75:75">
      <c r="BW34">
        <v>268.0035771154341</v>
      </c>
    </row>
    <row r="35" spans="75:75">
      <c r="BW35">
        <v>198.26743529601256</v>
      </c>
    </row>
    <row r="36" spans="75:75">
      <c r="BW36">
        <v>24.006364802600856</v>
      </c>
    </row>
    <row r="37" spans="75:75">
      <c r="BW37">
        <v>50.364508936384667</v>
      </c>
    </row>
    <row r="38" spans="75:75">
      <c r="BW38">
        <v>191.00314383378705</v>
      </c>
    </row>
    <row r="39" spans="75:75">
      <c r="BW39">
        <v>117.45920587844492</v>
      </c>
    </row>
    <row r="40" spans="75:75">
      <c r="BW40">
        <v>60.457276798646681</v>
      </c>
    </row>
    <row r="41" spans="75:75">
      <c r="BW41">
        <v>190.46930816050877</v>
      </c>
    </row>
    <row r="42" spans="75:75">
      <c r="BW42">
        <v>196.22626226995396</v>
      </c>
    </row>
    <row r="43" spans="75:75">
      <c r="BW43">
        <v>84.820116888906682</v>
      </c>
    </row>
    <row r="44" spans="75:75">
      <c r="BW44">
        <v>491.46638826265934</v>
      </c>
    </row>
    <row r="45" spans="75:75">
      <c r="BW45">
        <v>48.808085631136656</v>
      </c>
    </row>
    <row r="46" spans="75:75">
      <c r="BW46">
        <v>30.925200716333677</v>
      </c>
    </row>
    <row r="47" spans="75:75">
      <c r="BW47">
        <v>291.36889605976558</v>
      </c>
    </row>
    <row r="48" spans="75:75">
      <c r="BW48">
        <v>48287.20015751652</v>
      </c>
    </row>
    <row r="49" spans="75:75">
      <c r="BW49">
        <v>4262.1597772116029</v>
      </c>
    </row>
    <row r="50" spans="75:75">
      <c r="BW50">
        <v>19833.504893485348</v>
      </c>
    </row>
    <row r="51" spans="75:75">
      <c r="BW51">
        <v>159.51910913591004</v>
      </c>
    </row>
    <row r="52" spans="75:75">
      <c r="BW52">
        <v>2209.8479135860484</v>
      </c>
    </row>
    <row r="53" spans="75:75">
      <c r="BW53">
        <v>17402.710452024188</v>
      </c>
    </row>
    <row r="54" spans="75:75">
      <c r="BW54">
        <v>624.6090366131474</v>
      </c>
    </row>
    <row r="55" spans="75:75">
      <c r="BW55">
        <v>338.07236153591549</v>
      </c>
    </row>
    <row r="56" spans="75:75">
      <c r="BW56">
        <v>684.91498950798382</v>
      </c>
    </row>
    <row r="57" spans="75:75">
      <c r="BW57">
        <v>0</v>
      </c>
    </row>
    <row r="58" spans="75:75">
      <c r="BW58">
        <v>670.40778027135389</v>
      </c>
    </row>
    <row r="59" spans="75:75">
      <c r="BW59">
        <v>473.19025391542652</v>
      </c>
    </row>
    <row r="60" spans="75:75">
      <c r="BW60">
        <v>212.39747770934997</v>
      </c>
    </row>
    <row r="61" spans="75:75">
      <c r="BW61">
        <v>180.53545858377529</v>
      </c>
    </row>
    <row r="62" spans="75:75">
      <c r="BW62">
        <v>2598.0573925064859</v>
      </c>
    </row>
    <row r="63" spans="75:75">
      <c r="BW63">
        <v>792.19696650384992</v>
      </c>
    </row>
    <row r="64" spans="75:75">
      <c r="BW64">
        <v>5116.0957477917418</v>
      </c>
    </row>
    <row r="65" spans="75:75">
      <c r="BW65">
        <v>0</v>
      </c>
    </row>
    <row r="66" spans="75:75">
      <c r="BW66">
        <v>0</v>
      </c>
    </row>
    <row r="67" spans="75:75">
      <c r="BW67">
        <v>753.68769079283641</v>
      </c>
    </row>
    <row r="68" spans="75:75">
      <c r="BW68">
        <v>541.80376875315267</v>
      </c>
    </row>
    <row r="69" spans="75:75">
      <c r="BW69">
        <v>131.46486654305815</v>
      </c>
    </row>
    <row r="70" spans="75:75">
      <c r="BW70">
        <v>200.83544388671325</v>
      </c>
    </row>
    <row r="71" spans="75:75">
      <c r="BW71">
        <v>46.249369780072101</v>
      </c>
    </row>
    <row r="72" spans="75:75">
      <c r="BW72">
        <v>16.167272327332203</v>
      </c>
    </row>
    <row r="73" spans="75:75">
      <c r="BW73">
        <v>84.752477242264817</v>
      </c>
    </row>
    <row r="74" spans="75:75">
      <c r="BW74">
        <v>85.333990589766486</v>
      </c>
    </row>
    <row r="75" spans="75:75">
      <c r="BW75">
        <v>46.996990120094239</v>
      </c>
    </row>
    <row r="76" spans="75:75">
      <c r="BW76">
        <v>33.831135652692545</v>
      </c>
    </row>
    <row r="77" spans="75:75">
      <c r="BW77">
        <v>34.450439695883325</v>
      </c>
    </row>
    <row r="78" spans="75:75">
      <c r="BW78">
        <v>15.001532406535327</v>
      </c>
    </row>
    <row r="79" spans="75:75">
      <c r="BW79">
        <v>52.087815387975041</v>
      </c>
    </row>
    <row r="80" spans="75:75">
      <c r="BW80">
        <v>22.959982493013349</v>
      </c>
    </row>
    <row r="81" spans="75:75">
      <c r="BW81">
        <v>17.319960311558372</v>
      </c>
    </row>
    <row r="82" spans="75:75">
      <c r="BW82">
        <v>111.7262617206834</v>
      </c>
    </row>
    <row r="83" spans="75:75">
      <c r="BW83">
        <v>78.624454170668059</v>
      </c>
    </row>
    <row r="84" spans="75:75">
      <c r="BW84">
        <v>33.476967110931476</v>
      </c>
    </row>
    <row r="85" spans="75:75">
      <c r="BW85">
        <v>5.6419167332077009</v>
      </c>
    </row>
    <row r="86" spans="75:75">
      <c r="BW86">
        <v>29.956904083376806</v>
      </c>
    </row>
    <row r="87" spans="75:75">
      <c r="BW87">
        <v>51.287058251562343</v>
      </c>
    </row>
    <row r="88" spans="75:75">
      <c r="BW88">
        <v>110.78843825108855</v>
      </c>
    </row>
    <row r="89" spans="75:75">
      <c r="BW89">
        <v>72.439848610769289</v>
      </c>
    </row>
    <row r="90" spans="75:75">
      <c r="BW90">
        <v>7.5339985677079442</v>
      </c>
    </row>
    <row r="91" spans="75:75">
      <c r="BW91">
        <v>101.39974379181879</v>
      </c>
    </row>
    <row r="92" spans="75:75">
      <c r="BW92">
        <v>61.908138635752252</v>
      </c>
    </row>
    <row r="93" spans="75:75">
      <c r="BW93">
        <v>75.761804561764365</v>
      </c>
    </row>
    <row r="94" spans="75:75">
      <c r="BW94">
        <v>191.63865928498885</v>
      </c>
    </row>
    <row r="95" spans="75:75">
      <c r="BW95">
        <v>98.166034937776288</v>
      </c>
    </row>
    <row r="96" spans="75:75">
      <c r="BW96">
        <v>41.250528352406072</v>
      </c>
    </row>
    <row r="97" spans="75:75">
      <c r="BW97">
        <v>20.273904064248001</v>
      </c>
    </row>
    <row r="98" spans="75:75">
      <c r="BW98">
        <v>251.49212905636421</v>
      </c>
    </row>
    <row r="99" spans="75:75">
      <c r="BW99">
        <v>616.93112632274699</v>
      </c>
    </row>
    <row r="100" spans="75:75">
      <c r="BW100">
        <v>66.664909746479111</v>
      </c>
    </row>
    <row r="101" spans="75:75">
      <c r="BW101">
        <v>171.5898729865699</v>
      </c>
    </row>
    <row r="102" spans="75:75">
      <c r="BW102">
        <v>364.48334963156901</v>
      </c>
    </row>
    <row r="103" spans="75:75">
      <c r="BW103">
        <v>111.60404966454612</v>
      </c>
    </row>
    <row r="104" spans="75:75">
      <c r="BW104">
        <v>152.46580434521937</v>
      </c>
    </row>
    <row r="105" spans="75:75">
      <c r="BW105">
        <v>74.179169206704998</v>
      </c>
    </row>
    <row r="106" spans="75:75">
      <c r="BW106">
        <v>53.128734744494935</v>
      </c>
    </row>
    <row r="107" spans="75:75">
      <c r="BW107">
        <v>145.85609513198884</v>
      </c>
    </row>
    <row r="108" spans="75:75">
      <c r="BW108">
        <v>94.115214931857494</v>
      </c>
    </row>
    <row r="109" spans="75:75">
      <c r="BW109">
        <v>92.031868987274777</v>
      </c>
    </row>
    <row r="110" spans="75:75">
      <c r="BW110">
        <v>83.342603867048609</v>
      </c>
    </row>
    <row r="111" spans="75:75">
      <c r="BW111">
        <v>78.243482686947019</v>
      </c>
    </row>
    <row r="112" spans="75:75">
      <c r="BW112">
        <v>93.339860955052856</v>
      </c>
    </row>
    <row r="113" spans="75:75">
      <c r="BW113">
        <v>135.47021157498037</v>
      </c>
    </row>
    <row r="114" spans="75:75">
      <c r="BW114">
        <v>124.75962607401328</v>
      </c>
    </row>
    <row r="115" spans="75:75">
      <c r="BW115">
        <v>151.89939052368229</v>
      </c>
    </row>
    <row r="116" spans="75:75">
      <c r="BW116">
        <v>24.058767733288075</v>
      </c>
    </row>
    <row r="117" spans="75:75">
      <c r="BW117">
        <v>261.9639828059004</v>
      </c>
    </row>
    <row r="118" spans="75:75">
      <c r="BW118">
        <v>224.08350760018089</v>
      </c>
    </row>
    <row r="119" spans="75:75">
      <c r="BW119">
        <v>175.9331333453425</v>
      </c>
    </row>
    <row r="120" spans="75:75">
      <c r="BW120">
        <v>52.04005059909877</v>
      </c>
    </row>
    <row r="121" spans="75:75">
      <c r="BW121">
        <v>282.91302561763177</v>
      </c>
    </row>
    <row r="122" spans="75:75">
      <c r="BW122">
        <v>222.46589741799522</v>
      </c>
    </row>
    <row r="123" spans="75:75">
      <c r="BW123">
        <v>0</v>
      </c>
    </row>
  </sheetData>
  <mergeCells count="1">
    <mergeCell ref="A6:F1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workbookViewId="0">
      <selection activeCell="B5" sqref="B5"/>
    </sheetView>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B2" sqref="B2:B118"/>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C_helper!E4/C_helper!E$122</f>
        <v>4.2141098810263039E-2</v>
      </c>
      <c r="C2">
        <f>C_helper!F4/C_helper!F$122</f>
        <v>0</v>
      </c>
      <c r="D2">
        <f>C_helper!G4/C_helper!G$122</f>
        <v>0</v>
      </c>
      <c r="E2">
        <f>C_helper!H4/C_helper!H$122</f>
        <v>0</v>
      </c>
      <c r="F2">
        <v>0</v>
      </c>
      <c r="G2">
        <f>C_helper!J4/C_helper!J$122</f>
        <v>0</v>
      </c>
      <c r="H2">
        <f>C_helper!K4/C_helper!K$122</f>
        <v>0</v>
      </c>
      <c r="I2">
        <f>C_helper!L4/C_helper!L$122</f>
        <v>0</v>
      </c>
      <c r="J2">
        <f>C_helper!M4/C_helper!M$122</f>
        <v>0</v>
      </c>
      <c r="K2">
        <f>C_helper!N4/C_helper!N$122</f>
        <v>0</v>
      </c>
      <c r="L2">
        <f>C_helper!O4/C_helper!O$122</f>
        <v>0</v>
      </c>
      <c r="M2">
        <f>C_helper!P4/C_helper!P$122</f>
        <v>0</v>
      </c>
      <c r="N2">
        <f>C_helper!Q4/C_helper!Q$122</f>
        <v>0</v>
      </c>
      <c r="O2">
        <f>C_helper!R4/C_helper!R$122</f>
        <v>0</v>
      </c>
      <c r="P2">
        <f>C_helper!S4/C_helper!S$122</f>
        <v>0</v>
      </c>
      <c r="Q2">
        <f>C_helper!T4/C_helper!T$122</f>
        <v>0</v>
      </c>
      <c r="R2">
        <f>C_helper!U4/C_helper!U$122</f>
        <v>0</v>
      </c>
      <c r="S2">
        <f>C_helper!V4/C_helper!V$122</f>
        <v>0</v>
      </c>
      <c r="T2">
        <f>C_helper!W4/C_helper!W$122</f>
        <v>0</v>
      </c>
      <c r="U2">
        <f>C_helper!X4/C_helper!X$122</f>
        <v>0</v>
      </c>
      <c r="V2">
        <f>C_helper!Y4/C_helper!Y$122</f>
        <v>0</v>
      </c>
      <c r="W2">
        <f>C_helper!Z4/C_helper!Z$122</f>
        <v>0</v>
      </c>
      <c r="X2">
        <f>C_helper!AA4/C_helper!AA$122</f>
        <v>8.8535515711174028E-4</v>
      </c>
      <c r="Y2">
        <f>C_helper!AB4/C_helper!AB$122</f>
        <v>0</v>
      </c>
      <c r="Z2">
        <f>C_helper!AC4/C_helper!AC$122</f>
        <v>0</v>
      </c>
      <c r="AA2">
        <f>C_helper!AD4/C_helper!AD$122</f>
        <v>0</v>
      </c>
      <c r="AB2">
        <f>C_helper!AE4/C_helper!AE$122</f>
        <v>0</v>
      </c>
      <c r="AC2">
        <f>C_helper!AF4/C_helper!AF$122</f>
        <v>0</v>
      </c>
      <c r="AD2">
        <f>C_helper!AG4/C_helper!AG$122</f>
        <v>1.6966647286829589E-2</v>
      </c>
      <c r="AE2">
        <f>C_helper!AH4/C_helper!AH$122</f>
        <v>5.8112834787899026E-2</v>
      </c>
      <c r="AF2">
        <f>C_helper!AI4/C_helper!AI$122</f>
        <v>2.1636737677820948E-2</v>
      </c>
      <c r="AG2">
        <f>C_helper!AJ4/C_helper!AJ$122</f>
        <v>0</v>
      </c>
      <c r="AH2">
        <f>C_helper!AK4/C_helper!AK$122</f>
        <v>0</v>
      </c>
      <c r="AI2">
        <f>C_helper!AL4/C_helper!AL$122</f>
        <v>0</v>
      </c>
      <c r="AJ2">
        <f>C_helper!AM4/C_helper!AM$122</f>
        <v>0</v>
      </c>
      <c r="AK2">
        <f>C_helper!AN4/C_helper!AN$122</f>
        <v>0</v>
      </c>
      <c r="AL2">
        <f>C_helper!AO4/C_helper!AO$122</f>
        <v>0</v>
      </c>
      <c r="AM2">
        <v>0</v>
      </c>
      <c r="AN2">
        <f>C_helper!AQ4/C_helper!AQ$122</f>
        <v>0</v>
      </c>
      <c r="AO2">
        <f>C_helper!AR4/C_helper!AR$122</f>
        <v>0</v>
      </c>
      <c r="AP2">
        <f>C_helper!AS4/C_helper!AS$122</f>
        <v>0</v>
      </c>
      <c r="AQ2">
        <f>C_helper!AT4/C_helper!AT$122</f>
        <v>0</v>
      </c>
      <c r="AR2">
        <f>C_helper!AU4/C_helper!AU$122</f>
        <v>0</v>
      </c>
    </row>
    <row r="3" spans="1:44">
      <c r="A3" t="s">
        <v>49</v>
      </c>
      <c r="B3">
        <f>C_helper!E5/C_helper!E$122</f>
        <v>0</v>
      </c>
      <c r="C3">
        <f>C_helper!F5/C_helper!F$122</f>
        <v>0</v>
      </c>
      <c r="D3">
        <f>C_helper!G5/C_helper!G$122</f>
        <v>0</v>
      </c>
      <c r="E3">
        <f>C_helper!H5/C_helper!H$122</f>
        <v>0</v>
      </c>
      <c r="F3">
        <v>0</v>
      </c>
      <c r="G3">
        <f>C_helper!J5/C_helper!J$122</f>
        <v>0</v>
      </c>
      <c r="H3">
        <f>C_helper!K5/C_helper!K$122</f>
        <v>0</v>
      </c>
      <c r="I3">
        <f>C_helper!L5/C_helper!L$122</f>
        <v>0</v>
      </c>
      <c r="J3">
        <f>C_helper!M5/C_helper!M$122</f>
        <v>0</v>
      </c>
      <c r="K3">
        <f>C_helper!N5/C_helper!N$122</f>
        <v>0</v>
      </c>
      <c r="L3">
        <f>C_helper!O5/C_helper!O$122</f>
        <v>0</v>
      </c>
      <c r="M3">
        <f>C_helper!P5/C_helper!P$122</f>
        <v>2.7522685540106451E-3</v>
      </c>
      <c r="N3">
        <f>C_helper!Q5/C_helper!Q$122</f>
        <v>0</v>
      </c>
      <c r="O3">
        <f>C_helper!R5/C_helper!R$122</f>
        <v>0</v>
      </c>
      <c r="P3">
        <f>C_helper!S5/C_helper!S$122</f>
        <v>0</v>
      </c>
      <c r="Q3">
        <f>C_helper!T5/C_helper!T$122</f>
        <v>0</v>
      </c>
      <c r="R3">
        <f>C_helper!U5/C_helper!U$122</f>
        <v>0</v>
      </c>
      <c r="S3">
        <f>C_helper!V5/C_helper!V$122</f>
        <v>0</v>
      </c>
      <c r="T3">
        <f>C_helper!W5/C_helper!W$122</f>
        <v>0</v>
      </c>
      <c r="U3">
        <f>C_helper!X5/C_helper!X$122</f>
        <v>0</v>
      </c>
      <c r="V3">
        <f>C_helper!Y5/C_helper!Y$122</f>
        <v>0</v>
      </c>
      <c r="W3">
        <f>C_helper!Z5/C_helper!Z$122</f>
        <v>0</v>
      </c>
      <c r="X3">
        <f>C_helper!AA5/C_helper!AA$122</f>
        <v>1.2096034111205575E-4</v>
      </c>
      <c r="Y3">
        <f>C_helper!AB5/C_helper!AB$122</f>
        <v>0</v>
      </c>
      <c r="Z3">
        <f>C_helper!AC5/C_helper!AC$122</f>
        <v>0</v>
      </c>
      <c r="AA3">
        <f>C_helper!AD5/C_helper!AD$122</f>
        <v>0</v>
      </c>
      <c r="AB3">
        <f>C_helper!AE5/C_helper!AE$122</f>
        <v>0</v>
      </c>
      <c r="AC3">
        <f>C_helper!AF5/C_helper!AF$122</f>
        <v>0</v>
      </c>
      <c r="AD3">
        <f>C_helper!AG5/C_helper!AG$122</f>
        <v>0</v>
      </c>
      <c r="AE3">
        <f>C_helper!AH5/C_helper!AH$122</f>
        <v>0</v>
      </c>
      <c r="AF3">
        <f>C_helper!AI5/C_helper!AI$122</f>
        <v>5.880751206745187E-3</v>
      </c>
      <c r="AG3">
        <f>C_helper!AJ5/C_helper!AJ$122</f>
        <v>0</v>
      </c>
      <c r="AH3">
        <f>C_helper!AK5/C_helper!AK$122</f>
        <v>0</v>
      </c>
      <c r="AI3">
        <f>C_helper!AL5/C_helper!AL$122</f>
        <v>0</v>
      </c>
      <c r="AJ3">
        <f>C_helper!AM5/C_helper!AM$122</f>
        <v>0</v>
      </c>
      <c r="AK3">
        <f>C_helper!AN5/C_helper!AN$122</f>
        <v>0</v>
      </c>
      <c r="AL3">
        <f>C_helper!AO5/C_helper!AO$122</f>
        <v>0</v>
      </c>
      <c r="AM3">
        <v>0</v>
      </c>
      <c r="AN3">
        <f>C_helper!AQ5/C_helper!AQ$122</f>
        <v>0</v>
      </c>
      <c r="AO3">
        <f>C_helper!AR5/C_helper!AR$122</f>
        <v>0</v>
      </c>
      <c r="AP3">
        <f>C_helper!AS5/C_helper!AS$122</f>
        <v>0</v>
      </c>
      <c r="AQ3">
        <f>C_helper!AT5/C_helper!AT$122</f>
        <v>0</v>
      </c>
      <c r="AR3">
        <f>C_helper!AU5/C_helper!AU$122</f>
        <v>0</v>
      </c>
    </row>
    <row r="4" spans="1:44">
      <c r="A4" t="s">
        <v>50</v>
      </c>
      <c r="B4">
        <f>C_helper!E6/C_helper!E$122</f>
        <v>1.7935027985357967E-3</v>
      </c>
      <c r="C4">
        <f>C_helper!F6/C_helper!F$122</f>
        <v>0</v>
      </c>
      <c r="D4">
        <f>C_helper!G6/C_helper!G$122</f>
        <v>0</v>
      </c>
      <c r="E4">
        <f>C_helper!H6/C_helper!H$122</f>
        <v>0</v>
      </c>
      <c r="F4">
        <v>0</v>
      </c>
      <c r="G4">
        <f>C_helper!J6/C_helper!J$122</f>
        <v>0</v>
      </c>
      <c r="H4">
        <f>C_helper!K6/C_helper!K$122</f>
        <v>0</v>
      </c>
      <c r="I4">
        <f>C_helper!L6/C_helper!L$122</f>
        <v>0</v>
      </c>
      <c r="J4">
        <f>C_helper!M6/C_helper!M$122</f>
        <v>0</v>
      </c>
      <c r="K4">
        <f>C_helper!N6/C_helper!N$122</f>
        <v>0</v>
      </c>
      <c r="L4">
        <f>C_helper!O6/C_helper!O$122</f>
        <v>0</v>
      </c>
      <c r="M4">
        <f>C_helper!P6/C_helper!P$122</f>
        <v>0</v>
      </c>
      <c r="N4">
        <f>C_helper!Q6/C_helper!Q$122</f>
        <v>0</v>
      </c>
      <c r="O4">
        <f>C_helper!R6/C_helper!R$122</f>
        <v>0</v>
      </c>
      <c r="P4">
        <f>C_helper!S6/C_helper!S$122</f>
        <v>0</v>
      </c>
      <c r="Q4">
        <f>C_helper!T6/C_helper!T$122</f>
        <v>0</v>
      </c>
      <c r="R4">
        <f>C_helper!U6/C_helper!U$122</f>
        <v>0</v>
      </c>
      <c r="S4">
        <f>C_helper!V6/C_helper!V$122</f>
        <v>0</v>
      </c>
      <c r="T4">
        <f>C_helper!W6/C_helper!W$122</f>
        <v>0</v>
      </c>
      <c r="U4">
        <f>C_helper!X6/C_helper!X$122</f>
        <v>0</v>
      </c>
      <c r="V4">
        <f>C_helper!Y6/C_helper!Y$122</f>
        <v>0</v>
      </c>
      <c r="W4">
        <f>C_helper!Z6/C_helper!Z$122</f>
        <v>0</v>
      </c>
      <c r="X4">
        <f>C_helper!AA6/C_helper!AA$122</f>
        <v>1.466320805570839E-4</v>
      </c>
      <c r="Y4">
        <f>C_helper!AB6/C_helper!AB$122</f>
        <v>0</v>
      </c>
      <c r="Z4">
        <f>C_helper!AC6/C_helper!AC$122</f>
        <v>0</v>
      </c>
      <c r="AA4">
        <f>C_helper!AD6/C_helper!AD$122</f>
        <v>0</v>
      </c>
      <c r="AB4">
        <f>C_helper!AE6/C_helper!AE$122</f>
        <v>0</v>
      </c>
      <c r="AC4">
        <f>C_helper!AF6/C_helper!AF$122</f>
        <v>0</v>
      </c>
      <c r="AD4">
        <f>C_helper!AG6/C_helper!AG$122</f>
        <v>0</v>
      </c>
      <c r="AE4">
        <f>C_helper!AH6/C_helper!AH$122</f>
        <v>1.8217240967305173E-3</v>
      </c>
      <c r="AF4">
        <f>C_helper!AI6/C_helper!AI$122</f>
        <v>0</v>
      </c>
      <c r="AG4">
        <f>C_helper!AJ6/C_helper!AJ$122</f>
        <v>0</v>
      </c>
      <c r="AH4">
        <f>C_helper!AK6/C_helper!AK$122</f>
        <v>0</v>
      </c>
      <c r="AI4">
        <f>C_helper!AL6/C_helper!AL$122</f>
        <v>0</v>
      </c>
      <c r="AJ4">
        <f>C_helper!AM6/C_helper!AM$122</f>
        <v>0</v>
      </c>
      <c r="AK4">
        <f>C_helper!AN6/C_helper!AN$122</f>
        <v>0</v>
      </c>
      <c r="AL4">
        <f>C_helper!AO6/C_helper!AO$122</f>
        <v>0</v>
      </c>
      <c r="AM4">
        <v>0</v>
      </c>
      <c r="AN4">
        <f>C_helper!AQ6/C_helper!AQ$122</f>
        <v>0</v>
      </c>
      <c r="AO4">
        <f>C_helper!AR6/C_helper!AR$122</f>
        <v>0</v>
      </c>
      <c r="AP4">
        <f>C_helper!AS6/C_helper!AS$122</f>
        <v>0</v>
      </c>
      <c r="AQ4">
        <f>C_helper!AT6/C_helper!AT$122</f>
        <v>0</v>
      </c>
      <c r="AR4">
        <f>C_helper!AU6/C_helper!AU$122</f>
        <v>0</v>
      </c>
    </row>
    <row r="5" spans="1:44">
      <c r="A5" t="s">
        <v>51</v>
      </c>
      <c r="B5">
        <f>C_helper!E7/C_helper!E$122</f>
        <v>0</v>
      </c>
      <c r="C5">
        <f>C_helper!F7/C_helper!F$122</f>
        <v>0</v>
      </c>
      <c r="D5">
        <f>C_helper!G7/C_helper!G$122</f>
        <v>0</v>
      </c>
      <c r="E5">
        <f>C_helper!H7/C_helper!H$122</f>
        <v>0</v>
      </c>
      <c r="F5">
        <v>0</v>
      </c>
      <c r="G5">
        <f>C_helper!J7/C_helper!J$122</f>
        <v>0</v>
      </c>
      <c r="H5">
        <f>C_helper!K7/C_helper!K$122</f>
        <v>0</v>
      </c>
      <c r="I5">
        <f>C_helper!L7/C_helper!L$122</f>
        <v>0</v>
      </c>
      <c r="J5">
        <f>C_helper!M7/C_helper!M$122</f>
        <v>0</v>
      </c>
      <c r="K5">
        <f>C_helper!N7/C_helper!N$122</f>
        <v>0</v>
      </c>
      <c r="L5">
        <f>C_helper!O7/C_helper!O$122</f>
        <v>0</v>
      </c>
      <c r="M5">
        <f>C_helper!P7/C_helper!P$122</f>
        <v>0</v>
      </c>
      <c r="N5">
        <f>C_helper!Q7/C_helper!Q$122</f>
        <v>0</v>
      </c>
      <c r="O5">
        <f>C_helper!R7/C_helper!R$122</f>
        <v>0</v>
      </c>
      <c r="P5">
        <f>C_helper!S7/C_helper!S$122</f>
        <v>0</v>
      </c>
      <c r="Q5">
        <f>C_helper!T7/C_helper!T$122</f>
        <v>0</v>
      </c>
      <c r="R5">
        <f>C_helper!U7/C_helper!U$122</f>
        <v>0</v>
      </c>
      <c r="S5">
        <f>C_helper!V7/C_helper!V$122</f>
        <v>0</v>
      </c>
      <c r="T5">
        <f>C_helper!W7/C_helper!W$122</f>
        <v>0</v>
      </c>
      <c r="U5">
        <f>C_helper!X7/C_helper!X$122</f>
        <v>0</v>
      </c>
      <c r="V5">
        <f>C_helper!Y7/C_helper!Y$122</f>
        <v>0</v>
      </c>
      <c r="W5">
        <f>C_helper!Z7/C_helper!Z$122</f>
        <v>0</v>
      </c>
      <c r="X5">
        <f>C_helper!AA7/C_helper!AA$122</f>
        <v>4.2671270483816032E-4</v>
      </c>
      <c r="Y5">
        <f>C_helper!AB7/C_helper!AB$122</f>
        <v>0</v>
      </c>
      <c r="Z5">
        <f>C_helper!AC7/C_helper!AC$122</f>
        <v>0</v>
      </c>
      <c r="AA5">
        <f>C_helper!AD7/C_helper!AD$122</f>
        <v>0</v>
      </c>
      <c r="AB5">
        <f>C_helper!AE7/C_helper!AE$122</f>
        <v>0</v>
      </c>
      <c r="AC5">
        <f>C_helper!AF7/C_helper!AF$122</f>
        <v>1.0092687820639963E-4</v>
      </c>
      <c r="AD5">
        <f>C_helper!AG7/C_helper!AG$122</f>
        <v>0</v>
      </c>
      <c r="AE5">
        <f>C_helper!AH7/C_helper!AH$122</f>
        <v>0</v>
      </c>
      <c r="AF5">
        <f>C_helper!AI7/C_helper!AI$122</f>
        <v>0</v>
      </c>
      <c r="AG5">
        <f>C_helper!AJ7/C_helper!AJ$122</f>
        <v>0</v>
      </c>
      <c r="AH5">
        <f>C_helper!AK7/C_helper!AK$122</f>
        <v>0</v>
      </c>
      <c r="AI5">
        <f>C_helper!AL7/C_helper!AL$122</f>
        <v>0</v>
      </c>
      <c r="AJ5">
        <f>C_helper!AM7/C_helper!AM$122</f>
        <v>0</v>
      </c>
      <c r="AK5">
        <f>C_helper!AN7/C_helper!AN$122</f>
        <v>0</v>
      </c>
      <c r="AL5">
        <f>C_helper!AO7/C_helper!AO$122</f>
        <v>0</v>
      </c>
      <c r="AM5">
        <v>0</v>
      </c>
      <c r="AN5">
        <f>C_helper!AQ7/C_helper!AQ$122</f>
        <v>0</v>
      </c>
      <c r="AO5">
        <f>C_helper!AR7/C_helper!AR$122</f>
        <v>0</v>
      </c>
      <c r="AP5">
        <f>C_helper!AS7/C_helper!AS$122</f>
        <v>0</v>
      </c>
      <c r="AQ5">
        <f>C_helper!AT7/C_helper!AT$122</f>
        <v>0</v>
      </c>
      <c r="AR5">
        <f>C_helper!AU7/C_helper!AU$122</f>
        <v>0</v>
      </c>
    </row>
    <row r="6" spans="1:44">
      <c r="A6" t="s">
        <v>52</v>
      </c>
      <c r="B6">
        <f>C_helper!E8/C_helper!E$122</f>
        <v>1.2115957798170416E-4</v>
      </c>
      <c r="C6">
        <f>C_helper!F8/C_helper!F$122</f>
        <v>0</v>
      </c>
      <c r="D6">
        <f>C_helper!G8/C_helper!G$122</f>
        <v>0</v>
      </c>
      <c r="E6">
        <f>C_helper!H8/C_helper!H$122</f>
        <v>0</v>
      </c>
      <c r="F6">
        <v>0</v>
      </c>
      <c r="G6">
        <f>C_helper!J8/C_helper!J$122</f>
        <v>0</v>
      </c>
      <c r="H6">
        <f>C_helper!K8/C_helper!K$122</f>
        <v>0</v>
      </c>
      <c r="I6">
        <f>C_helper!L8/C_helper!L$122</f>
        <v>0</v>
      </c>
      <c r="J6">
        <f>C_helper!M8/C_helper!M$122</f>
        <v>0</v>
      </c>
      <c r="K6">
        <f>C_helper!N8/C_helper!N$122</f>
        <v>2.746318908414012E-4</v>
      </c>
      <c r="L6">
        <f>C_helper!O8/C_helper!O$122</f>
        <v>0</v>
      </c>
      <c r="M6">
        <f>C_helper!P8/C_helper!P$122</f>
        <v>0</v>
      </c>
      <c r="N6">
        <f>C_helper!Q8/C_helper!Q$122</f>
        <v>0</v>
      </c>
      <c r="O6">
        <f>C_helper!R8/C_helper!R$122</f>
        <v>0</v>
      </c>
      <c r="P6">
        <f>C_helper!S8/C_helper!S$122</f>
        <v>0</v>
      </c>
      <c r="Q6">
        <f>C_helper!T8/C_helper!T$122</f>
        <v>0</v>
      </c>
      <c r="R6">
        <f>C_helper!U8/C_helper!U$122</f>
        <v>0</v>
      </c>
      <c r="S6">
        <f>C_helper!V8/C_helper!V$122</f>
        <v>0</v>
      </c>
      <c r="T6">
        <f>C_helper!W8/C_helper!W$122</f>
        <v>0</v>
      </c>
      <c r="U6">
        <f>C_helper!X8/C_helper!X$122</f>
        <v>0</v>
      </c>
      <c r="V6">
        <f>C_helper!Y8/C_helper!Y$122</f>
        <v>0</v>
      </c>
      <c r="W6">
        <f>C_helper!Z8/C_helper!Z$122</f>
        <v>0</v>
      </c>
      <c r="X6">
        <f>C_helper!AA8/C_helper!AA$122</f>
        <v>1.5898121632478975E-4</v>
      </c>
      <c r="Y6">
        <f>C_helper!AB8/C_helper!AB$122</f>
        <v>0</v>
      </c>
      <c r="Z6">
        <f>C_helper!AC8/C_helper!AC$122</f>
        <v>0</v>
      </c>
      <c r="AA6">
        <f>C_helper!AD8/C_helper!AD$122</f>
        <v>0</v>
      </c>
      <c r="AB6">
        <f>C_helper!AE8/C_helper!AE$122</f>
        <v>0</v>
      </c>
      <c r="AC6">
        <f>C_helper!AF8/C_helper!AF$122</f>
        <v>2.2077754607649915E-5</v>
      </c>
      <c r="AD6">
        <f>C_helper!AG8/C_helper!AG$122</f>
        <v>0</v>
      </c>
      <c r="AE6">
        <f>C_helper!AH8/C_helper!AH$122</f>
        <v>1.0009238919238208E-2</v>
      </c>
      <c r="AF6">
        <f>C_helper!AI8/C_helper!AI$122</f>
        <v>0</v>
      </c>
      <c r="AG6">
        <f>C_helper!AJ8/C_helper!AJ$122</f>
        <v>0</v>
      </c>
      <c r="AH6">
        <f>C_helper!AK8/C_helper!AK$122</f>
        <v>0</v>
      </c>
      <c r="AI6">
        <f>C_helper!AL8/C_helper!AL$122</f>
        <v>0</v>
      </c>
      <c r="AJ6">
        <f>C_helper!AM8/C_helper!AM$122</f>
        <v>0</v>
      </c>
      <c r="AK6">
        <f>C_helper!AN8/C_helper!AN$122</f>
        <v>0</v>
      </c>
      <c r="AL6">
        <f>C_helper!AO8/C_helper!AO$122</f>
        <v>0</v>
      </c>
      <c r="AM6">
        <v>0</v>
      </c>
      <c r="AN6">
        <f>C_helper!AQ8/C_helper!AQ$122</f>
        <v>-1.8405024096881453E-3</v>
      </c>
      <c r="AO6">
        <f>C_helper!AR8/C_helper!AR$122</f>
        <v>0</v>
      </c>
      <c r="AP6">
        <f>C_helper!AS8/C_helper!AS$122</f>
        <v>0</v>
      </c>
      <c r="AQ6">
        <f>C_helper!AT8/C_helper!AT$122</f>
        <v>0</v>
      </c>
      <c r="AR6">
        <f>C_helper!AU8/C_helper!AU$122</f>
        <v>0</v>
      </c>
    </row>
    <row r="7" spans="1:44">
      <c r="A7" t="s">
        <v>53</v>
      </c>
      <c r="B7">
        <f>C_helper!E9/C_helper!E$122</f>
        <v>0</v>
      </c>
      <c r="C7">
        <f>C_helper!F9/C_helper!F$122</f>
        <v>0</v>
      </c>
      <c r="D7">
        <f>C_helper!G9/C_helper!G$122</f>
        <v>0</v>
      </c>
      <c r="E7">
        <f>C_helper!H9/C_helper!H$122</f>
        <v>0</v>
      </c>
      <c r="F7">
        <v>0</v>
      </c>
      <c r="G7">
        <f>C_helper!J9/C_helper!J$122</f>
        <v>0</v>
      </c>
      <c r="H7">
        <f>C_helper!K9/C_helper!K$122</f>
        <v>0</v>
      </c>
      <c r="I7">
        <f>C_helper!L9/C_helper!L$122</f>
        <v>0</v>
      </c>
      <c r="J7">
        <f>C_helper!M9/C_helper!M$122</f>
        <v>0</v>
      </c>
      <c r="K7">
        <f>C_helper!N9/C_helper!N$122</f>
        <v>0</v>
      </c>
      <c r="L7">
        <f>C_helper!O9/C_helper!O$122</f>
        <v>0</v>
      </c>
      <c r="M7">
        <f>C_helper!P9/C_helper!P$122</f>
        <v>0</v>
      </c>
      <c r="N7">
        <f>C_helper!Q9/C_helper!Q$122</f>
        <v>0</v>
      </c>
      <c r="O7">
        <f>C_helper!R9/C_helper!R$122</f>
        <v>0</v>
      </c>
      <c r="P7">
        <f>C_helper!S9/C_helper!S$122</f>
        <v>0</v>
      </c>
      <c r="Q7">
        <f>C_helper!T9/C_helper!T$122</f>
        <v>0</v>
      </c>
      <c r="R7">
        <f>C_helper!U9/C_helper!U$122</f>
        <v>0</v>
      </c>
      <c r="S7">
        <f>C_helper!V9/C_helper!V$122</f>
        <v>0</v>
      </c>
      <c r="T7">
        <f>C_helper!W9/C_helper!W$122</f>
        <v>0</v>
      </c>
      <c r="U7">
        <f>C_helper!X9/C_helper!X$122</f>
        <v>0</v>
      </c>
      <c r="V7">
        <f>C_helper!Y9/C_helper!Y$122</f>
        <v>0</v>
      </c>
      <c r="W7">
        <f>C_helper!Z9/C_helper!Z$122</f>
        <v>0</v>
      </c>
      <c r="X7">
        <f>C_helper!AA9/C_helper!AA$122</f>
        <v>1.311678474786054E-4</v>
      </c>
      <c r="Y7">
        <f>C_helper!AB9/C_helper!AB$122</f>
        <v>0</v>
      </c>
      <c r="Z7">
        <f>C_helper!AC9/C_helper!AC$122</f>
        <v>0</v>
      </c>
      <c r="AA7">
        <f>C_helper!AD9/C_helper!AD$122</f>
        <v>0</v>
      </c>
      <c r="AB7">
        <f>C_helper!AE9/C_helper!AE$122</f>
        <v>0</v>
      </c>
      <c r="AC7">
        <f>C_helper!AF9/C_helper!AF$122</f>
        <v>3.6315653497481288E-5</v>
      </c>
      <c r="AD7">
        <f>C_helper!AG9/C_helper!AG$122</f>
        <v>0</v>
      </c>
      <c r="AE7">
        <f>C_helper!AH9/C_helper!AH$122</f>
        <v>0</v>
      </c>
      <c r="AF7">
        <f>C_helper!AI9/C_helper!AI$122</f>
        <v>0</v>
      </c>
      <c r="AG7">
        <f>C_helper!AJ9/C_helper!AJ$122</f>
        <v>0</v>
      </c>
      <c r="AH7">
        <f>C_helper!AK9/C_helper!AK$122</f>
        <v>0</v>
      </c>
      <c r="AI7">
        <f>C_helper!AL9/C_helper!AL$122</f>
        <v>0</v>
      </c>
      <c r="AJ7">
        <f>C_helper!AM9/C_helper!AM$122</f>
        <v>0</v>
      </c>
      <c r="AK7">
        <f>C_helper!AN9/C_helper!AN$122</f>
        <v>0</v>
      </c>
      <c r="AL7">
        <f>C_helper!AO9/C_helper!AO$122</f>
        <v>0</v>
      </c>
      <c r="AM7">
        <v>0</v>
      </c>
      <c r="AN7">
        <f>C_helper!AQ9/C_helper!AQ$122</f>
        <v>0</v>
      </c>
      <c r="AO7">
        <f>C_helper!AR9/C_helper!AR$122</f>
        <v>0</v>
      </c>
      <c r="AP7">
        <f>C_helper!AS9/C_helper!AS$122</f>
        <v>0</v>
      </c>
      <c r="AQ7">
        <f>C_helper!AT9/C_helper!AT$122</f>
        <v>0</v>
      </c>
      <c r="AR7">
        <f>C_helper!AU9/C_helper!AU$122</f>
        <v>0</v>
      </c>
    </row>
    <row r="8" spans="1:44">
      <c r="A8" t="s">
        <v>54</v>
      </c>
      <c r="B8">
        <f>C_helper!E10/C_helper!E$122</f>
        <v>0.11128337603552717</v>
      </c>
      <c r="C8">
        <f>C_helper!F10/C_helper!F$122</f>
        <v>3.6732809308696055E-5</v>
      </c>
      <c r="D8">
        <f>C_helper!G10/C_helper!G$122</f>
        <v>0</v>
      </c>
      <c r="E8">
        <f>C_helper!H10/C_helper!H$122</f>
        <v>0</v>
      </c>
      <c r="F8">
        <v>0</v>
      </c>
      <c r="G8">
        <f>C_helper!J10/C_helper!J$122</f>
        <v>0</v>
      </c>
      <c r="H8">
        <f>C_helper!K10/C_helper!K$122</f>
        <v>0</v>
      </c>
      <c r="I8">
        <f>C_helper!L10/C_helper!L$122</f>
        <v>0</v>
      </c>
      <c r="J8">
        <f>C_helper!M10/C_helper!M$122</f>
        <v>0</v>
      </c>
      <c r="K8">
        <f>C_helper!N10/C_helper!N$122</f>
        <v>0</v>
      </c>
      <c r="L8">
        <f>C_helper!O10/C_helper!O$122</f>
        <v>0</v>
      </c>
      <c r="M8">
        <f>C_helper!P10/C_helper!P$122</f>
        <v>0</v>
      </c>
      <c r="N8">
        <f>C_helper!Q10/C_helper!Q$122</f>
        <v>0</v>
      </c>
      <c r="O8">
        <f>C_helper!R10/C_helper!R$122</f>
        <v>0</v>
      </c>
      <c r="P8">
        <f>C_helper!S10/C_helper!S$122</f>
        <v>0</v>
      </c>
      <c r="Q8">
        <f>C_helper!T10/C_helper!T$122</f>
        <v>0</v>
      </c>
      <c r="R8">
        <f>C_helper!U10/C_helper!U$122</f>
        <v>0</v>
      </c>
      <c r="S8">
        <f>C_helper!V10/C_helper!V$122</f>
        <v>1.9958091998421715E-7</v>
      </c>
      <c r="T8">
        <f>C_helper!W10/C_helper!W$122</f>
        <v>0</v>
      </c>
      <c r="U8">
        <f>C_helper!X10/C_helper!X$122</f>
        <v>0</v>
      </c>
      <c r="V8">
        <f>C_helper!Y10/C_helper!Y$122</f>
        <v>0</v>
      </c>
      <c r="W8">
        <f>C_helper!Z10/C_helper!Z$122</f>
        <v>0</v>
      </c>
      <c r="X8">
        <f>C_helper!AA10/C_helper!AA$122</f>
        <v>1.3631053937826489E-3</v>
      </c>
      <c r="Y8">
        <f>C_helper!AB10/C_helper!AB$122</f>
        <v>0</v>
      </c>
      <c r="Z8">
        <f>C_helper!AC10/C_helper!AC$122</f>
        <v>0</v>
      </c>
      <c r="AA8">
        <f>C_helper!AD10/C_helper!AD$122</f>
        <v>0</v>
      </c>
      <c r="AB8">
        <f>C_helper!AE10/C_helper!AE$122</f>
        <v>0</v>
      </c>
      <c r="AC8">
        <f>C_helper!AF10/C_helper!AF$122</f>
        <v>4.5948763569145684E-4</v>
      </c>
      <c r="AD8">
        <f>C_helper!AG10/C_helper!AG$122</f>
        <v>0</v>
      </c>
      <c r="AE8">
        <f>C_helper!AH10/C_helper!AH$122</f>
        <v>1.4865530865808182E-4</v>
      </c>
      <c r="AF8">
        <f>C_helper!AI10/C_helper!AI$122</f>
        <v>0</v>
      </c>
      <c r="AG8">
        <f>C_helper!AJ10/C_helper!AJ$122</f>
        <v>0</v>
      </c>
      <c r="AH8">
        <f>C_helper!AK10/C_helper!AK$122</f>
        <v>0</v>
      </c>
      <c r="AI8">
        <f>C_helper!AL10/C_helper!AL$122</f>
        <v>0</v>
      </c>
      <c r="AJ8">
        <f>C_helper!AM10/C_helper!AM$122</f>
        <v>0</v>
      </c>
      <c r="AK8">
        <f>C_helper!AN10/C_helper!AN$122</f>
        <v>0</v>
      </c>
      <c r="AL8">
        <f>C_helper!AO10/C_helper!AO$122</f>
        <v>0</v>
      </c>
      <c r="AM8">
        <v>0</v>
      </c>
      <c r="AN8">
        <f>C_helper!AQ10/C_helper!AQ$122</f>
        <v>0</v>
      </c>
      <c r="AO8">
        <f>C_helper!AR10/C_helper!AR$122</f>
        <v>0</v>
      </c>
      <c r="AP8">
        <f>C_helper!AS10/C_helper!AS$122</f>
        <v>0</v>
      </c>
      <c r="AQ8">
        <f>C_helper!AT10/C_helper!AT$122</f>
        <v>0</v>
      </c>
      <c r="AR8">
        <f>C_helper!AU10/C_helper!AU$122</f>
        <v>0</v>
      </c>
    </row>
    <row r="9" spans="1:44">
      <c r="A9" t="s">
        <v>55</v>
      </c>
      <c r="B9">
        <f>C_helper!E11/C_helper!E$122</f>
        <v>4.5747554596147115E-3</v>
      </c>
      <c r="C9">
        <f>C_helper!F11/C_helper!F$122</f>
        <v>0</v>
      </c>
      <c r="D9">
        <f>C_helper!G11/C_helper!G$122</f>
        <v>0</v>
      </c>
      <c r="E9">
        <f>C_helper!H11/C_helper!H$122</f>
        <v>0</v>
      </c>
      <c r="F9">
        <v>0</v>
      </c>
      <c r="G9">
        <f>C_helper!J11/C_helper!J$122</f>
        <v>0</v>
      </c>
      <c r="H9">
        <f>C_helper!K11/C_helper!K$122</f>
        <v>0</v>
      </c>
      <c r="I9">
        <f>C_helper!L11/C_helper!L$122</f>
        <v>0</v>
      </c>
      <c r="J9">
        <f>C_helper!M11/C_helper!M$122</f>
        <v>0</v>
      </c>
      <c r="K9">
        <f>C_helper!N11/C_helper!N$122</f>
        <v>0</v>
      </c>
      <c r="L9">
        <f>C_helper!O11/C_helper!O$122</f>
        <v>0</v>
      </c>
      <c r="M9">
        <f>C_helper!P11/C_helper!P$122</f>
        <v>0</v>
      </c>
      <c r="N9">
        <f>C_helper!Q11/C_helper!Q$122</f>
        <v>0</v>
      </c>
      <c r="O9">
        <f>C_helper!R11/C_helper!R$122</f>
        <v>0</v>
      </c>
      <c r="P9">
        <f>C_helper!S11/C_helper!S$122</f>
        <v>0</v>
      </c>
      <c r="Q9">
        <f>C_helper!T11/C_helper!T$122</f>
        <v>1.2604078175534476E-5</v>
      </c>
      <c r="R9">
        <f>C_helper!U11/C_helper!U$122</f>
        <v>0</v>
      </c>
      <c r="S9">
        <f>C_helper!V11/C_helper!V$122</f>
        <v>2.7941328797790403E-6</v>
      </c>
      <c r="T9">
        <f>C_helper!W11/C_helper!W$122</f>
        <v>5.2031108079328339E-4</v>
      </c>
      <c r="U9">
        <f>C_helper!X11/C_helper!X$122</f>
        <v>0</v>
      </c>
      <c r="V9">
        <f>C_helper!Y11/C_helper!Y$122</f>
        <v>0</v>
      </c>
      <c r="W9">
        <f>C_helper!Z11/C_helper!Z$122</f>
        <v>0</v>
      </c>
      <c r="X9">
        <f>C_helper!AA11/C_helper!AA$122</f>
        <v>5.0013999859208698E-4</v>
      </c>
      <c r="Y9">
        <f>C_helper!AB11/C_helper!AB$122</f>
        <v>0</v>
      </c>
      <c r="Z9">
        <f>C_helper!AC11/C_helper!AC$122</f>
        <v>0</v>
      </c>
      <c r="AA9">
        <f>C_helper!AD11/C_helper!AD$122</f>
        <v>0</v>
      </c>
      <c r="AB9">
        <f>C_helper!AE11/C_helper!AE$122</f>
        <v>0</v>
      </c>
      <c r="AC9">
        <f>C_helper!AF11/C_helper!AF$122</f>
        <v>8.4075694077295391E-5</v>
      </c>
      <c r="AD9">
        <f>C_helper!AG11/C_helper!AG$122</f>
        <v>0</v>
      </c>
      <c r="AE9">
        <f>C_helper!AH11/C_helper!AH$122</f>
        <v>0</v>
      </c>
      <c r="AF9">
        <f>C_helper!AI11/C_helper!AI$122</f>
        <v>0</v>
      </c>
      <c r="AG9">
        <f>C_helper!AJ11/C_helper!AJ$122</f>
        <v>0</v>
      </c>
      <c r="AH9">
        <f>C_helper!AK11/C_helper!AK$122</f>
        <v>0</v>
      </c>
      <c r="AI9">
        <f>C_helper!AL11/C_helper!AL$122</f>
        <v>0</v>
      </c>
      <c r="AJ9">
        <f>C_helper!AM11/C_helper!AM$122</f>
        <v>0</v>
      </c>
      <c r="AK9">
        <f>C_helper!AN11/C_helper!AN$122</f>
        <v>0</v>
      </c>
      <c r="AL9">
        <f>C_helper!AO11/C_helper!AO$122</f>
        <v>0</v>
      </c>
      <c r="AM9">
        <v>0</v>
      </c>
      <c r="AN9">
        <f>C_helper!AQ11/C_helper!AQ$122</f>
        <v>0</v>
      </c>
      <c r="AO9">
        <f>C_helper!AR11/C_helper!AR$122</f>
        <v>0</v>
      </c>
      <c r="AP9">
        <f>C_helper!AS11/C_helper!AS$122</f>
        <v>0</v>
      </c>
      <c r="AQ9">
        <f>C_helper!AT11/C_helper!AT$122</f>
        <v>0</v>
      </c>
      <c r="AR9">
        <f>C_helper!AU11/C_helper!AU$122</f>
        <v>0</v>
      </c>
    </row>
    <row r="10" spans="1:44">
      <c r="A10" t="s">
        <v>56</v>
      </c>
      <c r="B10">
        <f>C_helper!E12/C_helper!E$122</f>
        <v>0.11137643497542543</v>
      </c>
      <c r="C10">
        <f>C_helper!F12/C_helper!F$122</f>
        <v>6.0568036765326877E-2</v>
      </c>
      <c r="D10">
        <f>C_helper!G12/C_helper!G$122</f>
        <v>0</v>
      </c>
      <c r="E10">
        <f>C_helper!H12/C_helper!H$122</f>
        <v>0</v>
      </c>
      <c r="F10">
        <v>0</v>
      </c>
      <c r="G10">
        <f>C_helper!J12/C_helper!J$122</f>
        <v>0</v>
      </c>
      <c r="H10">
        <f>C_helper!K12/C_helper!K$122</f>
        <v>0</v>
      </c>
      <c r="I10">
        <f>C_helper!L12/C_helper!L$122</f>
        <v>0</v>
      </c>
      <c r="J10">
        <f>C_helper!M12/C_helper!M$122</f>
        <v>0</v>
      </c>
      <c r="K10">
        <f>C_helper!N12/C_helper!N$122</f>
        <v>0</v>
      </c>
      <c r="L10">
        <f>C_helper!O12/C_helper!O$122</f>
        <v>0</v>
      </c>
      <c r="M10">
        <f>C_helper!P12/C_helper!P$122</f>
        <v>0</v>
      </c>
      <c r="N10">
        <f>C_helper!Q12/C_helper!Q$122</f>
        <v>0</v>
      </c>
      <c r="O10">
        <f>C_helper!R12/C_helper!R$122</f>
        <v>0</v>
      </c>
      <c r="P10">
        <f>C_helper!S12/C_helper!S$122</f>
        <v>0</v>
      </c>
      <c r="Q10">
        <f>C_helper!T12/C_helper!T$122</f>
        <v>0</v>
      </c>
      <c r="R10">
        <f>C_helper!U12/C_helper!U$122</f>
        <v>0</v>
      </c>
      <c r="S10">
        <f>C_helper!V12/C_helper!V$122</f>
        <v>0</v>
      </c>
      <c r="T10">
        <f>C_helper!W12/C_helper!W$122</f>
        <v>0</v>
      </c>
      <c r="U10">
        <f>C_helper!X12/C_helper!X$122</f>
        <v>0</v>
      </c>
      <c r="V10">
        <f>C_helper!Y12/C_helper!Y$122</f>
        <v>0</v>
      </c>
      <c r="W10">
        <f>C_helper!Z12/C_helper!Z$122</f>
        <v>0</v>
      </c>
      <c r="X10">
        <f>C_helper!AA12/C_helper!AA$122</f>
        <v>8.41549101179E-4</v>
      </c>
      <c r="Y10">
        <f>C_helper!AB12/C_helper!AB$122</f>
        <v>0</v>
      </c>
      <c r="Z10">
        <f>C_helper!AC12/C_helper!AC$122</f>
        <v>0</v>
      </c>
      <c r="AA10">
        <f>C_helper!AD12/C_helper!AD$122</f>
        <v>0</v>
      </c>
      <c r="AB10">
        <f>C_helper!AE12/C_helper!AE$122</f>
        <v>0</v>
      </c>
      <c r="AC10">
        <f>C_helper!AF12/C_helper!AF$122</f>
        <v>2.5601184016462618E-4</v>
      </c>
      <c r="AD10">
        <f>C_helper!AG12/C_helper!AG$122</f>
        <v>0</v>
      </c>
      <c r="AE10">
        <f>C_helper!AH12/C_helper!AH$122</f>
        <v>0</v>
      </c>
      <c r="AF10">
        <f>C_helper!AI12/C_helper!AI$122</f>
        <v>0</v>
      </c>
      <c r="AG10">
        <f>C_helper!AJ12/C_helper!AJ$122</f>
        <v>0</v>
      </c>
      <c r="AH10">
        <f>C_helper!AK12/C_helper!AK$122</f>
        <v>0</v>
      </c>
      <c r="AI10">
        <f>C_helper!AL12/C_helper!AL$122</f>
        <v>0</v>
      </c>
      <c r="AJ10">
        <f>C_helper!AM12/C_helper!AM$122</f>
        <v>0</v>
      </c>
      <c r="AK10">
        <f>C_helper!AN12/C_helper!AN$122</f>
        <v>0</v>
      </c>
      <c r="AL10">
        <f>C_helper!AO12/C_helper!AO$122</f>
        <v>0</v>
      </c>
      <c r="AM10">
        <v>0</v>
      </c>
      <c r="AN10">
        <f>C_helper!AQ12/C_helper!AQ$122</f>
        <v>0</v>
      </c>
      <c r="AO10">
        <f>C_helper!AR12/C_helper!AR$122</f>
        <v>0</v>
      </c>
      <c r="AP10">
        <f>C_helper!AS12/C_helper!AS$122</f>
        <v>0</v>
      </c>
      <c r="AQ10">
        <f>C_helper!AT12/C_helper!AT$122</f>
        <v>0</v>
      </c>
      <c r="AR10">
        <f>C_helper!AU12/C_helper!AU$122</f>
        <v>0</v>
      </c>
    </row>
    <row r="11" spans="1:44">
      <c r="A11" t="s">
        <v>57</v>
      </c>
      <c r="B11">
        <f>C_helper!E13/C_helper!E$122</f>
        <v>0.10569706865582712</v>
      </c>
      <c r="C11">
        <f>C_helper!F13/C_helper!F$122</f>
        <v>2.2130012165484918E-4</v>
      </c>
      <c r="D11">
        <f>C_helper!G13/C_helper!G$122</f>
        <v>0</v>
      </c>
      <c r="E11">
        <f>C_helper!H13/C_helper!H$122</f>
        <v>0</v>
      </c>
      <c r="F11">
        <v>0</v>
      </c>
      <c r="G11">
        <f>C_helper!J13/C_helper!J$122</f>
        <v>0</v>
      </c>
      <c r="H11">
        <f>C_helper!K13/C_helper!K$122</f>
        <v>0</v>
      </c>
      <c r="I11">
        <f>C_helper!L13/C_helper!L$122</f>
        <v>0</v>
      </c>
      <c r="J11">
        <f>C_helper!M13/C_helper!M$122</f>
        <v>0</v>
      </c>
      <c r="K11">
        <f>C_helper!N13/C_helper!N$122</f>
        <v>0</v>
      </c>
      <c r="L11">
        <f>C_helper!O13/C_helper!O$122</f>
        <v>0</v>
      </c>
      <c r="M11">
        <f>C_helper!P13/C_helper!P$122</f>
        <v>0</v>
      </c>
      <c r="N11">
        <f>C_helper!Q13/C_helper!Q$122</f>
        <v>0</v>
      </c>
      <c r="O11">
        <f>C_helper!R13/C_helper!R$122</f>
        <v>0</v>
      </c>
      <c r="P11">
        <f>C_helper!S13/C_helper!S$122</f>
        <v>0</v>
      </c>
      <c r="Q11">
        <f>C_helper!T13/C_helper!T$122</f>
        <v>3.3085705210777997E-5</v>
      </c>
      <c r="R11">
        <f>C_helper!U13/C_helper!U$122</f>
        <v>0</v>
      </c>
      <c r="S11">
        <f>C_helper!V13/C_helper!V$122</f>
        <v>5.9874275995265147E-7</v>
      </c>
      <c r="T11">
        <f>C_helper!W13/C_helper!W$122</f>
        <v>0</v>
      </c>
      <c r="U11">
        <f>C_helper!X13/C_helper!X$122</f>
        <v>0</v>
      </c>
      <c r="V11">
        <f>C_helper!Y13/C_helper!Y$122</f>
        <v>0</v>
      </c>
      <c r="W11">
        <f>C_helper!Z13/C_helper!Z$122</f>
        <v>0</v>
      </c>
      <c r="X11">
        <f>C_helper!AA13/C_helper!AA$122</f>
        <v>8.3962997872861318E-4</v>
      </c>
      <c r="Y11">
        <f>C_helper!AB13/C_helper!AB$122</f>
        <v>0</v>
      </c>
      <c r="Z11">
        <f>C_helper!AC13/C_helper!AC$122</f>
        <v>0</v>
      </c>
      <c r="AA11">
        <f>C_helper!AD13/C_helper!AD$122</f>
        <v>0</v>
      </c>
      <c r="AB11">
        <f>C_helper!AE13/C_helper!AE$122</f>
        <v>0</v>
      </c>
      <c r="AC11">
        <f>C_helper!AF13/C_helper!AF$122</f>
        <v>2.5285787522067615E-4</v>
      </c>
      <c r="AD11">
        <f>C_helper!AG13/C_helper!AG$122</f>
        <v>0</v>
      </c>
      <c r="AE11">
        <f>C_helper!AH13/C_helper!AH$122</f>
        <v>2.7862626760610703E-6</v>
      </c>
      <c r="AF11">
        <f>C_helper!AI13/C_helper!AI$122</f>
        <v>0</v>
      </c>
      <c r="AG11">
        <f>C_helper!AJ13/C_helper!AJ$122</f>
        <v>0</v>
      </c>
      <c r="AH11">
        <f>C_helper!AK13/C_helper!AK$122</f>
        <v>0</v>
      </c>
      <c r="AI11">
        <f>C_helper!AL13/C_helper!AL$122</f>
        <v>0</v>
      </c>
      <c r="AJ11">
        <f>C_helper!AM13/C_helper!AM$122</f>
        <v>0</v>
      </c>
      <c r="AK11">
        <f>C_helper!AN13/C_helper!AN$122</f>
        <v>0</v>
      </c>
      <c r="AL11">
        <f>C_helper!AO13/C_helper!AO$122</f>
        <v>0</v>
      </c>
      <c r="AM11">
        <v>0</v>
      </c>
      <c r="AN11">
        <f>C_helper!AQ13/C_helper!AQ$122</f>
        <v>0</v>
      </c>
      <c r="AO11">
        <f>C_helper!AR13/C_helper!AR$122</f>
        <v>0</v>
      </c>
      <c r="AP11">
        <f>C_helper!AS13/C_helper!AS$122</f>
        <v>0</v>
      </c>
      <c r="AQ11">
        <f>C_helper!AT13/C_helper!AT$122</f>
        <v>0</v>
      </c>
      <c r="AR11">
        <f>C_helper!AU13/C_helper!AU$122</f>
        <v>0</v>
      </c>
    </row>
    <row r="12" spans="1:44">
      <c r="A12" t="s">
        <v>58</v>
      </c>
      <c r="B12">
        <f>C_helper!E14/C_helper!E$122</f>
        <v>6.4886362760338101E-2</v>
      </c>
      <c r="C12">
        <f>C_helper!F14/C_helper!F$122</f>
        <v>0.13615873872780732</v>
      </c>
      <c r="D12">
        <f>C_helper!G14/C_helper!G$122</f>
        <v>1.5886712483208674E-3</v>
      </c>
      <c r="E12">
        <f>C_helper!H14/C_helper!H$122</f>
        <v>0</v>
      </c>
      <c r="F12">
        <v>0</v>
      </c>
      <c r="G12">
        <f>C_helper!J14/C_helper!J$122</f>
        <v>0</v>
      </c>
      <c r="H12">
        <f>C_helper!K14/C_helper!K$122</f>
        <v>0</v>
      </c>
      <c r="I12">
        <f>C_helper!L14/C_helper!L$122</f>
        <v>0</v>
      </c>
      <c r="J12">
        <f>C_helper!M14/C_helper!M$122</f>
        <v>0</v>
      </c>
      <c r="K12">
        <f>C_helper!N14/C_helper!N$122</f>
        <v>0</v>
      </c>
      <c r="L12">
        <f>C_helper!O14/C_helper!O$122</f>
        <v>0</v>
      </c>
      <c r="M12">
        <f>C_helper!P14/C_helper!P$122</f>
        <v>0</v>
      </c>
      <c r="N12">
        <f>C_helper!Q14/C_helper!Q$122</f>
        <v>0</v>
      </c>
      <c r="O12">
        <f>C_helper!R14/C_helper!R$122</f>
        <v>0</v>
      </c>
      <c r="P12">
        <f>C_helper!S14/C_helper!S$122</f>
        <v>0</v>
      </c>
      <c r="Q12">
        <f>C_helper!T14/C_helper!T$122</f>
        <v>3.1510195438836191E-7</v>
      </c>
      <c r="R12">
        <f>C_helper!U14/C_helper!U$122</f>
        <v>0</v>
      </c>
      <c r="S12">
        <f>C_helper!V14/C_helper!V$122</f>
        <v>2.6590165969497251E-3</v>
      </c>
      <c r="T12">
        <f>C_helper!W14/C_helper!W$122</f>
        <v>2.5161311966719972E-5</v>
      </c>
      <c r="U12">
        <f>C_helper!X14/C_helper!X$122</f>
        <v>0</v>
      </c>
      <c r="V12">
        <f>C_helper!Y14/C_helper!Y$122</f>
        <v>0</v>
      </c>
      <c r="W12">
        <f>C_helper!Z14/C_helper!Z$122</f>
        <v>0</v>
      </c>
      <c r="X12">
        <f>C_helper!AA14/C_helper!AA$122</f>
        <v>1.7966601873569703E-3</v>
      </c>
      <c r="Y12">
        <f>C_helper!AB14/C_helper!AB$122</f>
        <v>0</v>
      </c>
      <c r="Z12">
        <f>C_helper!AC14/C_helper!AC$122</f>
        <v>0</v>
      </c>
      <c r="AA12">
        <f>C_helper!AD14/C_helper!AD$122</f>
        <v>0</v>
      </c>
      <c r="AB12">
        <f>C_helper!AE14/C_helper!AE$122</f>
        <v>0</v>
      </c>
      <c r="AC12">
        <f>C_helper!AF14/C_helper!AF$122</f>
        <v>3.3332903793345726E-4</v>
      </c>
      <c r="AD12">
        <f>C_helper!AG14/C_helper!AG$122</f>
        <v>0</v>
      </c>
      <c r="AE12">
        <f>C_helper!AH14/C_helper!AH$122</f>
        <v>3.0588493095723035E-2</v>
      </c>
      <c r="AF12">
        <f>C_helper!AI14/C_helper!AI$122</f>
        <v>0</v>
      </c>
      <c r="AG12">
        <f>C_helper!AJ14/C_helper!AJ$122</f>
        <v>0</v>
      </c>
      <c r="AH12">
        <f>C_helper!AK14/C_helper!AK$122</f>
        <v>0</v>
      </c>
      <c r="AI12">
        <f>C_helper!AL14/C_helper!AL$122</f>
        <v>0</v>
      </c>
      <c r="AJ12">
        <f>C_helper!AM14/C_helper!AM$122</f>
        <v>0</v>
      </c>
      <c r="AK12">
        <f>C_helper!AN14/C_helper!AN$122</f>
        <v>0</v>
      </c>
      <c r="AL12">
        <f>C_helper!AO14/C_helper!AO$122</f>
        <v>1.9523233344938809E-5</v>
      </c>
      <c r="AM12">
        <v>0</v>
      </c>
      <c r="AN12">
        <f>C_helper!AQ14/C_helper!AQ$122</f>
        <v>0</v>
      </c>
      <c r="AO12">
        <f>C_helper!AR14/C_helper!AR$122</f>
        <v>0</v>
      </c>
      <c r="AP12">
        <f>C_helper!AS14/C_helper!AS$122</f>
        <v>0</v>
      </c>
      <c r="AQ12">
        <f>C_helper!AT14/C_helper!AT$122</f>
        <v>0</v>
      </c>
      <c r="AR12">
        <f>C_helper!AU14/C_helper!AU$122</f>
        <v>0</v>
      </c>
    </row>
    <row r="13" spans="1:44">
      <c r="A13" t="s">
        <v>59</v>
      </c>
      <c r="B13">
        <f>C_helper!E15/C_helper!E$122</f>
        <v>1.1537603325353484E-3</v>
      </c>
      <c r="C13">
        <f>C_helper!F15/C_helper!F$122</f>
        <v>0.12518451085823348</v>
      </c>
      <c r="D13">
        <f>C_helper!G15/C_helper!G$122</f>
        <v>0.10181689472366529</v>
      </c>
      <c r="E13">
        <f>C_helper!H15/C_helper!H$122</f>
        <v>0</v>
      </c>
      <c r="F13">
        <v>0</v>
      </c>
      <c r="G13">
        <f>C_helper!J15/C_helper!J$122</f>
        <v>0</v>
      </c>
      <c r="H13">
        <f>C_helper!K15/C_helper!K$122</f>
        <v>0</v>
      </c>
      <c r="I13">
        <f>C_helper!L15/C_helper!L$122</f>
        <v>0</v>
      </c>
      <c r="J13">
        <f>C_helper!M15/C_helper!M$122</f>
        <v>0</v>
      </c>
      <c r="K13">
        <f>C_helper!N15/C_helper!N$122</f>
        <v>0</v>
      </c>
      <c r="L13">
        <f>C_helper!O15/C_helper!O$122</f>
        <v>0</v>
      </c>
      <c r="M13">
        <f>C_helper!P15/C_helper!P$122</f>
        <v>0</v>
      </c>
      <c r="N13">
        <f>C_helper!Q15/C_helper!Q$122</f>
        <v>0</v>
      </c>
      <c r="O13">
        <f>C_helper!R15/C_helper!R$122</f>
        <v>0</v>
      </c>
      <c r="P13">
        <f>C_helper!S15/C_helper!S$122</f>
        <v>0</v>
      </c>
      <c r="Q13">
        <f>C_helper!T15/C_helper!T$122</f>
        <v>0</v>
      </c>
      <c r="R13">
        <f>C_helper!U15/C_helper!U$122</f>
        <v>0</v>
      </c>
      <c r="S13">
        <f>C_helper!V15/C_helper!V$122</f>
        <v>0</v>
      </c>
      <c r="T13">
        <f>C_helper!W15/C_helper!W$122</f>
        <v>4.5041854755239457E-6</v>
      </c>
      <c r="U13">
        <f>C_helper!X15/C_helper!X$122</f>
        <v>0</v>
      </c>
      <c r="V13">
        <f>C_helper!Y15/C_helper!Y$122</f>
        <v>0</v>
      </c>
      <c r="W13">
        <f>C_helper!Z15/C_helper!Z$122</f>
        <v>0</v>
      </c>
      <c r="X13">
        <f>C_helper!AA15/C_helper!AA$122</f>
        <v>4.2721334547739161E-4</v>
      </c>
      <c r="Y13">
        <f>C_helper!AB15/C_helper!AB$122</f>
        <v>0</v>
      </c>
      <c r="Z13">
        <f>C_helper!AC15/C_helper!AC$122</f>
        <v>0</v>
      </c>
      <c r="AA13">
        <f>C_helper!AD15/C_helper!AD$122</f>
        <v>0</v>
      </c>
      <c r="AB13">
        <f>C_helper!AE15/C_helper!AE$122</f>
        <v>0</v>
      </c>
      <c r="AC13">
        <f>C_helper!AF15/C_helper!AF$122</f>
        <v>1.3363800033936663E-4</v>
      </c>
      <c r="AD13">
        <f>C_helper!AG15/C_helper!AG$122</f>
        <v>0</v>
      </c>
      <c r="AE13">
        <f>C_helper!AH15/C_helper!AH$122</f>
        <v>0</v>
      </c>
      <c r="AF13">
        <f>C_helper!AI15/C_helper!AI$122</f>
        <v>0</v>
      </c>
      <c r="AG13">
        <f>C_helper!AJ15/C_helper!AJ$122</f>
        <v>0</v>
      </c>
      <c r="AH13">
        <f>C_helper!AK15/C_helper!AK$122</f>
        <v>0</v>
      </c>
      <c r="AI13">
        <f>C_helper!AL15/C_helper!AL$122</f>
        <v>0</v>
      </c>
      <c r="AJ13">
        <f>C_helper!AM15/C_helper!AM$122</f>
        <v>0</v>
      </c>
      <c r="AK13">
        <f>C_helper!AN15/C_helper!AN$122</f>
        <v>0</v>
      </c>
      <c r="AL13">
        <f>C_helper!AO15/C_helper!AO$122</f>
        <v>0</v>
      </c>
      <c r="AM13">
        <v>0</v>
      </c>
      <c r="AN13">
        <f>C_helper!AQ15/C_helper!AQ$122</f>
        <v>0</v>
      </c>
      <c r="AO13">
        <f>C_helper!AR15/C_helper!AR$122</f>
        <v>0</v>
      </c>
      <c r="AP13">
        <f>C_helper!AS15/C_helper!AS$122</f>
        <v>0</v>
      </c>
      <c r="AQ13">
        <f>C_helper!AT15/C_helper!AT$122</f>
        <v>0</v>
      </c>
      <c r="AR13">
        <f>C_helper!AU15/C_helper!AU$122</f>
        <v>0</v>
      </c>
    </row>
    <row r="14" spans="1:44">
      <c r="A14" t="s">
        <v>60</v>
      </c>
      <c r="B14">
        <f>C_helper!E16/C_helper!E$122</f>
        <v>7.2827190987389983E-6</v>
      </c>
      <c r="C14">
        <f>C_helper!F16/C_helper!F$122</f>
        <v>6.3725402378569831E-4</v>
      </c>
      <c r="D14">
        <f>C_helper!G16/C_helper!G$122</f>
        <v>0</v>
      </c>
      <c r="E14">
        <f>C_helper!H16/C_helper!H$122</f>
        <v>0</v>
      </c>
      <c r="F14">
        <v>0</v>
      </c>
      <c r="G14">
        <f>C_helper!J16/C_helper!J$122</f>
        <v>0</v>
      </c>
      <c r="H14">
        <f>C_helper!K16/C_helper!K$122</f>
        <v>0</v>
      </c>
      <c r="I14">
        <f>C_helper!L16/C_helper!L$122</f>
        <v>0</v>
      </c>
      <c r="J14">
        <f>C_helper!M16/C_helper!M$122</f>
        <v>0</v>
      </c>
      <c r="K14">
        <f>C_helper!N16/C_helper!N$122</f>
        <v>0</v>
      </c>
      <c r="L14">
        <f>C_helper!O16/C_helper!O$122</f>
        <v>0</v>
      </c>
      <c r="M14">
        <f>C_helper!P16/C_helper!P$122</f>
        <v>0</v>
      </c>
      <c r="N14">
        <f>C_helper!Q16/C_helper!Q$122</f>
        <v>0</v>
      </c>
      <c r="O14">
        <f>C_helper!R16/C_helper!R$122</f>
        <v>0</v>
      </c>
      <c r="P14">
        <f>C_helper!S16/C_helper!S$122</f>
        <v>0</v>
      </c>
      <c r="Q14">
        <f>C_helper!T16/C_helper!T$122</f>
        <v>0</v>
      </c>
      <c r="R14">
        <f>C_helper!U16/C_helper!U$122</f>
        <v>0</v>
      </c>
      <c r="S14">
        <f>C_helper!V16/C_helper!V$122</f>
        <v>0</v>
      </c>
      <c r="T14">
        <f>C_helper!W16/C_helper!W$122</f>
        <v>0</v>
      </c>
      <c r="U14">
        <f>C_helper!X16/C_helper!X$122</f>
        <v>0</v>
      </c>
      <c r="V14">
        <f>C_helper!Y16/C_helper!Y$122</f>
        <v>0</v>
      </c>
      <c r="W14">
        <f>C_helper!Z16/C_helper!Z$122</f>
        <v>0</v>
      </c>
      <c r="X14">
        <f>C_helper!AA16/C_helper!AA$122</f>
        <v>7.4567641876620248E-5</v>
      </c>
      <c r="Y14">
        <f>C_helper!AB16/C_helper!AB$122</f>
        <v>0</v>
      </c>
      <c r="Z14">
        <f>C_helper!AC16/C_helper!AC$122</f>
        <v>0</v>
      </c>
      <c r="AA14">
        <f>C_helper!AD16/C_helper!AD$122</f>
        <v>0</v>
      </c>
      <c r="AB14">
        <f>C_helper!AE16/C_helper!AE$122</f>
        <v>0</v>
      </c>
      <c r="AC14">
        <f>C_helper!AF16/C_helper!AF$122</f>
        <v>1.6310504424427078E-5</v>
      </c>
      <c r="AD14">
        <f>C_helper!AG16/C_helper!AG$122</f>
        <v>0</v>
      </c>
      <c r="AE14">
        <f>C_helper!AH16/C_helper!AH$122</f>
        <v>0</v>
      </c>
      <c r="AF14">
        <f>C_helper!AI16/C_helper!AI$122</f>
        <v>0</v>
      </c>
      <c r="AG14">
        <f>C_helper!AJ16/C_helper!AJ$122</f>
        <v>0</v>
      </c>
      <c r="AH14">
        <f>C_helper!AK16/C_helper!AK$122</f>
        <v>0</v>
      </c>
      <c r="AI14">
        <f>C_helper!AL16/C_helper!AL$122</f>
        <v>0</v>
      </c>
      <c r="AJ14">
        <f>C_helper!AM16/C_helper!AM$122</f>
        <v>0</v>
      </c>
      <c r="AK14">
        <f>C_helper!AN16/C_helper!AN$122</f>
        <v>0</v>
      </c>
      <c r="AL14">
        <f>C_helper!AO16/C_helper!AO$122</f>
        <v>0</v>
      </c>
      <c r="AM14">
        <v>0</v>
      </c>
      <c r="AN14">
        <f>C_helper!AQ16/C_helper!AQ$122</f>
        <v>0</v>
      </c>
      <c r="AO14">
        <f>C_helper!AR16/C_helper!AR$122</f>
        <v>0</v>
      </c>
      <c r="AP14">
        <f>C_helper!AS16/C_helper!AS$122</f>
        <v>0</v>
      </c>
      <c r="AQ14">
        <f>C_helper!AT16/C_helper!AT$122</f>
        <v>0</v>
      </c>
      <c r="AR14">
        <f>C_helper!AU16/C_helper!AU$122</f>
        <v>0</v>
      </c>
    </row>
    <row r="15" spans="1:44">
      <c r="A15" t="s">
        <v>61</v>
      </c>
      <c r="B15">
        <f>C_helper!E17/C_helper!E$122</f>
        <v>0</v>
      </c>
      <c r="C15">
        <f>C_helper!F17/C_helper!F$122</f>
        <v>0</v>
      </c>
      <c r="D15">
        <f>C_helper!G17/C_helper!G$122</f>
        <v>0</v>
      </c>
      <c r="E15">
        <f>C_helper!H17/C_helper!H$122</f>
        <v>0</v>
      </c>
      <c r="F15">
        <v>0</v>
      </c>
      <c r="G15">
        <f>C_helper!J17/C_helper!J$122</f>
        <v>7.1361629808195095E-3</v>
      </c>
      <c r="H15">
        <f>C_helper!K17/C_helper!K$122</f>
        <v>1.8284811538447472E-5</v>
      </c>
      <c r="I15">
        <f>C_helper!L17/C_helper!L$122</f>
        <v>0</v>
      </c>
      <c r="J15">
        <f>C_helper!M17/C_helper!M$122</f>
        <v>0</v>
      </c>
      <c r="K15">
        <f>C_helper!N17/C_helper!N$122</f>
        <v>2.3316230877984338E-5</v>
      </c>
      <c r="L15">
        <f>C_helper!O17/C_helper!O$122</f>
        <v>0</v>
      </c>
      <c r="M15">
        <f>C_helper!P17/C_helper!P$122</f>
        <v>0</v>
      </c>
      <c r="N15">
        <f>C_helper!Q17/C_helper!Q$122</f>
        <v>2.0638015690546175E-2</v>
      </c>
      <c r="O15">
        <f>C_helper!R17/C_helper!R$122</f>
        <v>6.6665382215488997E-2</v>
      </c>
      <c r="P15">
        <f>C_helper!S17/C_helper!S$122</f>
        <v>0</v>
      </c>
      <c r="Q15">
        <f>C_helper!T17/C_helper!T$122</f>
        <v>3.4944806741669335E-4</v>
      </c>
      <c r="R15">
        <f>C_helper!U17/C_helper!U$122</f>
        <v>3.2012503707330387E-5</v>
      </c>
      <c r="S15">
        <f>C_helper!V17/C_helper!V$122</f>
        <v>2.7857504811397032E-3</v>
      </c>
      <c r="T15">
        <f>C_helper!W17/C_helper!W$122</f>
        <v>4.4016764267706417E-4</v>
      </c>
      <c r="U15">
        <f>C_helper!X17/C_helper!X$122</f>
        <v>0</v>
      </c>
      <c r="V15">
        <f>C_helper!Y17/C_helper!Y$122</f>
        <v>0</v>
      </c>
      <c r="W15">
        <f>C_helper!Z17/C_helper!Z$122</f>
        <v>0</v>
      </c>
      <c r="X15">
        <f>C_helper!AA17/C_helper!AA$122</f>
        <v>5.6883901964216237E-4</v>
      </c>
      <c r="Y15">
        <f>C_helper!AB17/C_helper!AB$122</f>
        <v>0</v>
      </c>
      <c r="Z15">
        <f>C_helper!AC17/C_helper!AC$122</f>
        <v>0</v>
      </c>
      <c r="AA15">
        <f>C_helper!AD17/C_helper!AD$122</f>
        <v>0</v>
      </c>
      <c r="AB15">
        <f>C_helper!AE17/C_helper!AE$122</f>
        <v>0</v>
      </c>
      <c r="AC15">
        <f>C_helper!AF17/C_helper!AF$122</f>
        <v>9.4258495182048216E-5</v>
      </c>
      <c r="AD15">
        <f>C_helper!AG17/C_helper!AG$122</f>
        <v>0</v>
      </c>
      <c r="AE15">
        <f>C_helper!AH17/C_helper!AH$122</f>
        <v>3.1139763361071947E-3</v>
      </c>
      <c r="AF15">
        <f>C_helper!AI17/C_helper!AI$122</f>
        <v>0</v>
      </c>
      <c r="AG15">
        <f>C_helper!AJ17/C_helper!AJ$122</f>
        <v>5.9968494085442162E-5</v>
      </c>
      <c r="AH15">
        <f>C_helper!AK17/C_helper!AK$122</f>
        <v>0</v>
      </c>
      <c r="AI15">
        <f>C_helper!AL17/C_helper!AL$122</f>
        <v>0</v>
      </c>
      <c r="AJ15">
        <f>C_helper!AM17/C_helper!AM$122</f>
        <v>0</v>
      </c>
      <c r="AK15">
        <f>C_helper!AN17/C_helper!AN$122</f>
        <v>0</v>
      </c>
      <c r="AL15">
        <f>C_helper!AO17/C_helper!AO$122</f>
        <v>2.4148380292132648E-4</v>
      </c>
      <c r="AM15">
        <v>0</v>
      </c>
      <c r="AN15">
        <f>C_helper!AQ17/C_helper!AQ$122</f>
        <v>1.6133689095699217E-4</v>
      </c>
      <c r="AO15">
        <f>C_helper!AR17/C_helper!AR$122</f>
        <v>0</v>
      </c>
      <c r="AP15">
        <f>C_helper!AS17/C_helper!AS$122</f>
        <v>0</v>
      </c>
      <c r="AQ15">
        <f>C_helper!AT17/C_helper!AT$122</f>
        <v>0</v>
      </c>
      <c r="AR15">
        <f>C_helper!AU17/C_helper!AU$122</f>
        <v>0</v>
      </c>
    </row>
    <row r="16" spans="1:44">
      <c r="A16" t="s">
        <v>62</v>
      </c>
      <c r="B16">
        <f>C_helper!E18/C_helper!E$122</f>
        <v>0</v>
      </c>
      <c r="C16">
        <f>C_helper!F18/C_helper!F$122</f>
        <v>0</v>
      </c>
      <c r="D16">
        <f>C_helper!G18/C_helper!G$122</f>
        <v>0</v>
      </c>
      <c r="E16">
        <f>C_helper!H18/C_helper!H$122</f>
        <v>0</v>
      </c>
      <c r="F16">
        <v>0</v>
      </c>
      <c r="G16">
        <f>C_helper!J18/C_helper!J$122</f>
        <v>3.3534510441649797E-2</v>
      </c>
      <c r="H16">
        <f>C_helper!K18/C_helper!K$122</f>
        <v>2.6403267861518148E-3</v>
      </c>
      <c r="I16">
        <f>C_helper!L18/C_helper!L$122</f>
        <v>0</v>
      </c>
      <c r="J16">
        <f>C_helper!M18/C_helper!M$122</f>
        <v>0</v>
      </c>
      <c r="K16">
        <f>C_helper!N18/C_helper!N$122</f>
        <v>0</v>
      </c>
      <c r="L16">
        <f>C_helper!O18/C_helper!O$122</f>
        <v>0</v>
      </c>
      <c r="M16">
        <f>C_helper!P18/C_helper!P$122</f>
        <v>0</v>
      </c>
      <c r="N16">
        <f>C_helper!Q18/C_helper!Q$122</f>
        <v>8.3150748148856461E-7</v>
      </c>
      <c r="O16">
        <f>C_helper!R18/C_helper!R$122</f>
        <v>6.5709818141994043E-4</v>
      </c>
      <c r="P16">
        <f>C_helper!S18/C_helper!S$122</f>
        <v>0</v>
      </c>
      <c r="Q16">
        <f>C_helper!T18/C_helper!T$122</f>
        <v>0</v>
      </c>
      <c r="R16">
        <f>C_helper!U18/C_helper!U$122</f>
        <v>3.1384807556206266E-7</v>
      </c>
      <c r="S16">
        <f>C_helper!V18/C_helper!V$122</f>
        <v>1.3172340718958332E-5</v>
      </c>
      <c r="T16">
        <f>C_helper!W18/C_helper!W$122</f>
        <v>0</v>
      </c>
      <c r="U16">
        <f>C_helper!X18/C_helper!X$122</f>
        <v>0</v>
      </c>
      <c r="V16">
        <f>C_helper!Y18/C_helper!Y$122</f>
        <v>0</v>
      </c>
      <c r="W16">
        <f>C_helper!Z18/C_helper!Z$122</f>
        <v>0</v>
      </c>
      <c r="X16">
        <f>C_helper!AA18/C_helper!AA$122</f>
        <v>2.8458639003415827E-4</v>
      </c>
      <c r="Y16">
        <f>C_helper!AB18/C_helper!AB$122</f>
        <v>0</v>
      </c>
      <c r="Z16">
        <f>C_helper!AC18/C_helper!AC$122</f>
        <v>0</v>
      </c>
      <c r="AA16">
        <f>C_helper!AD18/C_helper!AD$122</f>
        <v>0</v>
      </c>
      <c r="AB16">
        <f>C_helper!AE18/C_helper!AE$122</f>
        <v>0</v>
      </c>
      <c r="AC16">
        <f>C_helper!AF18/C_helper!AF$122</f>
        <v>3.6405766781594146E-5</v>
      </c>
      <c r="AD16">
        <f>C_helper!AG18/C_helper!AG$122</f>
        <v>0</v>
      </c>
      <c r="AE16">
        <f>C_helper!AH18/C_helper!AH$122</f>
        <v>3.5565823570897191E-5</v>
      </c>
      <c r="AF16">
        <f>C_helper!AI18/C_helper!AI$122</f>
        <v>0</v>
      </c>
      <c r="AG16">
        <f>C_helper!AJ18/C_helper!AJ$122</f>
        <v>3.6984974325823358E-6</v>
      </c>
      <c r="AH16">
        <f>C_helper!AK18/C_helper!AK$122</f>
        <v>0</v>
      </c>
      <c r="AI16">
        <f>C_helper!AL18/C_helper!AL$122</f>
        <v>0</v>
      </c>
      <c r="AJ16">
        <f>C_helper!AM18/C_helper!AM$122</f>
        <v>0</v>
      </c>
      <c r="AK16">
        <f>C_helper!AN18/C_helper!AN$122</f>
        <v>0</v>
      </c>
      <c r="AL16">
        <f>C_helper!AO18/C_helper!AO$122</f>
        <v>0</v>
      </c>
      <c r="AM16">
        <v>0</v>
      </c>
      <c r="AN16">
        <f>C_helper!AQ18/C_helper!AQ$122</f>
        <v>2.1932203053743812E-5</v>
      </c>
      <c r="AO16">
        <f>C_helper!AR18/C_helper!AR$122</f>
        <v>0</v>
      </c>
      <c r="AP16">
        <f>C_helper!AS18/C_helper!AS$122</f>
        <v>0</v>
      </c>
      <c r="AQ16">
        <f>C_helper!AT18/C_helper!AT$122</f>
        <v>0</v>
      </c>
      <c r="AR16">
        <f>C_helper!AU18/C_helper!AU$122</f>
        <v>0</v>
      </c>
    </row>
    <row r="17" spans="1:44">
      <c r="A17" t="s">
        <v>63</v>
      </c>
      <c r="B17">
        <f>C_helper!E19/C_helper!E$122</f>
        <v>0</v>
      </c>
      <c r="C17">
        <f>C_helper!F19/C_helper!F$122</f>
        <v>0</v>
      </c>
      <c r="D17">
        <f>C_helper!G19/C_helper!G$122</f>
        <v>0</v>
      </c>
      <c r="E17">
        <f>C_helper!H19/C_helper!H$122</f>
        <v>0</v>
      </c>
      <c r="F17">
        <v>0</v>
      </c>
      <c r="G17">
        <f>C_helper!J19/C_helper!J$122</f>
        <v>3.602689376900811E-3</v>
      </c>
      <c r="H17">
        <f>C_helper!K19/C_helper!K$122</f>
        <v>5.7858019657391381E-3</v>
      </c>
      <c r="I17">
        <f>C_helper!L19/C_helper!L$122</f>
        <v>0</v>
      </c>
      <c r="J17">
        <f>C_helper!M19/C_helper!M$122</f>
        <v>0</v>
      </c>
      <c r="K17">
        <f>C_helper!N19/C_helper!N$122</f>
        <v>0</v>
      </c>
      <c r="L17">
        <f>C_helper!O19/C_helper!O$122</f>
        <v>0</v>
      </c>
      <c r="M17">
        <f>C_helper!P19/C_helper!P$122</f>
        <v>0</v>
      </c>
      <c r="N17">
        <f>C_helper!Q19/C_helper!Q$122</f>
        <v>0</v>
      </c>
      <c r="O17">
        <f>C_helper!R19/C_helper!R$122</f>
        <v>0</v>
      </c>
      <c r="P17">
        <f>C_helper!S19/C_helper!S$122</f>
        <v>0</v>
      </c>
      <c r="Q17">
        <f>C_helper!T19/C_helper!T$122</f>
        <v>0</v>
      </c>
      <c r="R17">
        <f>C_helper!U19/C_helper!U$122</f>
        <v>0</v>
      </c>
      <c r="S17">
        <f>C_helper!V19/C_helper!V$122</f>
        <v>2.4211161403285384E-3</v>
      </c>
      <c r="T17">
        <f>C_helper!W19/C_helper!W$122</f>
        <v>0</v>
      </c>
      <c r="U17">
        <f>C_helper!X19/C_helper!X$122</f>
        <v>0</v>
      </c>
      <c r="V17">
        <f>C_helper!Y19/C_helper!Y$122</f>
        <v>0</v>
      </c>
      <c r="W17">
        <f>C_helper!Z19/C_helper!Z$122</f>
        <v>0</v>
      </c>
      <c r="X17">
        <f>C_helper!AA19/C_helper!AA$122</f>
        <v>2.1110346954253924E-5</v>
      </c>
      <c r="Y17">
        <f>C_helper!AB19/C_helper!AB$122</f>
        <v>0</v>
      </c>
      <c r="Z17">
        <f>C_helper!AC19/C_helper!AC$122</f>
        <v>0</v>
      </c>
      <c r="AA17">
        <f>C_helper!AD19/C_helper!AD$122</f>
        <v>0</v>
      </c>
      <c r="AB17">
        <f>C_helper!AE19/C_helper!AE$122</f>
        <v>0</v>
      </c>
      <c r="AC17">
        <f>C_helper!AF19/C_helper!AF$122</f>
        <v>0</v>
      </c>
      <c r="AD17">
        <f>C_helper!AG19/C_helper!AG$122</f>
        <v>0</v>
      </c>
      <c r="AE17">
        <f>C_helper!AH19/C_helper!AH$122</f>
        <v>1.7756688136732726E-3</v>
      </c>
      <c r="AF17">
        <f>C_helper!AI19/C_helper!AI$122</f>
        <v>0</v>
      </c>
      <c r="AG17">
        <f>C_helper!AJ19/C_helper!AJ$122</f>
        <v>3.9441833334610197E-4</v>
      </c>
      <c r="AH17">
        <f>C_helper!AK19/C_helper!AK$122</f>
        <v>0</v>
      </c>
      <c r="AI17">
        <f>C_helper!AL19/C_helper!AL$122</f>
        <v>0</v>
      </c>
      <c r="AJ17">
        <f>C_helper!AM19/C_helper!AM$122</f>
        <v>0</v>
      </c>
      <c r="AK17">
        <f>C_helper!AN19/C_helper!AN$122</f>
        <v>0</v>
      </c>
      <c r="AL17">
        <f>C_helper!AO19/C_helper!AO$122</f>
        <v>1.6432054731990167E-4</v>
      </c>
      <c r="AM17">
        <v>0</v>
      </c>
      <c r="AN17">
        <f>C_helper!AQ19/C_helper!AQ$122</f>
        <v>1.9549704831604243E-3</v>
      </c>
      <c r="AO17">
        <f>C_helper!AR19/C_helper!AR$122</f>
        <v>0</v>
      </c>
      <c r="AP17">
        <f>C_helper!AS19/C_helper!AS$122</f>
        <v>0</v>
      </c>
      <c r="AQ17">
        <f>C_helper!AT19/C_helper!AT$122</f>
        <v>0</v>
      </c>
      <c r="AR17">
        <f>C_helper!AU19/C_helper!AU$122</f>
        <v>0</v>
      </c>
    </row>
    <row r="18" spans="1:44">
      <c r="A18" t="s">
        <v>64</v>
      </c>
      <c r="B18">
        <f>C_helper!E20/C_helper!E$122</f>
        <v>0</v>
      </c>
      <c r="C18">
        <f>C_helper!F20/C_helper!F$122</f>
        <v>0</v>
      </c>
      <c r="D18">
        <f>C_helper!G20/C_helper!G$122</f>
        <v>0</v>
      </c>
      <c r="E18">
        <f>C_helper!H20/C_helper!H$122</f>
        <v>0</v>
      </c>
      <c r="F18">
        <v>0</v>
      </c>
      <c r="G18">
        <f>C_helper!J20/C_helper!J$122</f>
        <v>0</v>
      </c>
      <c r="H18">
        <f>C_helper!K20/C_helper!K$122</f>
        <v>1.7163343097422693E-4</v>
      </c>
      <c r="I18">
        <f>C_helper!L20/C_helper!L$122</f>
        <v>0</v>
      </c>
      <c r="J18">
        <f>C_helper!M20/C_helper!M$122</f>
        <v>0</v>
      </c>
      <c r="K18">
        <f>C_helper!N20/C_helper!N$122</f>
        <v>1.7456862058346873E-2</v>
      </c>
      <c r="L18">
        <f>C_helper!O20/C_helper!O$122</f>
        <v>0</v>
      </c>
      <c r="M18">
        <f>C_helper!P20/C_helper!P$122</f>
        <v>0</v>
      </c>
      <c r="N18">
        <f>C_helper!Q20/C_helper!Q$122</f>
        <v>4.9000735884121112E-3</v>
      </c>
      <c r="O18">
        <f>C_helper!R20/C_helper!R$122</f>
        <v>3.380134678086114E-7</v>
      </c>
      <c r="P18">
        <f>C_helper!S20/C_helper!S$122</f>
        <v>0</v>
      </c>
      <c r="Q18">
        <f>C_helper!T20/C_helper!T$122</f>
        <v>1.3391833061505379E-4</v>
      </c>
      <c r="R18">
        <f>C_helper!U20/C_helper!U$122</f>
        <v>2.874534524072932E-3</v>
      </c>
      <c r="S18">
        <f>C_helper!V20/C_helper!V$122</f>
        <v>3.5325822837206437E-5</v>
      </c>
      <c r="T18">
        <f>C_helper!W20/C_helper!W$122</f>
        <v>0</v>
      </c>
      <c r="U18">
        <f>C_helper!X20/C_helper!X$122</f>
        <v>0</v>
      </c>
      <c r="V18">
        <f>C_helper!Y20/C_helper!Y$122</f>
        <v>0</v>
      </c>
      <c r="W18">
        <f>C_helper!Z20/C_helper!Z$122</f>
        <v>0</v>
      </c>
      <c r="X18">
        <f>C_helper!AA20/C_helper!AA$122</f>
        <v>5.8647269549064315E-4</v>
      </c>
      <c r="Y18">
        <f>C_helper!AB20/C_helper!AB$122</f>
        <v>0</v>
      </c>
      <c r="Z18">
        <f>C_helper!AC20/C_helper!AC$122</f>
        <v>0</v>
      </c>
      <c r="AA18">
        <f>C_helper!AD20/C_helper!AD$122</f>
        <v>0</v>
      </c>
      <c r="AB18">
        <f>C_helper!AE20/C_helper!AE$122</f>
        <v>0</v>
      </c>
      <c r="AC18">
        <f>C_helper!AF20/C_helper!AF$122</f>
        <v>1.2372553908695239E-4</v>
      </c>
      <c r="AD18">
        <f>C_helper!AG20/C_helper!AG$122</f>
        <v>0</v>
      </c>
      <c r="AE18">
        <f>C_helper!AH20/C_helper!AH$122</f>
        <v>0</v>
      </c>
      <c r="AF18">
        <f>C_helper!AI20/C_helper!AI$122</f>
        <v>0</v>
      </c>
      <c r="AG18">
        <f>C_helper!AJ20/C_helper!AJ$122</f>
        <v>3.2890209311178631E-5</v>
      </c>
      <c r="AH18">
        <f>C_helper!AK20/C_helper!AK$122</f>
        <v>0</v>
      </c>
      <c r="AI18">
        <f>C_helper!AL20/C_helper!AL$122</f>
        <v>0</v>
      </c>
      <c r="AJ18">
        <f>C_helper!AM20/C_helper!AM$122</f>
        <v>0</v>
      </c>
      <c r="AK18">
        <f>C_helper!AN20/C_helper!AN$122</f>
        <v>0</v>
      </c>
      <c r="AL18">
        <f>C_helper!AO20/C_helper!AO$122</f>
        <v>1.5494629638840326E-7</v>
      </c>
      <c r="AM18">
        <v>0</v>
      </c>
      <c r="AN18">
        <f>C_helper!AQ20/C_helper!AQ$122</f>
        <v>0</v>
      </c>
      <c r="AO18">
        <f>C_helper!AR20/C_helper!AR$122</f>
        <v>0</v>
      </c>
      <c r="AP18">
        <f>C_helper!AS20/C_helper!AS$122</f>
        <v>0</v>
      </c>
      <c r="AQ18">
        <f>C_helper!AT20/C_helper!AT$122</f>
        <v>0</v>
      </c>
      <c r="AR18">
        <f>C_helper!AU20/C_helper!AU$122</f>
        <v>0</v>
      </c>
    </row>
    <row r="19" spans="1:44">
      <c r="A19" t="s">
        <v>65</v>
      </c>
      <c r="B19">
        <f>C_helper!E21/C_helper!E$122</f>
        <v>0</v>
      </c>
      <c r="C19">
        <f>C_helper!F21/C_helper!F$122</f>
        <v>0</v>
      </c>
      <c r="D19">
        <f>C_helper!G21/C_helper!G$122</f>
        <v>0</v>
      </c>
      <c r="E19">
        <f>C_helper!H21/C_helper!H$122</f>
        <v>0</v>
      </c>
      <c r="F19">
        <v>0</v>
      </c>
      <c r="G19">
        <f>C_helper!J21/C_helper!J$122</f>
        <v>0</v>
      </c>
      <c r="H19">
        <f>C_helper!K21/C_helper!K$122</f>
        <v>0</v>
      </c>
      <c r="I19">
        <f>C_helper!L21/C_helper!L$122</f>
        <v>0</v>
      </c>
      <c r="J19">
        <f>C_helper!M21/C_helper!M$122</f>
        <v>0</v>
      </c>
      <c r="K19">
        <f>C_helper!N21/C_helper!N$122</f>
        <v>0</v>
      </c>
      <c r="L19">
        <f>C_helper!O21/C_helper!O$122</f>
        <v>0</v>
      </c>
      <c r="M19">
        <f>C_helper!P21/C_helper!P$122</f>
        <v>0</v>
      </c>
      <c r="N19">
        <f>C_helper!Q21/C_helper!Q$122</f>
        <v>1.0717207539185945E-5</v>
      </c>
      <c r="O19">
        <f>C_helper!R21/C_helper!R$122</f>
        <v>0</v>
      </c>
      <c r="P19">
        <f>C_helper!S21/C_helper!S$122</f>
        <v>0</v>
      </c>
      <c r="Q19">
        <f>C_helper!T21/C_helper!T$122</f>
        <v>4.7265293158254286E-6</v>
      </c>
      <c r="R19">
        <f>C_helper!U21/C_helper!U$122</f>
        <v>6.873272854809172E-5</v>
      </c>
      <c r="S19">
        <f>C_helper!V21/C_helper!V$122</f>
        <v>8.6013389085598073E-3</v>
      </c>
      <c r="T19">
        <f>C_helper!W21/C_helper!W$122</f>
        <v>1.0872171837471592E-6</v>
      </c>
      <c r="U19">
        <f>C_helper!X21/C_helper!X$122</f>
        <v>0</v>
      </c>
      <c r="V19">
        <f>C_helper!Y21/C_helper!Y$122</f>
        <v>0</v>
      </c>
      <c r="W19">
        <f>C_helper!Z21/C_helper!Z$122</f>
        <v>0</v>
      </c>
      <c r="X19">
        <f>C_helper!AA21/C_helper!AA$122</f>
        <v>7.3794430222696322E-4</v>
      </c>
      <c r="Y19">
        <f>C_helper!AB21/C_helper!AB$122</f>
        <v>0</v>
      </c>
      <c r="Z19">
        <f>C_helper!AC21/C_helper!AC$122</f>
        <v>0</v>
      </c>
      <c r="AA19">
        <f>C_helper!AD21/C_helper!AD$122</f>
        <v>0</v>
      </c>
      <c r="AB19">
        <f>C_helper!AE21/C_helper!AE$122</f>
        <v>0</v>
      </c>
      <c r="AC19">
        <f>C_helper!AF21/C_helper!AF$122</f>
        <v>1.5796858704983794E-4</v>
      </c>
      <c r="AD19">
        <f>C_helper!AG21/C_helper!AG$122</f>
        <v>4.06854522249043E-7</v>
      </c>
      <c r="AE19">
        <f>C_helper!AH21/C_helper!AH$122</f>
        <v>2.7207035542713978E-4</v>
      </c>
      <c r="AF19">
        <f>C_helper!AI21/C_helper!AI$122</f>
        <v>0</v>
      </c>
      <c r="AG19">
        <f>C_helper!AJ21/C_helper!AJ$122</f>
        <v>1.9261246272112723E-3</v>
      </c>
      <c r="AH19">
        <f>C_helper!AK21/C_helper!AK$122</f>
        <v>0</v>
      </c>
      <c r="AI19">
        <f>C_helper!AL21/C_helper!AL$122</f>
        <v>0</v>
      </c>
      <c r="AJ19">
        <f>C_helper!AM21/C_helper!AM$122</f>
        <v>0</v>
      </c>
      <c r="AK19">
        <f>C_helper!AN21/C_helper!AN$122</f>
        <v>0</v>
      </c>
      <c r="AL19">
        <f>C_helper!AO21/C_helper!AO$122</f>
        <v>7.3878394117990673E-3</v>
      </c>
      <c r="AM19">
        <v>0</v>
      </c>
      <c r="AN19">
        <f>C_helper!AQ21/C_helper!AQ$122</f>
        <v>0</v>
      </c>
      <c r="AO19">
        <f>C_helper!AR21/C_helper!AR$122</f>
        <v>0</v>
      </c>
      <c r="AP19">
        <f>C_helper!AS21/C_helper!AS$122</f>
        <v>0</v>
      </c>
      <c r="AQ19">
        <f>C_helper!AT21/C_helper!AT$122</f>
        <v>0</v>
      </c>
      <c r="AR19">
        <f>C_helper!AU21/C_helper!AU$122</f>
        <v>0</v>
      </c>
    </row>
    <row r="20" spans="1:44">
      <c r="A20" t="s">
        <v>66</v>
      </c>
      <c r="B20">
        <f>C_helper!E22/C_helper!E$122</f>
        <v>0</v>
      </c>
      <c r="C20">
        <f>C_helper!F22/C_helper!F$122</f>
        <v>0</v>
      </c>
      <c r="D20">
        <f>C_helper!G22/C_helper!G$122</f>
        <v>0</v>
      </c>
      <c r="E20">
        <f>C_helper!H22/C_helper!H$122</f>
        <v>0</v>
      </c>
      <c r="F20">
        <v>0</v>
      </c>
      <c r="G20">
        <f>C_helper!J22/C_helper!J$122</f>
        <v>4.0544663785641727E-4</v>
      </c>
      <c r="H20">
        <f>C_helper!K22/C_helper!K$122</f>
        <v>0</v>
      </c>
      <c r="I20">
        <f>C_helper!L22/C_helper!L$122</f>
        <v>0</v>
      </c>
      <c r="J20">
        <f>C_helper!M22/C_helper!M$122</f>
        <v>0</v>
      </c>
      <c r="K20">
        <f>C_helper!N22/C_helper!N$122</f>
        <v>0</v>
      </c>
      <c r="L20">
        <f>C_helper!O22/C_helper!O$122</f>
        <v>0</v>
      </c>
      <c r="M20">
        <f>C_helper!P22/C_helper!P$122</f>
        <v>0</v>
      </c>
      <c r="N20">
        <f>C_helper!Q22/C_helper!Q$122</f>
        <v>1.0282975854408584E-3</v>
      </c>
      <c r="O20">
        <f>C_helper!R22/C_helper!R$122</f>
        <v>3.9784185161073561E-4</v>
      </c>
      <c r="P20">
        <f>C_helper!S22/C_helper!S$122</f>
        <v>0</v>
      </c>
      <c r="Q20">
        <f>C_helper!T22/C_helper!T$122</f>
        <v>0</v>
      </c>
      <c r="R20">
        <f>C_helper!U22/C_helper!U$122</f>
        <v>6.0133291277691199E-4</v>
      </c>
      <c r="S20">
        <f>C_helper!V22/C_helper!V$122</f>
        <v>2.9757515169646779E-4</v>
      </c>
      <c r="T20">
        <f>C_helper!W22/C_helper!W$122</f>
        <v>0</v>
      </c>
      <c r="U20">
        <f>C_helper!X22/C_helper!X$122</f>
        <v>0</v>
      </c>
      <c r="V20">
        <f>C_helper!Y22/C_helper!Y$122</f>
        <v>0</v>
      </c>
      <c r="W20">
        <f>C_helper!Z22/C_helper!Z$122</f>
        <v>0</v>
      </c>
      <c r="X20">
        <f>C_helper!AA22/C_helper!AA$122</f>
        <v>9.3959122636179968E-4</v>
      </c>
      <c r="Y20">
        <f>C_helper!AB22/C_helper!AB$122</f>
        <v>0</v>
      </c>
      <c r="Z20">
        <f>C_helper!AC22/C_helper!AC$122</f>
        <v>0</v>
      </c>
      <c r="AA20">
        <f>C_helper!AD22/C_helper!AD$122</f>
        <v>0</v>
      </c>
      <c r="AB20">
        <f>C_helper!AE22/C_helper!AE$122</f>
        <v>0</v>
      </c>
      <c r="AC20">
        <f>C_helper!AF22/C_helper!AF$122</f>
        <v>3.780252268534343E-4</v>
      </c>
      <c r="AD20">
        <f>C_helper!AG22/C_helper!AG$122</f>
        <v>1.220563566747129E-6</v>
      </c>
      <c r="AE20">
        <f>C_helper!AH22/C_helper!AH$122</f>
        <v>9.2110566114489499E-5</v>
      </c>
      <c r="AF20">
        <f>C_helper!AI22/C_helper!AI$122</f>
        <v>0</v>
      </c>
      <c r="AG20">
        <f>C_helper!AJ22/C_helper!AJ$122</f>
        <v>2.9352860695301668E-3</v>
      </c>
      <c r="AH20">
        <f>C_helper!AK22/C_helper!AK$122</f>
        <v>0</v>
      </c>
      <c r="AI20">
        <f>C_helper!AL22/C_helper!AL$122</f>
        <v>0</v>
      </c>
      <c r="AJ20">
        <f>C_helper!AM22/C_helper!AM$122</f>
        <v>0</v>
      </c>
      <c r="AK20">
        <f>C_helper!AN22/C_helper!AN$122</f>
        <v>0</v>
      </c>
      <c r="AL20">
        <f>C_helper!AO22/C_helper!AO$122</f>
        <v>0</v>
      </c>
      <c r="AM20">
        <v>0</v>
      </c>
      <c r="AN20">
        <f>C_helper!AQ22/C_helper!AQ$122</f>
        <v>0</v>
      </c>
      <c r="AO20">
        <f>C_helper!AR22/C_helper!AR$122</f>
        <v>0</v>
      </c>
      <c r="AP20">
        <f>C_helper!AS22/C_helper!AS$122</f>
        <v>0</v>
      </c>
      <c r="AQ20">
        <f>C_helper!AT22/C_helper!AT$122</f>
        <v>0</v>
      </c>
      <c r="AR20">
        <f>C_helper!AU22/C_helper!AU$122</f>
        <v>0</v>
      </c>
    </row>
    <row r="21" spans="1:44">
      <c r="A21" t="s">
        <v>67</v>
      </c>
      <c r="B21">
        <f>C_helper!E23/C_helper!E$122</f>
        <v>0</v>
      </c>
      <c r="C21">
        <f>C_helper!F23/C_helper!F$122</f>
        <v>0</v>
      </c>
      <c r="D21">
        <f>C_helper!G23/C_helper!G$122</f>
        <v>0</v>
      </c>
      <c r="E21">
        <f>C_helper!H23/C_helper!H$122</f>
        <v>0</v>
      </c>
      <c r="F21">
        <v>0</v>
      </c>
      <c r="G21">
        <f>C_helper!J23/C_helper!J$122</f>
        <v>0</v>
      </c>
      <c r="H21">
        <f>C_helper!K23/C_helper!K$122</f>
        <v>0</v>
      </c>
      <c r="I21">
        <f>C_helper!L23/C_helper!L$122</f>
        <v>0</v>
      </c>
      <c r="J21">
        <f>C_helper!M23/C_helper!M$122</f>
        <v>0</v>
      </c>
      <c r="K21">
        <f>C_helper!N23/C_helper!N$122</f>
        <v>0</v>
      </c>
      <c r="L21">
        <f>C_helper!O23/C_helper!O$122</f>
        <v>0</v>
      </c>
      <c r="M21">
        <f>C_helper!P23/C_helper!P$122</f>
        <v>3.8647534414672346E-3</v>
      </c>
      <c r="N21">
        <f>C_helper!Q23/C_helper!Q$122</f>
        <v>0</v>
      </c>
      <c r="O21">
        <f>C_helper!R23/C_helper!R$122</f>
        <v>0</v>
      </c>
      <c r="P21">
        <f>C_helper!S23/C_helper!S$122</f>
        <v>0</v>
      </c>
      <c r="Q21">
        <f>C_helper!T23/C_helper!T$122</f>
        <v>0</v>
      </c>
      <c r="R21">
        <f>C_helper!U23/C_helper!U$122</f>
        <v>0</v>
      </c>
      <c r="S21">
        <f>C_helper!V23/C_helper!V$122</f>
        <v>0</v>
      </c>
      <c r="T21">
        <f>C_helper!W23/C_helper!W$122</f>
        <v>0</v>
      </c>
      <c r="U21">
        <f>C_helper!X23/C_helper!X$122</f>
        <v>0</v>
      </c>
      <c r="V21">
        <f>C_helper!Y23/C_helper!Y$122</f>
        <v>0</v>
      </c>
      <c r="W21">
        <f>C_helper!Z23/C_helper!Z$122</f>
        <v>0</v>
      </c>
      <c r="X21">
        <f>C_helper!AA23/C_helper!AA$122</f>
        <v>0.12130764664883804</v>
      </c>
      <c r="Y21">
        <f>C_helper!AB23/C_helper!AB$122</f>
        <v>0</v>
      </c>
      <c r="Z21">
        <f>C_helper!AC23/C_helper!AC$122</f>
        <v>0</v>
      </c>
      <c r="AA21">
        <f>C_helper!AD23/C_helper!AD$122</f>
        <v>0</v>
      </c>
      <c r="AB21">
        <f>C_helper!AE23/C_helper!AE$122</f>
        <v>0</v>
      </c>
      <c r="AC21">
        <f>C_helper!AF23/C_helper!AF$122</f>
        <v>5.4428423604165499E-5</v>
      </c>
      <c r="AD21">
        <f>C_helper!AG23/C_helper!AG$122</f>
        <v>0</v>
      </c>
      <c r="AE21">
        <f>C_helper!AH23/C_helper!AH$122</f>
        <v>0</v>
      </c>
      <c r="AF21">
        <f>C_helper!AI23/C_helper!AI$122</f>
        <v>0</v>
      </c>
      <c r="AG21">
        <f>C_helper!AJ23/C_helper!AJ$122</f>
        <v>0</v>
      </c>
      <c r="AH21">
        <f>C_helper!AK23/C_helper!AK$122</f>
        <v>0</v>
      </c>
      <c r="AI21">
        <f>C_helper!AL23/C_helper!AL$122</f>
        <v>0</v>
      </c>
      <c r="AJ21">
        <f>C_helper!AM23/C_helper!AM$122</f>
        <v>0</v>
      </c>
      <c r="AK21">
        <f>C_helper!AN23/C_helper!AN$122</f>
        <v>0</v>
      </c>
      <c r="AL21">
        <f>C_helper!AO23/C_helper!AO$122</f>
        <v>0</v>
      </c>
      <c r="AM21">
        <v>0</v>
      </c>
      <c r="AN21">
        <f>C_helper!AQ23/C_helper!AQ$122</f>
        <v>0</v>
      </c>
      <c r="AO21">
        <f>C_helper!AR23/C_helper!AR$122</f>
        <v>0</v>
      </c>
      <c r="AP21">
        <f>C_helper!AS23/C_helper!AS$122</f>
        <v>0</v>
      </c>
      <c r="AQ21">
        <f>C_helper!AT23/C_helper!AT$122</f>
        <v>0</v>
      </c>
      <c r="AR21">
        <f>C_helper!AU23/C_helper!AU$122</f>
        <v>0</v>
      </c>
    </row>
    <row r="22" spans="1:44">
      <c r="A22" t="s">
        <v>68</v>
      </c>
      <c r="B22">
        <f>C_helper!E24/C_helper!E$122</f>
        <v>3.1262403936050332E-6</v>
      </c>
      <c r="C22">
        <f>C_helper!F24/C_helper!F$122</f>
        <v>0</v>
      </c>
      <c r="D22">
        <f>C_helper!G24/C_helper!G$122</f>
        <v>0</v>
      </c>
      <c r="E22">
        <f>C_helper!H24/C_helper!H$122</f>
        <v>0</v>
      </c>
      <c r="F22">
        <v>0</v>
      </c>
      <c r="G22">
        <f>C_helper!J24/C_helper!J$122</f>
        <v>0</v>
      </c>
      <c r="H22">
        <f>C_helper!K24/C_helper!K$122</f>
        <v>0</v>
      </c>
      <c r="I22">
        <f>C_helper!L24/C_helper!L$122</f>
        <v>0</v>
      </c>
      <c r="J22">
        <f>C_helper!M24/C_helper!M$122</f>
        <v>0</v>
      </c>
      <c r="K22">
        <f>C_helper!N24/C_helper!N$122</f>
        <v>0</v>
      </c>
      <c r="L22">
        <f>C_helper!O24/C_helper!O$122</f>
        <v>0</v>
      </c>
      <c r="M22">
        <f>C_helper!P24/C_helper!P$122</f>
        <v>0</v>
      </c>
      <c r="N22">
        <f>C_helper!Q24/C_helper!Q$122</f>
        <v>0</v>
      </c>
      <c r="O22">
        <f>C_helper!R24/C_helper!R$122</f>
        <v>0</v>
      </c>
      <c r="P22">
        <f>C_helper!S24/C_helper!S$122</f>
        <v>0</v>
      </c>
      <c r="Q22">
        <f>C_helper!T24/C_helper!T$122</f>
        <v>3.1510195438836191E-7</v>
      </c>
      <c r="R22">
        <f>C_helper!U24/C_helper!U$122</f>
        <v>2.5107846044965013E-6</v>
      </c>
      <c r="S22">
        <f>C_helper!V24/C_helper!V$122</f>
        <v>1.8940229306502207E-3</v>
      </c>
      <c r="T22">
        <f>C_helper!W24/C_helper!W$122</f>
        <v>8.3715723148531271E-5</v>
      </c>
      <c r="U22">
        <f>C_helper!X24/C_helper!X$122</f>
        <v>0</v>
      </c>
      <c r="V22">
        <f>C_helper!Y24/C_helper!Y$122</f>
        <v>0</v>
      </c>
      <c r="W22">
        <f>C_helper!Z24/C_helper!Z$122</f>
        <v>0</v>
      </c>
      <c r="X22">
        <f>C_helper!AA24/C_helper!AA$122</f>
        <v>7.237038573777168E-4</v>
      </c>
      <c r="Y22">
        <f>C_helper!AB24/C_helper!AB$122</f>
        <v>0</v>
      </c>
      <c r="Z22">
        <f>C_helper!AC24/C_helper!AC$122</f>
        <v>0</v>
      </c>
      <c r="AA22">
        <f>C_helper!AD24/C_helper!AD$122</f>
        <v>0</v>
      </c>
      <c r="AB22">
        <f>C_helper!AE24/C_helper!AE$122</f>
        <v>0</v>
      </c>
      <c r="AC22">
        <f>C_helper!AF24/C_helper!AF$122</f>
        <v>3.9649845009656994E-4</v>
      </c>
      <c r="AD22">
        <f>C_helper!AG24/C_helper!AG$122</f>
        <v>0</v>
      </c>
      <c r="AE22">
        <f>C_helper!AH24/C_helper!AH$122</f>
        <v>9.3421748550282952E-6</v>
      </c>
      <c r="AF22">
        <f>C_helper!AI24/C_helper!AI$122</f>
        <v>0</v>
      </c>
      <c r="AG22">
        <f>C_helper!AJ24/C_helper!AJ$122</f>
        <v>0</v>
      </c>
      <c r="AH22">
        <f>C_helper!AK24/C_helper!AK$122</f>
        <v>0</v>
      </c>
      <c r="AI22">
        <f>C_helper!AL24/C_helper!AL$122</f>
        <v>0</v>
      </c>
      <c r="AJ22">
        <f>C_helper!AM24/C_helper!AM$122</f>
        <v>0</v>
      </c>
      <c r="AK22">
        <f>C_helper!AN24/C_helper!AN$122</f>
        <v>0</v>
      </c>
      <c r="AL22">
        <f>C_helper!AO24/C_helper!AO$122</f>
        <v>0</v>
      </c>
      <c r="AM22">
        <v>0</v>
      </c>
      <c r="AN22">
        <f>C_helper!AQ24/C_helper!AQ$122</f>
        <v>0</v>
      </c>
      <c r="AO22">
        <f>C_helper!AR24/C_helper!AR$122</f>
        <v>0</v>
      </c>
      <c r="AP22">
        <f>C_helper!AS24/C_helper!AS$122</f>
        <v>0</v>
      </c>
      <c r="AQ22">
        <f>C_helper!AT24/C_helper!AT$122</f>
        <v>0</v>
      </c>
      <c r="AR22">
        <f>C_helper!AU24/C_helper!AU$122</f>
        <v>0</v>
      </c>
    </row>
    <row r="23" spans="1:44">
      <c r="A23" t="s">
        <v>69</v>
      </c>
      <c r="B23">
        <f>C_helper!E25/C_helper!E$122</f>
        <v>2.3033108981770356E-3</v>
      </c>
      <c r="C23">
        <f>C_helper!F25/C_helper!F$122</f>
        <v>4.8347302088064502E-3</v>
      </c>
      <c r="D23">
        <f>C_helper!G25/C_helper!G$122</f>
        <v>3.5443431156129278E-6</v>
      </c>
      <c r="E23">
        <f>C_helper!H25/C_helper!H$122</f>
        <v>0</v>
      </c>
      <c r="F23">
        <v>0</v>
      </c>
      <c r="G23">
        <f>C_helper!J25/C_helper!J$122</f>
        <v>0</v>
      </c>
      <c r="H23">
        <f>C_helper!K25/C_helper!K$122</f>
        <v>0</v>
      </c>
      <c r="I23">
        <f>C_helper!L25/C_helper!L$122</f>
        <v>0</v>
      </c>
      <c r="J23">
        <f>C_helper!M25/C_helper!M$122</f>
        <v>0</v>
      </c>
      <c r="K23">
        <f>C_helper!N25/C_helper!N$122</f>
        <v>2.9274527134346962E-2</v>
      </c>
      <c r="L23">
        <f>C_helper!O25/C_helper!O$122</f>
        <v>0</v>
      </c>
      <c r="M23">
        <f>C_helper!P25/C_helper!P$122</f>
        <v>0</v>
      </c>
      <c r="N23">
        <f>C_helper!Q25/C_helper!Q$122</f>
        <v>3.8803682469466351E-6</v>
      </c>
      <c r="O23">
        <f>C_helper!R25/C_helper!R$122</f>
        <v>0</v>
      </c>
      <c r="P23">
        <f>C_helper!S25/C_helper!S$122</f>
        <v>9.5883814385981367E-6</v>
      </c>
      <c r="Q23">
        <f>C_helper!T25/C_helper!T$122</f>
        <v>2.2813381497717401E-4</v>
      </c>
      <c r="R23">
        <f>C_helper!U25/C_helper!U$122</f>
        <v>1.2553923022482506E-6</v>
      </c>
      <c r="S23">
        <f>C_helper!V25/C_helper!V$122</f>
        <v>9.7475321320291668E-3</v>
      </c>
      <c r="T23">
        <f>C_helper!W25/C_helper!W$122</f>
        <v>2.9643753098568971E-3</v>
      </c>
      <c r="U23">
        <f>C_helper!X25/C_helper!X$122</f>
        <v>0</v>
      </c>
      <c r="V23">
        <f>C_helper!Y25/C_helper!Y$122</f>
        <v>0</v>
      </c>
      <c r="W23">
        <f>C_helper!Z25/C_helper!Z$122</f>
        <v>0</v>
      </c>
      <c r="X23">
        <f>C_helper!AA25/C_helper!AA$122</f>
        <v>1.338379308878391E-3</v>
      </c>
      <c r="Y23">
        <f>C_helper!AB25/C_helper!AB$122</f>
        <v>0</v>
      </c>
      <c r="Z23">
        <f>C_helper!AC25/C_helper!AC$122</f>
        <v>0</v>
      </c>
      <c r="AA23">
        <f>C_helper!AD25/C_helper!AD$122</f>
        <v>0</v>
      </c>
      <c r="AB23">
        <f>C_helper!AE25/C_helper!AE$122</f>
        <v>0</v>
      </c>
      <c r="AC23">
        <f>C_helper!AF25/C_helper!AF$122</f>
        <v>4.4705200248388259E-4</v>
      </c>
      <c r="AD23">
        <f>C_helper!AG25/C_helper!AG$122</f>
        <v>0</v>
      </c>
      <c r="AE23">
        <f>C_helper!AH25/C_helper!AH$122</f>
        <v>3.9900920499239266E-4</v>
      </c>
      <c r="AF23">
        <f>C_helper!AI25/C_helper!AI$122</f>
        <v>0</v>
      </c>
      <c r="AG23">
        <f>C_helper!AJ25/C_helper!AJ$122</f>
        <v>1.96548720702947E-4</v>
      </c>
      <c r="AH23">
        <f>C_helper!AK25/C_helper!AK$122</f>
        <v>0</v>
      </c>
      <c r="AI23">
        <f>C_helper!AL25/C_helper!AL$122</f>
        <v>0</v>
      </c>
      <c r="AJ23">
        <f>C_helper!AM25/C_helper!AM$122</f>
        <v>0</v>
      </c>
      <c r="AK23">
        <f>C_helper!AN25/C_helper!AN$122</f>
        <v>0</v>
      </c>
      <c r="AL23">
        <f>C_helper!AO25/C_helper!AO$122</f>
        <v>3.2837768593594302E-2</v>
      </c>
      <c r="AM23">
        <v>0</v>
      </c>
      <c r="AN23">
        <f>C_helper!AQ25/C_helper!AQ$122</f>
        <v>1.321941005979079E-5</v>
      </c>
      <c r="AO23">
        <f>C_helper!AR25/C_helper!AR$122</f>
        <v>0</v>
      </c>
      <c r="AP23">
        <f>C_helper!AS25/C_helper!AS$122</f>
        <v>0</v>
      </c>
      <c r="AQ23">
        <f>C_helper!AT25/C_helper!AT$122</f>
        <v>0</v>
      </c>
      <c r="AR23">
        <f>C_helper!AU25/C_helper!AU$122</f>
        <v>0</v>
      </c>
    </row>
    <row r="24" spans="1:44">
      <c r="A24" t="s">
        <v>70</v>
      </c>
      <c r="B24">
        <f>C_helper!E26/C_helper!E$122</f>
        <v>2.3917515284029419E-4</v>
      </c>
      <c r="C24">
        <f>C_helper!F26/C_helper!F$122</f>
        <v>2.0608009287981159E-3</v>
      </c>
      <c r="D24">
        <f>C_helper!G26/C_helper!G$122</f>
        <v>0</v>
      </c>
      <c r="E24">
        <f>C_helper!H26/C_helper!H$122</f>
        <v>0</v>
      </c>
      <c r="F24">
        <v>0</v>
      </c>
      <c r="G24">
        <f>C_helper!J26/C_helper!J$122</f>
        <v>0</v>
      </c>
      <c r="H24">
        <f>C_helper!K26/C_helper!K$122</f>
        <v>0</v>
      </c>
      <c r="I24">
        <f>C_helper!L26/C_helper!L$122</f>
        <v>0</v>
      </c>
      <c r="J24">
        <f>C_helper!M26/C_helper!M$122</f>
        <v>0</v>
      </c>
      <c r="K24">
        <f>C_helper!N26/C_helper!N$122</f>
        <v>0</v>
      </c>
      <c r="L24">
        <f>C_helper!O26/C_helper!O$122</f>
        <v>0</v>
      </c>
      <c r="M24">
        <f>C_helper!P26/C_helper!P$122</f>
        <v>0</v>
      </c>
      <c r="N24">
        <f>C_helper!Q26/C_helper!Q$122</f>
        <v>2.5869121646310902E-6</v>
      </c>
      <c r="O24">
        <f>C_helper!R26/C_helper!R$122</f>
        <v>3.380134678086114E-7</v>
      </c>
      <c r="P24">
        <f>C_helper!S26/C_helper!S$122</f>
        <v>0</v>
      </c>
      <c r="Q24">
        <f>C_helper!T26/C_helper!T$122</f>
        <v>3.9387744298545235E-4</v>
      </c>
      <c r="R24">
        <f>C_helper!U26/C_helper!U$122</f>
        <v>4.5821819032061147E-5</v>
      </c>
      <c r="S24">
        <f>C_helper!V26/C_helper!V$122</f>
        <v>1.8760606478516411E-5</v>
      </c>
      <c r="T24">
        <f>C_helper!W26/C_helper!W$122</f>
        <v>6.9763465029503965E-2</v>
      </c>
      <c r="U24">
        <f>C_helper!X26/C_helper!X$122</f>
        <v>0</v>
      </c>
      <c r="V24">
        <f>C_helper!Y26/C_helper!Y$122</f>
        <v>0</v>
      </c>
      <c r="W24">
        <f>C_helper!Z26/C_helper!Z$122</f>
        <v>0</v>
      </c>
      <c r="X24">
        <f>C_helper!AA26/C_helper!AA$122</f>
        <v>2.1102002943600069E-3</v>
      </c>
      <c r="Y24">
        <f>C_helper!AB26/C_helper!AB$122</f>
        <v>0</v>
      </c>
      <c r="Z24">
        <f>C_helper!AC26/C_helper!AC$122</f>
        <v>0</v>
      </c>
      <c r="AA24">
        <f>C_helper!AD26/C_helper!AD$122</f>
        <v>0</v>
      </c>
      <c r="AB24">
        <f>C_helper!AE26/C_helper!AE$122</f>
        <v>0</v>
      </c>
      <c r="AC24">
        <f>C_helper!AF26/C_helper!AF$122</f>
        <v>2.9157054207555946E-3</v>
      </c>
      <c r="AD24">
        <f>C_helper!AG26/C_helper!AG$122</f>
        <v>0</v>
      </c>
      <c r="AE24">
        <f>C_helper!AH26/C_helper!AH$122</f>
        <v>1.086314648054869E-3</v>
      </c>
      <c r="AF24">
        <f>C_helper!AI26/C_helper!AI$122</f>
        <v>0</v>
      </c>
      <c r="AG24">
        <f>C_helper!AJ26/C_helper!AJ$122</f>
        <v>0</v>
      </c>
      <c r="AH24">
        <f>C_helper!AK26/C_helper!AK$122</f>
        <v>0</v>
      </c>
      <c r="AI24">
        <f>C_helper!AL26/C_helper!AL$122</f>
        <v>0</v>
      </c>
      <c r="AJ24">
        <f>C_helper!AM26/C_helper!AM$122</f>
        <v>0</v>
      </c>
      <c r="AK24">
        <f>C_helper!AN26/C_helper!AN$122</f>
        <v>0</v>
      </c>
      <c r="AL24">
        <f>C_helper!AO26/C_helper!AO$122</f>
        <v>3.9362557134509967E-3</v>
      </c>
      <c r="AM24">
        <v>0</v>
      </c>
      <c r="AN24">
        <f>C_helper!AQ26/C_helper!AQ$122</f>
        <v>0</v>
      </c>
      <c r="AO24">
        <f>C_helper!AR26/C_helper!AR$122</f>
        <v>0</v>
      </c>
      <c r="AP24">
        <f>C_helper!AS26/C_helper!AS$122</f>
        <v>0</v>
      </c>
      <c r="AQ24">
        <f>C_helper!AT26/C_helper!AT$122</f>
        <v>0</v>
      </c>
      <c r="AR24">
        <f>C_helper!AU26/C_helper!AU$122</f>
        <v>0</v>
      </c>
    </row>
    <row r="25" spans="1:44">
      <c r="A25" t="s">
        <v>71</v>
      </c>
      <c r="B25">
        <f>C_helper!E27/C_helper!E$122</f>
        <v>0</v>
      </c>
      <c r="C25">
        <f>C_helper!F27/C_helper!F$122</f>
        <v>0</v>
      </c>
      <c r="D25">
        <f>C_helper!G27/C_helper!G$122</f>
        <v>0</v>
      </c>
      <c r="E25">
        <f>C_helper!H27/C_helper!H$122</f>
        <v>0</v>
      </c>
      <c r="F25">
        <v>0</v>
      </c>
      <c r="G25">
        <f>C_helper!J27/C_helper!J$122</f>
        <v>1.1397940951056057E-4</v>
      </c>
      <c r="H25">
        <f>C_helper!K27/C_helper!K$122</f>
        <v>0</v>
      </c>
      <c r="I25">
        <f>C_helper!L27/C_helper!L$122</f>
        <v>0</v>
      </c>
      <c r="J25">
        <f>C_helper!M27/C_helper!M$122</f>
        <v>0</v>
      </c>
      <c r="K25">
        <f>C_helper!N27/C_helper!N$122</f>
        <v>1.3613014853604883E-2</v>
      </c>
      <c r="L25">
        <f>C_helper!O27/C_helper!O$122</f>
        <v>0</v>
      </c>
      <c r="M25">
        <f>C_helper!P27/C_helper!P$122</f>
        <v>0</v>
      </c>
      <c r="N25">
        <f>C_helper!Q27/C_helper!Q$122</f>
        <v>5.9848212928740275E-3</v>
      </c>
      <c r="O25">
        <f>C_helper!R27/C_helper!R$122</f>
        <v>4.7460471015007121E-3</v>
      </c>
      <c r="P25">
        <f>C_helper!S27/C_helper!S$122</f>
        <v>5.3623911008456245E-5</v>
      </c>
      <c r="Q25">
        <f>C_helper!T27/C_helper!T$122</f>
        <v>2.531592121946977E-2</v>
      </c>
      <c r="R25">
        <f>C_helper!U27/C_helper!U$122</f>
        <v>2.0763874831110505E-2</v>
      </c>
      <c r="S25">
        <f>C_helper!V27/C_helper!V$122</f>
        <v>7.2302179882682343E-3</v>
      </c>
      <c r="T25">
        <f>C_helper!W27/C_helper!W$122</f>
        <v>4.2432533514246275E-4</v>
      </c>
      <c r="U25">
        <f>C_helper!X27/C_helper!X$122</f>
        <v>0</v>
      </c>
      <c r="V25">
        <f>C_helper!Y27/C_helper!Y$122</f>
        <v>0</v>
      </c>
      <c r="W25">
        <f>C_helper!Z27/C_helper!Z$122</f>
        <v>1.071424529939574E-5</v>
      </c>
      <c r="X25">
        <f>C_helper!AA27/C_helper!AA$122</f>
        <v>2.0018394093352728E-3</v>
      </c>
      <c r="Y25">
        <f>C_helper!AB27/C_helper!AB$122</f>
        <v>0</v>
      </c>
      <c r="Z25">
        <f>C_helper!AC27/C_helper!AC$122</f>
        <v>0</v>
      </c>
      <c r="AA25">
        <f>C_helper!AD27/C_helper!AD$122</f>
        <v>0</v>
      </c>
      <c r="AB25">
        <f>C_helper!AE27/C_helper!AE$122</f>
        <v>0</v>
      </c>
      <c r="AC25">
        <f>C_helper!AF27/C_helper!AF$122</f>
        <v>6.0466013639726905E-4</v>
      </c>
      <c r="AD25">
        <f>C_helper!AG27/C_helper!AG$122</f>
        <v>1.220563566747129E-6</v>
      </c>
      <c r="AE25">
        <f>C_helper!AH27/C_helper!AH$122</f>
        <v>4.314609702782804E-4</v>
      </c>
      <c r="AF25">
        <f>C_helper!AI27/C_helper!AI$122</f>
        <v>0</v>
      </c>
      <c r="AG25">
        <f>C_helper!AJ27/C_helper!AJ$122</f>
        <v>1.9097455671526933E-3</v>
      </c>
      <c r="AH25">
        <f>C_helper!AK27/C_helper!AK$122</f>
        <v>0</v>
      </c>
      <c r="AI25">
        <f>C_helper!AL27/C_helper!AL$122</f>
        <v>0</v>
      </c>
      <c r="AJ25">
        <f>C_helper!AM27/C_helper!AM$122</f>
        <v>0</v>
      </c>
      <c r="AK25">
        <f>C_helper!AN27/C_helper!AN$122</f>
        <v>0</v>
      </c>
      <c r="AL25">
        <f>C_helper!AO27/C_helper!AO$122</f>
        <v>0</v>
      </c>
      <c r="AM25">
        <v>0</v>
      </c>
      <c r="AN25">
        <f>C_helper!AQ27/C_helper!AQ$122</f>
        <v>7.9196283903655747E-4</v>
      </c>
      <c r="AO25">
        <f>C_helper!AR27/C_helper!AR$122</f>
        <v>0</v>
      </c>
      <c r="AP25">
        <f>C_helper!AS27/C_helper!AS$122</f>
        <v>0</v>
      </c>
      <c r="AQ25">
        <f>C_helper!AT27/C_helper!AT$122</f>
        <v>0</v>
      </c>
      <c r="AR25">
        <f>C_helper!AU27/C_helper!AU$122</f>
        <v>0</v>
      </c>
    </row>
    <row r="26" spans="1:44">
      <c r="A26" t="s">
        <v>72</v>
      </c>
      <c r="B26">
        <f>C_helper!E28/C_helper!E$122</f>
        <v>0</v>
      </c>
      <c r="C26">
        <f>C_helper!F28/C_helper!F$122</f>
        <v>0</v>
      </c>
      <c r="D26">
        <f>C_helper!G28/C_helper!G$122</f>
        <v>0</v>
      </c>
      <c r="E26">
        <f>C_helper!H28/C_helper!H$122</f>
        <v>0</v>
      </c>
      <c r="F26">
        <v>0</v>
      </c>
      <c r="G26">
        <f>C_helper!J28/C_helper!J$122</f>
        <v>0</v>
      </c>
      <c r="H26">
        <f>C_helper!K28/C_helper!K$122</f>
        <v>0</v>
      </c>
      <c r="I26">
        <f>C_helper!L28/C_helper!L$122</f>
        <v>0</v>
      </c>
      <c r="J26">
        <f>C_helper!M28/C_helper!M$122</f>
        <v>0</v>
      </c>
      <c r="K26">
        <f>C_helper!N28/C_helper!N$122</f>
        <v>3.0371056163637313E-3</v>
      </c>
      <c r="L26">
        <f>C_helper!O28/C_helper!O$122</f>
        <v>0</v>
      </c>
      <c r="M26">
        <f>C_helper!P28/C_helper!P$122</f>
        <v>0</v>
      </c>
      <c r="N26">
        <f>C_helper!Q28/C_helper!Q$122</f>
        <v>1.3470421200114748E-3</v>
      </c>
      <c r="O26">
        <f>C_helper!R28/C_helper!R$122</f>
        <v>0</v>
      </c>
      <c r="P26">
        <f>C_helper!S28/C_helper!S$122</f>
        <v>0</v>
      </c>
      <c r="Q26">
        <f>C_helper!T28/C_helper!T$122</f>
        <v>6.2201125796262635E-3</v>
      </c>
      <c r="R26">
        <f>C_helper!U28/C_helper!U$122</f>
        <v>7.8462018890515673E-6</v>
      </c>
      <c r="S26">
        <f>C_helper!V28/C_helper!V$122</f>
        <v>0</v>
      </c>
      <c r="T26">
        <f>C_helper!W28/C_helper!W$122</f>
        <v>0</v>
      </c>
      <c r="U26">
        <f>C_helper!X28/C_helper!X$122</f>
        <v>0</v>
      </c>
      <c r="V26">
        <f>C_helper!Y28/C_helper!Y$122</f>
        <v>0</v>
      </c>
      <c r="W26">
        <f>C_helper!Z28/C_helper!Z$122</f>
        <v>0</v>
      </c>
      <c r="X26">
        <f>C_helper!AA28/C_helper!AA$122</f>
        <v>2.6762023503798581E-4</v>
      </c>
      <c r="Y26">
        <f>C_helper!AB28/C_helper!AB$122</f>
        <v>0</v>
      </c>
      <c r="Z26">
        <f>C_helper!AC28/C_helper!AC$122</f>
        <v>0</v>
      </c>
      <c r="AA26">
        <f>C_helper!AD28/C_helper!AD$122</f>
        <v>-2.3750688043847421E-3</v>
      </c>
      <c r="AB26">
        <f>C_helper!AE28/C_helper!AE$122</f>
        <v>0</v>
      </c>
      <c r="AC26">
        <f>C_helper!AF28/C_helper!AF$122</f>
        <v>3.2350668996515588E-5</v>
      </c>
      <c r="AD26">
        <f>C_helper!AG28/C_helper!AG$122</f>
        <v>0</v>
      </c>
      <c r="AE26">
        <f>C_helper!AH28/C_helper!AH$122</f>
        <v>0</v>
      </c>
      <c r="AF26">
        <f>C_helper!AI28/C_helper!AI$122</f>
        <v>0</v>
      </c>
      <c r="AG26">
        <f>C_helper!AJ28/C_helper!AJ$122</f>
        <v>6.8686380890814805E-6</v>
      </c>
      <c r="AH26">
        <f>C_helper!AK28/C_helper!AK$122</f>
        <v>0</v>
      </c>
      <c r="AI26">
        <f>C_helper!AL28/C_helper!AL$122</f>
        <v>0</v>
      </c>
      <c r="AJ26">
        <f>C_helper!AM28/C_helper!AM$122</f>
        <v>0</v>
      </c>
      <c r="AK26">
        <f>C_helper!AN28/C_helper!AN$122</f>
        <v>0</v>
      </c>
      <c r="AL26">
        <f>C_helper!AO28/C_helper!AO$122</f>
        <v>0</v>
      </c>
      <c r="AM26">
        <v>0</v>
      </c>
      <c r="AN26">
        <f>C_helper!AQ28/C_helper!AQ$122</f>
        <v>1.1864420528662236E-3</v>
      </c>
      <c r="AO26">
        <f>C_helper!AR28/C_helper!AR$122</f>
        <v>0</v>
      </c>
      <c r="AP26">
        <f>C_helper!AS28/C_helper!AS$122</f>
        <v>0</v>
      </c>
      <c r="AQ26">
        <f>C_helper!AT28/C_helper!AT$122</f>
        <v>0</v>
      </c>
      <c r="AR26">
        <f>C_helper!AU28/C_helper!AU$122</f>
        <v>0</v>
      </c>
    </row>
    <row r="27" spans="1:44">
      <c r="A27" t="s">
        <v>73</v>
      </c>
      <c r="B27">
        <f>C_helper!E29/C_helper!E$122</f>
        <v>0</v>
      </c>
      <c r="C27">
        <f>C_helper!F29/C_helper!F$122</f>
        <v>0</v>
      </c>
      <c r="D27">
        <f>C_helper!G29/C_helper!G$122</f>
        <v>0</v>
      </c>
      <c r="E27">
        <f>C_helper!H29/C_helper!H$122</f>
        <v>0</v>
      </c>
      <c r="F27">
        <v>0</v>
      </c>
      <c r="G27">
        <f>C_helper!J29/C_helper!J$122</f>
        <v>0</v>
      </c>
      <c r="H27">
        <f>C_helper!K29/C_helper!K$122</f>
        <v>0</v>
      </c>
      <c r="I27">
        <f>C_helper!L29/C_helper!L$122</f>
        <v>0</v>
      </c>
      <c r="J27">
        <f>C_helper!M29/C_helper!M$122</f>
        <v>0</v>
      </c>
      <c r="K27">
        <f>C_helper!N29/C_helper!N$122</f>
        <v>0.15167041641622539</v>
      </c>
      <c r="L27">
        <f>C_helper!O29/C_helper!O$122</f>
        <v>0</v>
      </c>
      <c r="M27">
        <f>C_helper!P29/C_helper!P$122</f>
        <v>0</v>
      </c>
      <c r="N27">
        <f>C_helper!Q29/C_helper!Q$122</f>
        <v>0</v>
      </c>
      <c r="O27">
        <f>C_helper!R29/C_helper!R$122</f>
        <v>0</v>
      </c>
      <c r="P27">
        <f>C_helper!S29/C_helper!S$122</f>
        <v>0</v>
      </c>
      <c r="Q27">
        <f>C_helper!T29/C_helper!T$122</f>
        <v>0</v>
      </c>
      <c r="R27">
        <f>C_helper!U29/C_helper!U$122</f>
        <v>1.0350709532036826E-3</v>
      </c>
      <c r="S27">
        <f>C_helper!V29/C_helper!V$122</f>
        <v>1.1176531519116161E-5</v>
      </c>
      <c r="T27">
        <f>C_helper!W29/C_helper!W$122</f>
        <v>0</v>
      </c>
      <c r="U27">
        <f>C_helper!X29/C_helper!X$122</f>
        <v>0</v>
      </c>
      <c r="V27">
        <f>C_helper!Y29/C_helper!Y$122</f>
        <v>0</v>
      </c>
      <c r="W27">
        <f>C_helper!Z29/C_helper!Z$122</f>
        <v>0</v>
      </c>
      <c r="X27">
        <f>C_helper!AA29/C_helper!AA$122</f>
        <v>1.3958973556523003E-3</v>
      </c>
      <c r="Y27">
        <f>C_helper!AB29/C_helper!AB$122</f>
        <v>0</v>
      </c>
      <c r="Z27">
        <f>C_helper!AC29/C_helper!AC$122</f>
        <v>0</v>
      </c>
      <c r="AA27">
        <f>C_helper!AD29/C_helper!AD$122</f>
        <v>0</v>
      </c>
      <c r="AB27">
        <f>C_helper!AE29/C_helper!AE$122</f>
        <v>0</v>
      </c>
      <c r="AC27">
        <f>C_helper!AF29/C_helper!AF$122</f>
        <v>1.9581616637723783E-4</v>
      </c>
      <c r="AD27">
        <f>C_helper!AG29/C_helper!AG$122</f>
        <v>0</v>
      </c>
      <c r="AE27">
        <f>C_helper!AH29/C_helper!AH$122</f>
        <v>6.7902860393653016E-4</v>
      </c>
      <c r="AF27">
        <f>C_helper!AI29/C_helper!AI$122</f>
        <v>0</v>
      </c>
      <c r="AG27">
        <f>C_helper!AJ29/C_helper!AJ$122</f>
        <v>0</v>
      </c>
      <c r="AH27">
        <f>C_helper!AK29/C_helper!AK$122</f>
        <v>0</v>
      </c>
      <c r="AI27">
        <f>C_helper!AL29/C_helper!AL$122</f>
        <v>0</v>
      </c>
      <c r="AJ27">
        <f>C_helper!AM29/C_helper!AM$122</f>
        <v>0</v>
      </c>
      <c r="AK27">
        <f>C_helper!AN29/C_helper!AN$122</f>
        <v>0</v>
      </c>
      <c r="AL27">
        <f>C_helper!AO29/C_helper!AO$122</f>
        <v>0</v>
      </c>
      <c r="AM27">
        <v>0</v>
      </c>
      <c r="AN27">
        <f>C_helper!AQ29/C_helper!AQ$122</f>
        <v>3.00441137722518E-7</v>
      </c>
      <c r="AO27">
        <f>C_helper!AR29/C_helper!AR$122</f>
        <v>0</v>
      </c>
      <c r="AP27">
        <f>C_helper!AS29/C_helper!AS$122</f>
        <v>0</v>
      </c>
      <c r="AQ27">
        <f>C_helper!AT29/C_helper!AT$122</f>
        <v>0</v>
      </c>
      <c r="AR27">
        <f>C_helper!AU29/C_helper!AU$122</f>
        <v>0</v>
      </c>
    </row>
    <row r="28" spans="1:44">
      <c r="A28" t="s">
        <v>74</v>
      </c>
      <c r="B28">
        <f>C_helper!E30/C_helper!E$122</f>
        <v>0</v>
      </c>
      <c r="C28">
        <f>C_helper!F30/C_helper!F$122</f>
        <v>0</v>
      </c>
      <c r="D28">
        <f>C_helper!G30/C_helper!G$122</f>
        <v>0</v>
      </c>
      <c r="E28">
        <f>C_helper!H30/C_helper!H$122</f>
        <v>0</v>
      </c>
      <c r="F28">
        <v>0</v>
      </c>
      <c r="G28">
        <f>C_helper!J30/C_helper!J$122</f>
        <v>0</v>
      </c>
      <c r="H28">
        <f>C_helper!K30/C_helper!K$122</f>
        <v>0</v>
      </c>
      <c r="I28">
        <f>C_helper!L30/C_helper!L$122</f>
        <v>0</v>
      </c>
      <c r="J28">
        <f>C_helper!M30/C_helper!M$122</f>
        <v>0</v>
      </c>
      <c r="K28">
        <f>C_helper!N30/C_helper!N$122</f>
        <v>9.1932567461766807E-4</v>
      </c>
      <c r="L28">
        <f>C_helper!O30/C_helper!O$122</f>
        <v>0</v>
      </c>
      <c r="M28">
        <f>C_helper!P30/C_helper!P$122</f>
        <v>0</v>
      </c>
      <c r="N28">
        <f>C_helper!Q30/C_helper!Q$122</f>
        <v>3.8323255924606288E-4</v>
      </c>
      <c r="O28">
        <f>C_helper!R30/C_helper!R$122</f>
        <v>0</v>
      </c>
      <c r="P28">
        <f>C_helper!S30/C_helper!S$122</f>
        <v>1.4205009538663906E-6</v>
      </c>
      <c r="Q28">
        <f>C_helper!T30/C_helper!T$122</f>
        <v>1.8906117263301715E-6</v>
      </c>
      <c r="R28">
        <f>C_helper!U30/C_helper!U$122</f>
        <v>6.0604063391034302E-4</v>
      </c>
      <c r="S28">
        <f>C_helper!V30/C_helper!V$122</f>
        <v>3.865882420094286E-4</v>
      </c>
      <c r="T28">
        <f>C_helper!W30/C_helper!W$122</f>
        <v>0</v>
      </c>
      <c r="U28">
        <f>C_helper!X30/C_helper!X$122</f>
        <v>0</v>
      </c>
      <c r="V28">
        <f>C_helper!Y30/C_helper!Y$122</f>
        <v>0</v>
      </c>
      <c r="W28">
        <f>C_helper!Z30/C_helper!Z$122</f>
        <v>0</v>
      </c>
      <c r="X28">
        <f>C_helper!AA30/C_helper!AA$122</f>
        <v>6.328932080949249E-4</v>
      </c>
      <c r="Y28">
        <f>C_helper!AB30/C_helper!AB$122</f>
        <v>0</v>
      </c>
      <c r="Z28">
        <f>C_helper!AC30/C_helper!AC$122</f>
        <v>0</v>
      </c>
      <c r="AA28">
        <f>C_helper!AD30/C_helper!AD$122</f>
        <v>0</v>
      </c>
      <c r="AB28">
        <f>C_helper!AE30/C_helper!AE$122</f>
        <v>0</v>
      </c>
      <c r="AC28">
        <f>C_helper!AF30/C_helper!AF$122</f>
        <v>9.0653963817533936E-5</v>
      </c>
      <c r="AD28">
        <f>C_helper!AG30/C_helper!AG$122</f>
        <v>1.1391926622973205E-5</v>
      </c>
      <c r="AE28">
        <f>C_helper!AH30/C_helper!AH$122</f>
        <v>2.6633393227054346E-5</v>
      </c>
      <c r="AF28">
        <f>C_helper!AI30/C_helper!AI$122</f>
        <v>0</v>
      </c>
      <c r="AG28">
        <f>C_helper!AJ30/C_helper!AJ$122</f>
        <v>4.0802352033024415E-4</v>
      </c>
      <c r="AH28">
        <f>C_helper!AK30/C_helper!AK$122</f>
        <v>0</v>
      </c>
      <c r="AI28">
        <f>C_helper!AL30/C_helper!AL$122</f>
        <v>0</v>
      </c>
      <c r="AJ28">
        <f>C_helper!AM30/C_helper!AM$122</f>
        <v>0</v>
      </c>
      <c r="AK28">
        <f>C_helper!AN30/C_helper!AN$122</f>
        <v>0</v>
      </c>
      <c r="AL28">
        <f>C_helper!AO30/C_helper!AO$122</f>
        <v>0</v>
      </c>
      <c r="AM28">
        <v>0</v>
      </c>
      <c r="AN28">
        <f>C_helper!AQ30/C_helper!AQ$122</f>
        <v>3.33489662871995E-5</v>
      </c>
      <c r="AO28">
        <f>C_helper!AR30/C_helper!AR$122</f>
        <v>0</v>
      </c>
      <c r="AP28">
        <f>C_helper!AS30/C_helper!AS$122</f>
        <v>0</v>
      </c>
      <c r="AQ28">
        <f>C_helper!AT30/C_helper!AT$122</f>
        <v>0</v>
      </c>
      <c r="AR28">
        <f>C_helper!AU30/C_helper!AU$122</f>
        <v>0</v>
      </c>
    </row>
    <row r="29" spans="1:44">
      <c r="A29" t="s">
        <v>75</v>
      </c>
      <c r="B29">
        <f>C_helper!E31/C_helper!E$122</f>
        <v>0</v>
      </c>
      <c r="C29">
        <f>C_helper!F31/C_helper!F$122</f>
        <v>0</v>
      </c>
      <c r="D29">
        <f>C_helper!G31/C_helper!G$122</f>
        <v>0</v>
      </c>
      <c r="E29">
        <f>C_helper!H31/C_helper!H$122</f>
        <v>0</v>
      </c>
      <c r="F29">
        <v>0</v>
      </c>
      <c r="G29">
        <f>C_helper!J31/C_helper!J$122</f>
        <v>4.0813245604812408E-4</v>
      </c>
      <c r="H29">
        <f>C_helper!K31/C_helper!K$122</f>
        <v>0</v>
      </c>
      <c r="I29">
        <f>C_helper!L31/C_helper!L$122</f>
        <v>0</v>
      </c>
      <c r="J29">
        <f>C_helper!M31/C_helper!M$122</f>
        <v>0</v>
      </c>
      <c r="K29">
        <f>C_helper!N31/C_helper!N$122</f>
        <v>7.3589355541043991E-3</v>
      </c>
      <c r="L29">
        <f>C_helper!O31/C_helper!O$122</f>
        <v>0</v>
      </c>
      <c r="M29">
        <f>C_helper!P31/C_helper!P$122</f>
        <v>0</v>
      </c>
      <c r="N29">
        <f>C_helper!Q31/C_helper!Q$122</f>
        <v>3.1525220314836447E-3</v>
      </c>
      <c r="O29">
        <f>C_helper!R31/C_helper!R$122</f>
        <v>4.471918179107928E-4</v>
      </c>
      <c r="P29">
        <f>C_helper!S31/C_helper!S$122</f>
        <v>5.3552885960762929E-4</v>
      </c>
      <c r="Q29">
        <f>C_helper!T31/C_helper!T$122</f>
        <v>8.1702785753358358E-3</v>
      </c>
      <c r="R29">
        <f>C_helper!U31/C_helper!U$122</f>
        <v>1.2853334086568715E-2</v>
      </c>
      <c r="S29">
        <f>C_helper!V31/C_helper!V$122</f>
        <v>4.388584849532951E-3</v>
      </c>
      <c r="T29">
        <f>C_helper!W31/C_helper!W$122</f>
        <v>1.3046606204965911E-5</v>
      </c>
      <c r="U29">
        <f>C_helper!X31/C_helper!X$122</f>
        <v>0</v>
      </c>
      <c r="V29">
        <f>C_helper!Y31/C_helper!Y$122</f>
        <v>0</v>
      </c>
      <c r="W29">
        <f>C_helper!Z31/C_helper!Z$122</f>
        <v>0</v>
      </c>
      <c r="X29">
        <f>C_helper!AA31/C_helper!AA$122</f>
        <v>3.9078339496265938E-3</v>
      </c>
      <c r="Y29">
        <f>C_helper!AB31/C_helper!AB$122</f>
        <v>0</v>
      </c>
      <c r="Z29">
        <f>C_helper!AC31/C_helper!AC$122</f>
        <v>0</v>
      </c>
      <c r="AA29">
        <f>C_helper!AD31/C_helper!AD$122</f>
        <v>0</v>
      </c>
      <c r="AB29">
        <f>C_helper!AE31/C_helper!AE$122</f>
        <v>0</v>
      </c>
      <c r="AC29">
        <f>C_helper!AF31/C_helper!AF$122</f>
        <v>4.4552007665396397E-4</v>
      </c>
      <c r="AD29">
        <f>C_helper!AG31/C_helper!AG$122</f>
        <v>2.1197120609175142E-4</v>
      </c>
      <c r="AE29">
        <f>C_helper!AH31/C_helper!AH$122</f>
        <v>4.7235347249458849E-4</v>
      </c>
      <c r="AF29">
        <f>C_helper!AI31/C_helper!AI$122</f>
        <v>0</v>
      </c>
      <c r="AG29">
        <f>C_helper!AJ31/C_helper!AJ$122</f>
        <v>3.4475279639428202E-5</v>
      </c>
      <c r="AH29">
        <f>C_helper!AK31/C_helper!AK$122</f>
        <v>0</v>
      </c>
      <c r="AI29">
        <f>C_helper!AL31/C_helper!AL$122</f>
        <v>0</v>
      </c>
      <c r="AJ29">
        <f>C_helper!AM31/C_helper!AM$122</f>
        <v>0</v>
      </c>
      <c r="AK29">
        <f>C_helper!AN31/C_helper!AN$122</f>
        <v>0</v>
      </c>
      <c r="AL29">
        <f>C_helper!AO31/C_helper!AO$122</f>
        <v>0</v>
      </c>
      <c r="AM29">
        <v>0</v>
      </c>
      <c r="AN29">
        <f>C_helper!AQ31/C_helper!AQ$122</f>
        <v>-1.1484362489443251E-2</v>
      </c>
      <c r="AO29">
        <f>C_helper!AR31/C_helper!AR$122</f>
        <v>0</v>
      </c>
      <c r="AP29">
        <f>C_helper!AS31/C_helper!AS$122</f>
        <v>0</v>
      </c>
      <c r="AQ29">
        <f>C_helper!AT31/C_helper!AT$122</f>
        <v>0</v>
      </c>
      <c r="AR29">
        <f>C_helper!AU31/C_helper!AU$122</f>
        <v>0</v>
      </c>
    </row>
    <row r="30" spans="1:44">
      <c r="A30" t="s">
        <v>76</v>
      </c>
      <c r="B30">
        <f>C_helper!E32/C_helper!E$122</f>
        <v>0</v>
      </c>
      <c r="C30">
        <f>C_helper!F32/C_helper!F$122</f>
        <v>0</v>
      </c>
      <c r="D30">
        <f>C_helper!G32/C_helper!G$122</f>
        <v>0</v>
      </c>
      <c r="E30">
        <f>C_helper!H32/C_helper!H$122</f>
        <v>0</v>
      </c>
      <c r="F30">
        <v>0</v>
      </c>
      <c r="G30">
        <f>C_helper!J32/C_helper!J$122</f>
        <v>0</v>
      </c>
      <c r="H30">
        <f>C_helper!K32/C_helper!K$122</f>
        <v>0</v>
      </c>
      <c r="I30">
        <f>C_helper!L32/C_helper!L$122</f>
        <v>0</v>
      </c>
      <c r="J30">
        <f>C_helper!M32/C_helper!M$122</f>
        <v>0</v>
      </c>
      <c r="K30">
        <f>C_helper!N32/C_helper!N$122</f>
        <v>1.9985340752558002E-6</v>
      </c>
      <c r="L30">
        <f>C_helper!O32/C_helper!O$122</f>
        <v>0</v>
      </c>
      <c r="M30">
        <f>C_helper!P32/C_helper!P$122</f>
        <v>0</v>
      </c>
      <c r="N30">
        <f>C_helper!Q32/C_helper!Q$122</f>
        <v>9.8210272535816028E-5</v>
      </c>
      <c r="O30">
        <f>C_helper!R32/C_helper!R$122</f>
        <v>5.9490370334315597E-5</v>
      </c>
      <c r="P30">
        <f>C_helper!S32/C_helper!S$122</f>
        <v>0</v>
      </c>
      <c r="Q30">
        <f>C_helper!T32/C_helper!T$122</f>
        <v>0</v>
      </c>
      <c r="R30">
        <f>C_helper!U32/C_helper!U$122</f>
        <v>1.0074523225542211E-4</v>
      </c>
      <c r="S30">
        <f>C_helper!V32/C_helper!V$122</f>
        <v>0</v>
      </c>
      <c r="T30">
        <f>C_helper!W32/C_helper!W$122</f>
        <v>0</v>
      </c>
      <c r="U30">
        <f>C_helper!X32/C_helper!X$122</f>
        <v>0</v>
      </c>
      <c r="V30">
        <f>C_helper!Y32/C_helper!Y$122</f>
        <v>0</v>
      </c>
      <c r="W30">
        <f>C_helper!Z32/C_helper!Z$122</f>
        <v>0</v>
      </c>
      <c r="X30">
        <f>C_helper!AA32/C_helper!AA$122</f>
        <v>4.2045469684776884E-4</v>
      </c>
      <c r="Y30">
        <f>C_helper!AB32/C_helper!AB$122</f>
        <v>0</v>
      </c>
      <c r="Z30">
        <f>C_helper!AC32/C_helper!AC$122</f>
        <v>0</v>
      </c>
      <c r="AA30">
        <f>C_helper!AD32/C_helper!AD$122</f>
        <v>-1.3209270732078652E-2</v>
      </c>
      <c r="AB30">
        <f>C_helper!AE32/C_helper!AE$122</f>
        <v>0</v>
      </c>
      <c r="AC30">
        <f>C_helper!AF32/C_helper!AF$122</f>
        <v>3.6600952154982595E-2</v>
      </c>
      <c r="AD30">
        <f>C_helper!AG32/C_helper!AG$122</f>
        <v>7.4739175737149194E-4</v>
      </c>
      <c r="AE30">
        <f>C_helper!AH32/C_helper!AH$122</f>
        <v>4.9988830364625078E-5</v>
      </c>
      <c r="AF30">
        <f>C_helper!AI32/C_helper!AI$122</f>
        <v>0</v>
      </c>
      <c r="AG30">
        <f>C_helper!AJ32/C_helper!AJ$122</f>
        <v>1.9417111521057262E-5</v>
      </c>
      <c r="AH30">
        <f>C_helper!AK32/C_helper!AK$122</f>
        <v>0</v>
      </c>
      <c r="AI30">
        <f>C_helper!AL32/C_helper!AL$122</f>
        <v>0</v>
      </c>
      <c r="AJ30">
        <f>C_helper!AM32/C_helper!AM$122</f>
        <v>0</v>
      </c>
      <c r="AK30">
        <f>C_helper!AN32/C_helper!AN$122</f>
        <v>0</v>
      </c>
      <c r="AL30">
        <f>C_helper!AO32/C_helper!AO$122</f>
        <v>0</v>
      </c>
      <c r="AM30">
        <v>0</v>
      </c>
      <c r="AN30">
        <f>C_helper!AQ32/C_helper!AQ$122</f>
        <v>3.3048525149476975E-6</v>
      </c>
      <c r="AO30">
        <f>C_helper!AR32/C_helper!AR$122</f>
        <v>0</v>
      </c>
      <c r="AP30">
        <f>C_helper!AS32/C_helper!AS$122</f>
        <v>0</v>
      </c>
      <c r="AQ30">
        <f>C_helper!AT32/C_helper!AT$122</f>
        <v>0</v>
      </c>
      <c r="AR30">
        <f>C_helper!AU32/C_helper!AU$122</f>
        <v>0</v>
      </c>
    </row>
    <row r="31" spans="1:44">
      <c r="A31" t="s">
        <v>77</v>
      </c>
      <c r="B31">
        <f>C_helper!E33/C_helper!E$122</f>
        <v>0</v>
      </c>
      <c r="C31">
        <f>C_helper!F33/C_helper!F$122</f>
        <v>0</v>
      </c>
      <c r="D31">
        <f>C_helper!G33/C_helper!G$122</f>
        <v>0</v>
      </c>
      <c r="E31">
        <f>C_helper!H33/C_helper!H$122</f>
        <v>0</v>
      </c>
      <c r="F31">
        <v>0</v>
      </c>
      <c r="G31">
        <f>C_helper!J33/C_helper!J$122</f>
        <v>5.5954545660559925E-8</v>
      </c>
      <c r="H31">
        <f>C_helper!K33/C_helper!K$122</f>
        <v>0</v>
      </c>
      <c r="I31">
        <f>C_helper!L33/C_helper!L$122</f>
        <v>0</v>
      </c>
      <c r="J31">
        <f>C_helper!M33/C_helper!M$122</f>
        <v>0</v>
      </c>
      <c r="K31">
        <f>C_helper!N33/C_helper!N$122</f>
        <v>8.3805195555726561E-4</v>
      </c>
      <c r="L31">
        <f>C_helper!O33/C_helper!O$122</f>
        <v>0</v>
      </c>
      <c r="M31">
        <f>C_helper!P33/C_helper!P$122</f>
        <v>0</v>
      </c>
      <c r="N31">
        <f>C_helper!Q33/C_helper!Q$122</f>
        <v>1.3664439612462079E-4</v>
      </c>
      <c r="O31">
        <f>C_helper!R33/C_helper!R$122</f>
        <v>2.0280808068516681E-6</v>
      </c>
      <c r="P31">
        <f>C_helper!S33/C_helper!S$122</f>
        <v>4.2615028615991715E-6</v>
      </c>
      <c r="Q31">
        <f>C_helper!T33/C_helper!T$122</f>
        <v>0</v>
      </c>
      <c r="R31">
        <f>C_helper!U33/C_helper!U$122</f>
        <v>4.7861831523214555E-4</v>
      </c>
      <c r="S31">
        <f>C_helper!V33/C_helper!V$122</f>
        <v>6.3267151634996839E-5</v>
      </c>
      <c r="T31">
        <f>C_helper!W33/C_helper!W$122</f>
        <v>3.2869992432968398E-2</v>
      </c>
      <c r="U31">
        <f>C_helper!X33/C_helper!X$122</f>
        <v>0</v>
      </c>
      <c r="V31">
        <f>C_helper!Y33/C_helper!Y$122</f>
        <v>0</v>
      </c>
      <c r="W31">
        <f>C_helper!Z33/C_helper!Z$122</f>
        <v>0</v>
      </c>
      <c r="X31">
        <f>C_helper!AA33/C_helper!AA$122</f>
        <v>3.483485381140359E-3</v>
      </c>
      <c r="Y31">
        <f>C_helper!AB33/C_helper!AB$122</f>
        <v>0</v>
      </c>
      <c r="Z31">
        <f>C_helper!AC33/C_helper!AC$122</f>
        <v>0</v>
      </c>
      <c r="AA31">
        <f>C_helper!AD33/C_helper!AD$122</f>
        <v>-1.7684190801878504E-4</v>
      </c>
      <c r="AB31">
        <f>C_helper!AE33/C_helper!AE$122</f>
        <v>0</v>
      </c>
      <c r="AC31">
        <f>C_helper!AF33/C_helper!AF$122</f>
        <v>8.2719489151396892E-3</v>
      </c>
      <c r="AD31">
        <f>C_helper!AG33/C_helper!AG$122</f>
        <v>3.1673624557087996E-3</v>
      </c>
      <c r="AE31">
        <f>C_helper!AH33/C_helper!AH$122</f>
        <v>2.7288984444951071E-5</v>
      </c>
      <c r="AF31">
        <f>C_helper!AI33/C_helper!AI$122</f>
        <v>0</v>
      </c>
      <c r="AG31">
        <f>C_helper!AJ33/C_helper!AJ$122</f>
        <v>5.8119245369150991E-6</v>
      </c>
      <c r="AH31">
        <f>C_helper!AK33/C_helper!AK$122</f>
        <v>0</v>
      </c>
      <c r="AI31">
        <f>C_helper!AL33/C_helper!AL$122</f>
        <v>0</v>
      </c>
      <c r="AJ31">
        <f>C_helper!AM33/C_helper!AM$122</f>
        <v>0</v>
      </c>
      <c r="AK31">
        <f>C_helper!AN33/C_helper!AN$122</f>
        <v>0</v>
      </c>
      <c r="AL31">
        <f>C_helper!AO33/C_helper!AO$122</f>
        <v>6.8176370410897429E-6</v>
      </c>
      <c r="AM31">
        <v>0</v>
      </c>
      <c r="AN31">
        <f>C_helper!AQ33/C_helper!AQ$122</f>
        <v>4.436614280748423E-3</v>
      </c>
      <c r="AO31">
        <f>C_helper!AR33/C_helper!AR$122</f>
        <v>0</v>
      </c>
      <c r="AP31">
        <f>C_helper!AS33/C_helper!AS$122</f>
        <v>0</v>
      </c>
      <c r="AQ31">
        <f>C_helper!AT33/C_helper!AT$122</f>
        <v>0</v>
      </c>
      <c r="AR31">
        <f>C_helper!AU33/C_helper!AU$122</f>
        <v>0</v>
      </c>
    </row>
    <row r="32" spans="1:44">
      <c r="A32" t="s">
        <v>78</v>
      </c>
      <c r="B32">
        <f>C_helper!E34/C_helper!E$122</f>
        <v>0</v>
      </c>
      <c r="C32">
        <f>C_helper!F34/C_helper!F$122</f>
        <v>0</v>
      </c>
      <c r="D32">
        <f>C_helper!G34/C_helper!G$122</f>
        <v>0</v>
      </c>
      <c r="E32">
        <f>C_helper!H34/C_helper!H$122</f>
        <v>0</v>
      </c>
      <c r="F32">
        <v>0</v>
      </c>
      <c r="G32">
        <f>C_helper!J34/C_helper!J$122</f>
        <v>0</v>
      </c>
      <c r="H32">
        <f>C_helper!K34/C_helper!K$122</f>
        <v>0</v>
      </c>
      <c r="I32">
        <f>C_helper!L34/C_helper!L$122</f>
        <v>0</v>
      </c>
      <c r="J32">
        <f>C_helper!M34/C_helper!M$122</f>
        <v>0</v>
      </c>
      <c r="K32">
        <f>C_helper!N34/C_helper!N$122</f>
        <v>1.8319895689844834E-6</v>
      </c>
      <c r="L32">
        <f>C_helper!O34/C_helper!O$122</f>
        <v>0</v>
      </c>
      <c r="M32">
        <f>C_helper!P34/C_helper!P$122</f>
        <v>0</v>
      </c>
      <c r="N32">
        <f>C_helper!Q34/C_helper!Q$122</f>
        <v>1.0717207539185945E-5</v>
      </c>
      <c r="O32">
        <f>C_helper!R34/C_helper!R$122</f>
        <v>0</v>
      </c>
      <c r="P32">
        <f>C_helper!S34/C_helper!S$122</f>
        <v>0</v>
      </c>
      <c r="Q32">
        <f>C_helper!T34/C_helper!T$122</f>
        <v>0</v>
      </c>
      <c r="R32">
        <f>C_helper!U34/C_helper!U$122</f>
        <v>4.8018755560995585E-5</v>
      </c>
      <c r="S32">
        <f>C_helper!V34/C_helper!V$122</f>
        <v>3.2132528117458961E-5</v>
      </c>
      <c r="T32">
        <f>C_helper!W34/C_helper!W$122</f>
        <v>1.2580655983359986E-5</v>
      </c>
      <c r="U32">
        <f>C_helper!X34/C_helper!X$122</f>
        <v>0</v>
      </c>
      <c r="V32">
        <f>C_helper!Y34/C_helper!Y$122</f>
        <v>0</v>
      </c>
      <c r="W32">
        <f>C_helper!Z34/C_helper!Z$122</f>
        <v>0</v>
      </c>
      <c r="X32">
        <f>C_helper!AA34/C_helper!AA$122</f>
        <v>5.6792117847023825E-4</v>
      </c>
      <c r="Y32">
        <f>C_helper!AB34/C_helper!AB$122</f>
        <v>0</v>
      </c>
      <c r="Z32">
        <f>C_helper!AC34/C_helper!AC$122</f>
        <v>0</v>
      </c>
      <c r="AA32">
        <f>C_helper!AD34/C_helper!AD$122</f>
        <v>0</v>
      </c>
      <c r="AB32">
        <f>C_helper!AE34/C_helper!AE$122</f>
        <v>0</v>
      </c>
      <c r="AC32">
        <f>C_helper!AF34/C_helper!AF$122</f>
        <v>1.7382852505370077E-4</v>
      </c>
      <c r="AD32">
        <f>C_helper!AG34/C_helper!AG$122</f>
        <v>7.7709213749567211E-5</v>
      </c>
      <c r="AE32">
        <f>C_helper!AH34/C_helper!AH$122</f>
        <v>1.9495643842203783E-4</v>
      </c>
      <c r="AF32">
        <f>C_helper!AI34/C_helper!AI$122</f>
        <v>0</v>
      </c>
      <c r="AG32">
        <f>C_helper!AJ34/C_helper!AJ$122</f>
        <v>0</v>
      </c>
      <c r="AH32">
        <f>C_helper!AK34/C_helper!AK$122</f>
        <v>0</v>
      </c>
      <c r="AI32">
        <f>C_helper!AL34/C_helper!AL$122</f>
        <v>0</v>
      </c>
      <c r="AJ32">
        <f>C_helper!AM34/C_helper!AM$122</f>
        <v>0</v>
      </c>
      <c r="AK32">
        <f>C_helper!AN34/C_helper!AN$122</f>
        <v>0</v>
      </c>
      <c r="AL32">
        <f>C_helper!AO34/C_helper!AO$122</f>
        <v>0</v>
      </c>
      <c r="AM32">
        <v>0</v>
      </c>
      <c r="AN32">
        <f>C_helper!AQ34/C_helper!AQ$122</f>
        <v>0</v>
      </c>
      <c r="AO32">
        <f>C_helper!AR34/C_helper!AR$122</f>
        <v>0</v>
      </c>
      <c r="AP32">
        <f>C_helper!AS34/C_helper!AS$122</f>
        <v>0</v>
      </c>
      <c r="AQ32">
        <f>C_helper!AT34/C_helper!AT$122</f>
        <v>0</v>
      </c>
      <c r="AR32">
        <f>C_helper!AU34/C_helper!AU$122</f>
        <v>0</v>
      </c>
    </row>
    <row r="33" spans="1:44">
      <c r="A33" t="s">
        <v>79</v>
      </c>
      <c r="B33">
        <f>C_helper!E35/C_helper!E$122</f>
        <v>0</v>
      </c>
      <c r="C33">
        <f>C_helper!F35/C_helper!F$122</f>
        <v>0</v>
      </c>
      <c r="D33">
        <f>C_helper!G35/C_helper!G$122</f>
        <v>0</v>
      </c>
      <c r="E33">
        <f>C_helper!H35/C_helper!H$122</f>
        <v>0</v>
      </c>
      <c r="F33">
        <v>0</v>
      </c>
      <c r="G33">
        <f>C_helper!J35/C_helper!J$122</f>
        <v>0</v>
      </c>
      <c r="H33">
        <f>C_helper!K35/C_helper!K$122</f>
        <v>0</v>
      </c>
      <c r="I33">
        <f>C_helper!L35/C_helper!L$122</f>
        <v>0</v>
      </c>
      <c r="J33">
        <f>C_helper!M35/C_helper!M$122</f>
        <v>0</v>
      </c>
      <c r="K33">
        <f>C_helper!N35/C_helper!N$122</f>
        <v>4.5666503619595035E-4</v>
      </c>
      <c r="L33">
        <f>C_helper!O35/C_helper!O$122</f>
        <v>0</v>
      </c>
      <c r="M33">
        <f>C_helper!P35/C_helper!P$122</f>
        <v>0</v>
      </c>
      <c r="N33">
        <f>C_helper!Q35/C_helper!Q$122</f>
        <v>1.4782355226463372E-5</v>
      </c>
      <c r="O33">
        <f>C_helper!R35/C_helper!R$122</f>
        <v>0</v>
      </c>
      <c r="P33">
        <f>C_helper!S35/C_helper!S$122</f>
        <v>0</v>
      </c>
      <c r="Q33">
        <f>C_helper!T35/C_helper!T$122</f>
        <v>0</v>
      </c>
      <c r="R33">
        <f>C_helper!U35/C_helper!U$122</f>
        <v>4.5947358262285974E-4</v>
      </c>
      <c r="S33">
        <f>C_helper!V35/C_helper!V$122</f>
        <v>4.1911993196685599E-5</v>
      </c>
      <c r="T33">
        <f>C_helper!W35/C_helper!W$122</f>
        <v>7.7658370267654233E-7</v>
      </c>
      <c r="U33">
        <f>C_helper!X35/C_helper!X$122</f>
        <v>0</v>
      </c>
      <c r="V33">
        <f>C_helper!Y35/C_helper!Y$122</f>
        <v>0</v>
      </c>
      <c r="W33">
        <f>C_helper!Z35/C_helper!Z$122</f>
        <v>0</v>
      </c>
      <c r="X33">
        <f>C_helper!AA35/C_helper!AA$122</f>
        <v>5.782677516810189E-4</v>
      </c>
      <c r="Y33">
        <f>C_helper!AB35/C_helper!AB$122</f>
        <v>0</v>
      </c>
      <c r="Z33">
        <f>C_helper!AC35/C_helper!AC$122</f>
        <v>0</v>
      </c>
      <c r="AA33">
        <f>C_helper!AD35/C_helper!AD$122</f>
        <v>0</v>
      </c>
      <c r="AB33">
        <f>C_helper!AE35/C_helper!AE$122</f>
        <v>0</v>
      </c>
      <c r="AC33">
        <f>C_helper!AF35/C_helper!AF$122</f>
        <v>6.0466013639726914E-5</v>
      </c>
      <c r="AD33">
        <f>C_helper!AG35/C_helper!AG$122</f>
        <v>0</v>
      </c>
      <c r="AE33">
        <f>C_helper!AH35/C_helper!AH$122</f>
        <v>0</v>
      </c>
      <c r="AF33">
        <f>C_helper!AI35/C_helper!AI$122</f>
        <v>0</v>
      </c>
      <c r="AG33">
        <f>C_helper!AJ35/C_helper!AJ$122</f>
        <v>0</v>
      </c>
      <c r="AH33">
        <f>C_helper!AK35/C_helper!AK$122</f>
        <v>0</v>
      </c>
      <c r="AI33">
        <f>C_helper!AL35/C_helper!AL$122</f>
        <v>0</v>
      </c>
      <c r="AJ33">
        <f>C_helper!AM35/C_helper!AM$122</f>
        <v>0</v>
      </c>
      <c r="AK33">
        <f>C_helper!AN35/C_helper!AN$122</f>
        <v>0</v>
      </c>
      <c r="AL33">
        <f>C_helper!AO35/C_helper!AO$122</f>
        <v>0</v>
      </c>
      <c r="AM33">
        <v>0</v>
      </c>
      <c r="AN33">
        <f>C_helper!AQ35/C_helper!AQ$122</f>
        <v>0</v>
      </c>
      <c r="AO33">
        <f>C_helper!AR35/C_helper!AR$122</f>
        <v>0</v>
      </c>
      <c r="AP33">
        <f>C_helper!AS35/C_helper!AS$122</f>
        <v>0</v>
      </c>
      <c r="AQ33">
        <f>C_helper!AT35/C_helper!AT$122</f>
        <v>0</v>
      </c>
      <c r="AR33">
        <f>C_helper!AU35/C_helper!AU$122</f>
        <v>0</v>
      </c>
    </row>
    <row r="34" spans="1:44">
      <c r="A34" t="s">
        <v>80</v>
      </c>
      <c r="B34">
        <f>C_helper!E36/C_helper!E$122</f>
        <v>0</v>
      </c>
      <c r="C34">
        <f>C_helper!F36/C_helper!F$122</f>
        <v>0</v>
      </c>
      <c r="D34">
        <f>C_helper!G36/C_helper!G$122</f>
        <v>0</v>
      </c>
      <c r="E34">
        <f>C_helper!H36/C_helper!H$122</f>
        <v>0</v>
      </c>
      <c r="F34">
        <v>0</v>
      </c>
      <c r="G34">
        <f>C_helper!J36/C_helper!J$122</f>
        <v>3.1614318298216356E-5</v>
      </c>
      <c r="H34">
        <f>C_helper!K36/C_helper!K$122</f>
        <v>0</v>
      </c>
      <c r="I34">
        <f>C_helper!L36/C_helper!L$122</f>
        <v>0</v>
      </c>
      <c r="J34">
        <f>C_helper!M36/C_helper!M$122</f>
        <v>0</v>
      </c>
      <c r="K34">
        <f>C_helper!N36/C_helper!N$122</f>
        <v>1.6487906120860351E-5</v>
      </c>
      <c r="L34">
        <f>C_helper!O36/C_helper!O$122</f>
        <v>0</v>
      </c>
      <c r="M34">
        <f>C_helper!P36/C_helper!P$122</f>
        <v>0</v>
      </c>
      <c r="N34">
        <f>C_helper!Q36/C_helper!Q$122</f>
        <v>8.9941392581013076E-4</v>
      </c>
      <c r="O34">
        <f>C_helper!R36/C_helper!R$122</f>
        <v>0</v>
      </c>
      <c r="P34">
        <f>C_helper!S36/C_helper!S$122</f>
        <v>3.7852444042916177E-2</v>
      </c>
      <c r="Q34">
        <f>C_helper!T36/C_helper!T$122</f>
        <v>0</v>
      </c>
      <c r="R34">
        <f>C_helper!U36/C_helper!U$122</f>
        <v>4.9255316978710113E-3</v>
      </c>
      <c r="S34">
        <f>C_helper!V36/C_helper!V$122</f>
        <v>1.0976950599131943E-5</v>
      </c>
      <c r="T34">
        <f>C_helper!W36/C_helper!W$122</f>
        <v>1.2891289464430602E-5</v>
      </c>
      <c r="U34">
        <f>C_helper!X36/C_helper!X$122</f>
        <v>0</v>
      </c>
      <c r="V34">
        <f>C_helper!Y36/C_helper!Y$122</f>
        <v>0</v>
      </c>
      <c r="W34">
        <f>C_helper!Z36/C_helper!Z$122</f>
        <v>0</v>
      </c>
      <c r="X34">
        <f>C_helper!AA36/C_helper!AA$122</f>
        <v>5.2761960701211712E-4</v>
      </c>
      <c r="Y34">
        <f>C_helper!AB36/C_helper!AB$122</f>
        <v>0</v>
      </c>
      <c r="Z34">
        <f>C_helper!AC36/C_helper!AC$122</f>
        <v>0</v>
      </c>
      <c r="AA34">
        <f>C_helper!AD36/C_helper!AD$122</f>
        <v>0</v>
      </c>
      <c r="AB34">
        <f>C_helper!AE36/C_helper!AE$122</f>
        <v>0</v>
      </c>
      <c r="AC34">
        <f>C_helper!AF36/C_helper!AF$122</f>
        <v>1.0227857746809247E-4</v>
      </c>
      <c r="AD34">
        <f>C_helper!AG36/C_helper!AG$122</f>
        <v>4.882254266988516E-6</v>
      </c>
      <c r="AE34">
        <f>C_helper!AH36/C_helper!AH$122</f>
        <v>1.6389780447418059E-7</v>
      </c>
      <c r="AF34">
        <f>C_helper!AI36/C_helper!AI$122</f>
        <v>0</v>
      </c>
      <c r="AG34">
        <f>C_helper!AJ36/C_helper!AJ$122</f>
        <v>0</v>
      </c>
      <c r="AH34">
        <f>C_helper!AK36/C_helper!AK$122</f>
        <v>0</v>
      </c>
      <c r="AI34">
        <f>C_helper!AL36/C_helper!AL$122</f>
        <v>0</v>
      </c>
      <c r="AJ34">
        <f>C_helper!AM36/C_helper!AM$122</f>
        <v>0</v>
      </c>
      <c r="AK34">
        <f>C_helper!AN36/C_helper!AN$122</f>
        <v>0</v>
      </c>
      <c r="AL34">
        <f>C_helper!AO36/C_helper!AO$122</f>
        <v>0</v>
      </c>
      <c r="AM34">
        <v>0</v>
      </c>
      <c r="AN34">
        <f>C_helper!AQ36/C_helper!AQ$122</f>
        <v>1.3820292335235827E-5</v>
      </c>
      <c r="AO34">
        <f>C_helper!AR36/C_helper!AR$122</f>
        <v>0</v>
      </c>
      <c r="AP34">
        <f>C_helper!AS36/C_helper!AS$122</f>
        <v>0</v>
      </c>
      <c r="AQ34">
        <f>C_helper!AT36/C_helper!AT$122</f>
        <v>0</v>
      </c>
      <c r="AR34">
        <f>C_helper!AU36/C_helper!AU$122</f>
        <v>0</v>
      </c>
    </row>
    <row r="35" spans="1:44">
      <c r="A35" t="s">
        <v>81</v>
      </c>
      <c r="B35">
        <f>C_helper!E37/C_helper!E$122</f>
        <v>0</v>
      </c>
      <c r="C35">
        <f>C_helper!F37/C_helper!F$122</f>
        <v>0</v>
      </c>
      <c r="D35">
        <f>C_helper!G37/C_helper!G$122</f>
        <v>0</v>
      </c>
      <c r="E35">
        <f>C_helper!H37/C_helper!H$122</f>
        <v>0</v>
      </c>
      <c r="F35">
        <v>0</v>
      </c>
      <c r="G35">
        <f>C_helper!J37/C_helper!J$122</f>
        <v>6.8264545705883109E-6</v>
      </c>
      <c r="H35">
        <f>C_helper!K37/C_helper!K$122</f>
        <v>0</v>
      </c>
      <c r="I35">
        <f>C_helper!L37/C_helper!L$122</f>
        <v>0</v>
      </c>
      <c r="J35">
        <f>C_helper!M37/C_helper!M$122</f>
        <v>0</v>
      </c>
      <c r="K35">
        <f>C_helper!N37/C_helper!N$122</f>
        <v>7.2916515735707869E-3</v>
      </c>
      <c r="L35">
        <f>C_helper!O37/C_helper!O$122</f>
        <v>0</v>
      </c>
      <c r="M35">
        <f>C_helper!P37/C_helper!P$122</f>
        <v>0</v>
      </c>
      <c r="N35">
        <f>C_helper!Q37/C_helper!Q$122</f>
        <v>2.9509276620827505E-4</v>
      </c>
      <c r="O35">
        <f>C_helper!R37/C_helper!R$122</f>
        <v>2.7108680118250632E-4</v>
      </c>
      <c r="P35">
        <f>C_helper!S37/C_helper!S$122</f>
        <v>8.4874931993516827E-5</v>
      </c>
      <c r="Q35">
        <f>C_helper!T37/C_helper!T$122</f>
        <v>2.076521879419305E-4</v>
      </c>
      <c r="R35">
        <f>C_helper!U37/C_helper!U$122</f>
        <v>3.1563700959276642E-3</v>
      </c>
      <c r="S35">
        <f>C_helper!V37/C_helper!V$122</f>
        <v>2.2512727774219693E-4</v>
      </c>
      <c r="T35">
        <f>C_helper!W37/C_helper!W$122</f>
        <v>3.8829185133827118E-6</v>
      </c>
      <c r="U35">
        <f>C_helper!X37/C_helper!X$122</f>
        <v>0</v>
      </c>
      <c r="V35">
        <f>C_helper!Y37/C_helper!Y$122</f>
        <v>0</v>
      </c>
      <c r="W35">
        <f>C_helper!Z37/C_helper!Z$122</f>
        <v>1.4711019950406287E-4</v>
      </c>
      <c r="X35">
        <f>C_helper!AA37/C_helper!AA$122</f>
        <v>2.6735878937083173E-3</v>
      </c>
      <c r="Y35">
        <f>C_helper!AB37/C_helper!AB$122</f>
        <v>0</v>
      </c>
      <c r="Z35">
        <f>C_helper!AC37/C_helper!AC$122</f>
        <v>0</v>
      </c>
      <c r="AA35">
        <f>C_helper!AD37/C_helper!AD$122</f>
        <v>0</v>
      </c>
      <c r="AB35">
        <f>C_helper!AE37/C_helper!AE$122</f>
        <v>0</v>
      </c>
      <c r="AC35">
        <f>C_helper!AF37/C_helper!AF$122</f>
        <v>1.4200952443345102E-3</v>
      </c>
      <c r="AD35">
        <f>C_helper!AG37/C_helper!AG$122</f>
        <v>2.8601872914107719E-4</v>
      </c>
      <c r="AE35">
        <f>C_helper!AH37/C_helper!AH$122</f>
        <v>8.6292194055656086E-5</v>
      </c>
      <c r="AF35">
        <f>C_helper!AI37/C_helper!AI$122</f>
        <v>0</v>
      </c>
      <c r="AG35">
        <f>C_helper!AJ37/C_helper!AJ$122</f>
        <v>1.567898733026869E-4</v>
      </c>
      <c r="AH35">
        <f>C_helper!AK37/C_helper!AK$122</f>
        <v>0</v>
      </c>
      <c r="AI35">
        <f>C_helper!AL37/C_helper!AL$122</f>
        <v>0</v>
      </c>
      <c r="AJ35">
        <f>C_helper!AM37/C_helper!AM$122</f>
        <v>0</v>
      </c>
      <c r="AK35">
        <f>C_helper!AN37/C_helper!AN$122</f>
        <v>0</v>
      </c>
      <c r="AL35">
        <f>C_helper!AO37/C_helper!AO$122</f>
        <v>5.7330129663709206E-6</v>
      </c>
      <c r="AM35">
        <v>0</v>
      </c>
      <c r="AN35">
        <f>C_helper!AQ37/C_helper!AQ$122</f>
        <v>3.6353377664424672E-5</v>
      </c>
      <c r="AO35">
        <f>C_helper!AR37/C_helper!AR$122</f>
        <v>0</v>
      </c>
      <c r="AP35">
        <f>C_helper!AS37/C_helper!AS$122</f>
        <v>0</v>
      </c>
      <c r="AQ35">
        <f>C_helper!AT37/C_helper!AT$122</f>
        <v>0</v>
      </c>
      <c r="AR35">
        <f>C_helper!AU37/C_helper!AU$122</f>
        <v>0</v>
      </c>
    </row>
    <row r="36" spans="1:44">
      <c r="A36" t="s">
        <v>82</v>
      </c>
      <c r="B36">
        <f>C_helper!E38/C_helper!E$122</f>
        <v>0</v>
      </c>
      <c r="C36">
        <f>C_helper!F38/C_helper!F$122</f>
        <v>0</v>
      </c>
      <c r="D36">
        <f>C_helper!G38/C_helper!G$122</f>
        <v>0</v>
      </c>
      <c r="E36">
        <f>C_helper!H38/C_helper!H$122</f>
        <v>0</v>
      </c>
      <c r="F36">
        <v>0</v>
      </c>
      <c r="G36">
        <f>C_helper!J38/C_helper!J$122</f>
        <v>6.8264545705883109E-6</v>
      </c>
      <c r="H36">
        <f>C_helper!K38/C_helper!K$122</f>
        <v>0</v>
      </c>
      <c r="I36">
        <f>C_helper!L38/C_helper!L$122</f>
        <v>0</v>
      </c>
      <c r="J36">
        <f>C_helper!M38/C_helper!M$122</f>
        <v>0</v>
      </c>
      <c r="K36">
        <f>C_helper!N38/C_helper!N$122</f>
        <v>1.7154084145945618E-5</v>
      </c>
      <c r="L36">
        <f>C_helper!O38/C_helper!O$122</f>
        <v>0</v>
      </c>
      <c r="M36">
        <f>C_helper!P38/C_helper!P$122</f>
        <v>0</v>
      </c>
      <c r="N36">
        <f>C_helper!Q38/C_helper!Q$122</f>
        <v>3.1809780652945871E-4</v>
      </c>
      <c r="O36">
        <f>C_helper!R38/C_helper!R$122</f>
        <v>3.380134678086114E-7</v>
      </c>
      <c r="P36">
        <f>C_helper!S38/C_helper!S$122</f>
        <v>1.1256404683675746E-2</v>
      </c>
      <c r="Q36">
        <f>C_helper!T38/C_helper!T$122</f>
        <v>1.4743620445831454E-3</v>
      </c>
      <c r="R36">
        <f>C_helper!U38/C_helper!U$122</f>
        <v>1.2297509144748302E-2</v>
      </c>
      <c r="S36">
        <f>C_helper!V38/C_helper!V$122</f>
        <v>1.1414032813897379E-3</v>
      </c>
      <c r="T36">
        <f>C_helper!W38/C_helper!W$122</f>
        <v>0</v>
      </c>
      <c r="U36">
        <f>C_helper!X38/C_helper!X$122</f>
        <v>0</v>
      </c>
      <c r="V36">
        <f>C_helper!Y38/C_helper!Y$122</f>
        <v>0</v>
      </c>
      <c r="W36">
        <f>C_helper!Z38/C_helper!Z$122</f>
        <v>0</v>
      </c>
      <c r="X36">
        <f>C_helper!AA38/C_helper!AA$122</f>
        <v>4.044647910980974E-3</v>
      </c>
      <c r="Y36">
        <f>C_helper!AB38/C_helper!AB$122</f>
        <v>0</v>
      </c>
      <c r="Z36">
        <f>C_helper!AC38/C_helper!AC$122</f>
        <v>0</v>
      </c>
      <c r="AA36">
        <f>C_helper!AD38/C_helper!AD$122</f>
        <v>0</v>
      </c>
      <c r="AB36">
        <f>C_helper!AE38/C_helper!AE$122</f>
        <v>0</v>
      </c>
      <c r="AC36">
        <f>C_helper!AF38/C_helper!AF$122</f>
        <v>1.743151367879102E-3</v>
      </c>
      <c r="AD36">
        <f>C_helper!AG38/C_helper!AG$122</f>
        <v>1.1273938811520981E-3</v>
      </c>
      <c r="AE36">
        <f>C_helper!AH38/C_helper!AH$122</f>
        <v>1.8766298612293678E-5</v>
      </c>
      <c r="AF36">
        <f>C_helper!AI38/C_helper!AI$122</f>
        <v>0</v>
      </c>
      <c r="AG36">
        <f>C_helper!AJ38/C_helper!AJ$122</f>
        <v>2.9059622684575495E-6</v>
      </c>
      <c r="AH36">
        <f>C_helper!AK38/C_helper!AK$122</f>
        <v>0</v>
      </c>
      <c r="AI36">
        <f>C_helper!AL38/C_helper!AL$122</f>
        <v>0</v>
      </c>
      <c r="AJ36">
        <f>C_helper!AM38/C_helper!AM$122</f>
        <v>0</v>
      </c>
      <c r="AK36">
        <f>C_helper!AN38/C_helper!AN$122</f>
        <v>0</v>
      </c>
      <c r="AL36">
        <f>C_helper!AO38/C_helper!AO$122</f>
        <v>2.8719296035590545E-4</v>
      </c>
      <c r="AM36">
        <v>0</v>
      </c>
      <c r="AN36">
        <f>C_helper!AQ38/C_helper!AQ$122</f>
        <v>1.6223821437015973E-5</v>
      </c>
      <c r="AO36">
        <f>C_helper!AR38/C_helper!AR$122</f>
        <v>0</v>
      </c>
      <c r="AP36">
        <f>C_helper!AS38/C_helper!AS$122</f>
        <v>0</v>
      </c>
      <c r="AQ36">
        <f>C_helper!AT38/C_helper!AT$122</f>
        <v>0</v>
      </c>
      <c r="AR36">
        <f>C_helper!AU38/C_helper!AU$122</f>
        <v>0</v>
      </c>
    </row>
    <row r="37" spans="1:44">
      <c r="A37" t="s">
        <v>83</v>
      </c>
      <c r="B37">
        <f>C_helper!E39/C_helper!E$122</f>
        <v>0</v>
      </c>
      <c r="C37">
        <f>C_helper!F39/C_helper!F$122</f>
        <v>0</v>
      </c>
      <c r="D37">
        <f>C_helper!G39/C_helper!G$122</f>
        <v>0</v>
      </c>
      <c r="E37">
        <f>C_helper!H39/C_helper!H$122</f>
        <v>0</v>
      </c>
      <c r="F37">
        <v>0</v>
      </c>
      <c r="G37">
        <f>C_helper!J39/C_helper!J$122</f>
        <v>5.5954545660559925E-8</v>
      </c>
      <c r="H37">
        <f>C_helper!K39/C_helper!K$122</f>
        <v>0</v>
      </c>
      <c r="I37">
        <f>C_helper!L39/C_helper!L$122</f>
        <v>0</v>
      </c>
      <c r="J37">
        <f>C_helper!M39/C_helper!M$122</f>
        <v>0</v>
      </c>
      <c r="K37">
        <f>C_helper!N39/C_helper!N$122</f>
        <v>8.3272253135658348E-7</v>
      </c>
      <c r="L37">
        <f>C_helper!O39/C_helper!O$122</f>
        <v>0</v>
      </c>
      <c r="M37">
        <f>C_helper!P39/C_helper!P$122</f>
        <v>0</v>
      </c>
      <c r="N37">
        <f>C_helper!Q39/C_helper!Q$122</f>
        <v>3.0881263965283636E-3</v>
      </c>
      <c r="O37">
        <f>C_helper!R39/C_helper!R$122</f>
        <v>0</v>
      </c>
      <c r="P37">
        <f>C_helper!S39/C_helper!S$122</f>
        <v>0</v>
      </c>
      <c r="Q37">
        <f>C_helper!T39/C_helper!T$122</f>
        <v>0</v>
      </c>
      <c r="R37">
        <f>C_helper!U39/C_helper!U$122</f>
        <v>0</v>
      </c>
      <c r="S37">
        <f>C_helper!V39/C_helper!V$122</f>
        <v>0</v>
      </c>
      <c r="T37">
        <f>C_helper!W39/C_helper!W$122</f>
        <v>0</v>
      </c>
      <c r="U37">
        <f>C_helper!X39/C_helper!X$122</f>
        <v>0</v>
      </c>
      <c r="V37">
        <f>C_helper!Y39/C_helper!Y$122</f>
        <v>0</v>
      </c>
      <c r="W37">
        <f>C_helper!Z39/C_helper!Z$122</f>
        <v>0</v>
      </c>
      <c r="X37">
        <f>C_helper!AA39/C_helper!AA$122</f>
        <v>1.8948413793840012E-3</v>
      </c>
      <c r="Y37">
        <f>C_helper!AB39/C_helper!AB$122</f>
        <v>0</v>
      </c>
      <c r="Z37">
        <f>C_helper!AC39/C_helper!AC$122</f>
        <v>0</v>
      </c>
      <c r="AA37">
        <f>C_helper!AD39/C_helper!AD$122</f>
        <v>0</v>
      </c>
      <c r="AB37">
        <f>C_helper!AE39/C_helper!AE$122</f>
        <v>0</v>
      </c>
      <c r="AC37">
        <f>C_helper!AF39/C_helper!AF$122</f>
        <v>4.6318228034008396E-5</v>
      </c>
      <c r="AD37">
        <f>C_helper!AG39/C_helper!AG$122</f>
        <v>4.1234298975418263E-2</v>
      </c>
      <c r="AE37">
        <f>C_helper!AH39/C_helper!AH$122</f>
        <v>0</v>
      </c>
      <c r="AF37">
        <f>C_helper!AI39/C_helper!AI$122</f>
        <v>0</v>
      </c>
      <c r="AG37">
        <f>C_helper!AJ39/C_helper!AJ$122</f>
        <v>0</v>
      </c>
      <c r="AH37">
        <f>C_helper!AK39/C_helper!AK$122</f>
        <v>0</v>
      </c>
      <c r="AI37">
        <f>C_helper!AL39/C_helper!AL$122</f>
        <v>0</v>
      </c>
      <c r="AJ37">
        <f>C_helper!AM39/C_helper!AM$122</f>
        <v>0</v>
      </c>
      <c r="AK37">
        <f>C_helper!AN39/C_helper!AN$122</f>
        <v>0</v>
      </c>
      <c r="AL37">
        <f>C_helper!AO39/C_helper!AO$122</f>
        <v>0</v>
      </c>
      <c r="AM37">
        <v>0</v>
      </c>
      <c r="AN37">
        <f>C_helper!AQ39/C_helper!AQ$122</f>
        <v>0</v>
      </c>
      <c r="AO37">
        <f>C_helper!AR39/C_helper!AR$122</f>
        <v>0</v>
      </c>
      <c r="AP37">
        <f>C_helper!AS39/C_helper!AS$122</f>
        <v>0</v>
      </c>
      <c r="AQ37">
        <f>C_helper!AT39/C_helper!AT$122</f>
        <v>0</v>
      </c>
      <c r="AR37">
        <f>C_helper!AU39/C_helper!AU$122</f>
        <v>0</v>
      </c>
    </row>
    <row r="38" spans="1:44">
      <c r="A38" t="s">
        <v>84</v>
      </c>
      <c r="B38">
        <f>C_helper!E40/C_helper!E$122</f>
        <v>0</v>
      </c>
      <c r="C38">
        <f>C_helper!F40/C_helper!F$122</f>
        <v>0</v>
      </c>
      <c r="D38">
        <f>C_helper!G40/C_helper!G$122</f>
        <v>0</v>
      </c>
      <c r="E38">
        <f>C_helper!H40/C_helper!H$122</f>
        <v>0</v>
      </c>
      <c r="F38">
        <v>0</v>
      </c>
      <c r="G38">
        <f>C_helper!J40/C_helper!J$122</f>
        <v>1.3613740959214228E-4</v>
      </c>
      <c r="H38">
        <f>C_helper!K40/C_helper!K$122</f>
        <v>0</v>
      </c>
      <c r="I38">
        <f>C_helper!L40/C_helper!L$122</f>
        <v>0</v>
      </c>
      <c r="J38">
        <f>C_helper!M40/C_helper!M$122</f>
        <v>0</v>
      </c>
      <c r="K38">
        <f>C_helper!N40/C_helper!N$122</f>
        <v>1.3673303964875099E-4</v>
      </c>
      <c r="L38">
        <f>C_helper!O40/C_helper!O$122</f>
        <v>0</v>
      </c>
      <c r="M38">
        <f>C_helper!P40/C_helper!P$122</f>
        <v>0</v>
      </c>
      <c r="N38">
        <f>C_helper!Q40/C_helper!Q$122</f>
        <v>2.2543091720356642E-5</v>
      </c>
      <c r="O38">
        <f>C_helper!R40/C_helper!R$122</f>
        <v>0</v>
      </c>
      <c r="P38">
        <f>C_helper!S40/C_helper!S$122</f>
        <v>0</v>
      </c>
      <c r="Q38">
        <f>C_helper!T40/C_helper!T$122</f>
        <v>0</v>
      </c>
      <c r="R38">
        <f>C_helper!U40/C_helper!U$122</f>
        <v>1.5149446607380765E-3</v>
      </c>
      <c r="S38">
        <f>C_helper!V40/C_helper!V$122</f>
        <v>0</v>
      </c>
      <c r="T38">
        <f>C_helper!W40/C_helper!W$122</f>
        <v>7.4968284321582689E-3</v>
      </c>
      <c r="U38">
        <f>C_helper!X40/C_helper!X$122</f>
        <v>0</v>
      </c>
      <c r="V38">
        <f>C_helper!Y40/C_helper!Y$122</f>
        <v>0</v>
      </c>
      <c r="W38">
        <f>C_helper!Z40/C_helper!Z$122</f>
        <v>7.4231662208015742E-3</v>
      </c>
      <c r="X38">
        <f>C_helper!AA40/C_helper!AA$122</f>
        <v>2.6408793719452038E-4</v>
      </c>
      <c r="Y38">
        <f>C_helper!AB40/C_helper!AB$122</f>
        <v>0</v>
      </c>
      <c r="Z38">
        <f>C_helper!AC40/C_helper!AC$122</f>
        <v>0</v>
      </c>
      <c r="AA38">
        <f>C_helper!AD40/C_helper!AD$122</f>
        <v>0</v>
      </c>
      <c r="AB38">
        <f>C_helper!AE40/C_helper!AE$122</f>
        <v>0</v>
      </c>
      <c r="AC38">
        <f>C_helper!AF40/C_helper!AF$122</f>
        <v>7.4523685961332568E-5</v>
      </c>
      <c r="AD38">
        <f>C_helper!AG40/C_helper!AG$122</f>
        <v>0.16267182992179036</v>
      </c>
      <c r="AE38">
        <f>C_helper!AH40/C_helper!AH$122</f>
        <v>9.8420631586745451E-5</v>
      </c>
      <c r="AF38">
        <f>C_helper!AI40/C_helper!AI$122</f>
        <v>0</v>
      </c>
      <c r="AG38">
        <f>C_helper!AJ40/C_helper!AJ$122</f>
        <v>0</v>
      </c>
      <c r="AH38">
        <f>C_helper!AK40/C_helper!AK$122</f>
        <v>0</v>
      </c>
      <c r="AI38">
        <f>C_helper!AL40/C_helper!AL$122</f>
        <v>0</v>
      </c>
      <c r="AJ38">
        <f>C_helper!AM40/C_helper!AM$122</f>
        <v>0</v>
      </c>
      <c r="AK38">
        <f>C_helper!AN40/C_helper!AN$122</f>
        <v>0</v>
      </c>
      <c r="AL38">
        <f>C_helper!AO40/C_helper!AO$122</f>
        <v>0</v>
      </c>
      <c r="AM38">
        <v>0</v>
      </c>
      <c r="AN38">
        <f>C_helper!AQ40/C_helper!AQ$122</f>
        <v>9.7330910976586929E-3</v>
      </c>
      <c r="AO38">
        <f>C_helper!AR40/C_helper!AR$122</f>
        <v>0</v>
      </c>
      <c r="AP38">
        <f>C_helper!AS40/C_helper!AS$122</f>
        <v>0</v>
      </c>
      <c r="AQ38">
        <f>C_helper!AT40/C_helper!AT$122</f>
        <v>0</v>
      </c>
      <c r="AR38">
        <f>C_helper!AU40/C_helper!AU$122</f>
        <v>0</v>
      </c>
    </row>
    <row r="39" spans="1:44">
      <c r="A39" t="s">
        <v>85</v>
      </c>
      <c r="B39">
        <f>C_helper!E41/C_helper!E$122</f>
        <v>0</v>
      </c>
      <c r="C39">
        <f>C_helper!F41/C_helper!F$122</f>
        <v>0</v>
      </c>
      <c r="D39">
        <f>C_helper!G41/C_helper!G$122</f>
        <v>0</v>
      </c>
      <c r="E39">
        <f>C_helper!H41/C_helper!H$122</f>
        <v>0</v>
      </c>
      <c r="F39">
        <v>0</v>
      </c>
      <c r="G39">
        <f>C_helper!J41/C_helper!J$122</f>
        <v>6.1550000226615912E-7</v>
      </c>
      <c r="H39">
        <f>C_helper!K41/C_helper!K$122</f>
        <v>0</v>
      </c>
      <c r="I39">
        <f>C_helper!L41/C_helper!L$122</f>
        <v>0</v>
      </c>
      <c r="J39">
        <f>C_helper!M41/C_helper!M$122</f>
        <v>0</v>
      </c>
      <c r="K39">
        <f>C_helper!N41/C_helper!N$122</f>
        <v>2.3332885328611468E-4</v>
      </c>
      <c r="L39">
        <f>C_helper!O41/C_helper!O$122</f>
        <v>0</v>
      </c>
      <c r="M39">
        <f>C_helper!P41/C_helper!P$122</f>
        <v>0</v>
      </c>
      <c r="N39">
        <f>C_helper!Q41/C_helper!Q$122</f>
        <v>0.1180230632458449</v>
      </c>
      <c r="O39">
        <f>C_helper!R41/C_helper!R$122</f>
        <v>6.8430150530917763E-2</v>
      </c>
      <c r="P39">
        <f>C_helper!S41/C_helper!S$122</f>
        <v>6.9604546739453142E-5</v>
      </c>
      <c r="Q39">
        <f>C_helper!T41/C_helper!T$122</f>
        <v>2.8359175894952568E-6</v>
      </c>
      <c r="R39">
        <f>C_helper!U41/C_helper!U$122</f>
        <v>3.4837136387388957E-5</v>
      </c>
      <c r="S39">
        <f>C_helper!V41/C_helper!V$122</f>
        <v>4.3708221476543555E-5</v>
      </c>
      <c r="T39">
        <f>C_helper!W41/C_helper!W$122</f>
        <v>2.0268834639857754E-4</v>
      </c>
      <c r="U39">
        <f>C_helper!X41/C_helper!X$122</f>
        <v>0</v>
      </c>
      <c r="V39">
        <f>C_helper!Y41/C_helper!Y$122</f>
        <v>0</v>
      </c>
      <c r="W39">
        <f>C_helper!Z41/C_helper!Z$122</f>
        <v>0</v>
      </c>
      <c r="X39">
        <f>C_helper!AA41/C_helper!AA$122</f>
        <v>1.1081124282008308E-3</v>
      </c>
      <c r="Y39">
        <f>C_helper!AB41/C_helper!AB$122</f>
        <v>0</v>
      </c>
      <c r="Z39">
        <f>C_helper!AC41/C_helper!AC$122</f>
        <v>0</v>
      </c>
      <c r="AA39">
        <f>C_helper!AD41/C_helper!AD$122</f>
        <v>0</v>
      </c>
      <c r="AB39">
        <f>C_helper!AE41/C_helper!AE$122</f>
        <v>0</v>
      </c>
      <c r="AC39">
        <f>C_helper!AF41/C_helper!AF$122</f>
        <v>6.1006693344404042E-4</v>
      </c>
      <c r="AD39">
        <f>C_helper!AG41/C_helper!AG$122</f>
        <v>1.3100715616419186E-4</v>
      </c>
      <c r="AE39">
        <f>C_helper!AH41/C_helper!AH$122</f>
        <v>9.3421748550282952E-6</v>
      </c>
      <c r="AF39">
        <f>C_helper!AI41/C_helper!AI$122</f>
        <v>0</v>
      </c>
      <c r="AG39">
        <f>C_helper!AJ41/C_helper!AJ$122</f>
        <v>0</v>
      </c>
      <c r="AH39">
        <f>C_helper!AK41/C_helper!AK$122</f>
        <v>0</v>
      </c>
      <c r="AI39">
        <f>C_helper!AL41/C_helper!AL$122</f>
        <v>0</v>
      </c>
      <c r="AJ39">
        <f>C_helper!AM41/C_helper!AM$122</f>
        <v>0</v>
      </c>
      <c r="AK39">
        <f>C_helper!AN41/C_helper!AN$122</f>
        <v>0</v>
      </c>
      <c r="AL39">
        <f>C_helper!AO41/C_helper!AO$122</f>
        <v>0</v>
      </c>
      <c r="AM39">
        <v>0</v>
      </c>
      <c r="AN39">
        <f>C_helper!AQ41/C_helper!AQ$122</f>
        <v>9.0132341316755399E-7</v>
      </c>
      <c r="AO39">
        <f>C_helper!AR41/C_helper!AR$122</f>
        <v>0</v>
      </c>
      <c r="AP39">
        <f>C_helper!AS41/C_helper!AS$122</f>
        <v>0</v>
      </c>
      <c r="AQ39">
        <f>C_helper!AT41/C_helper!AT$122</f>
        <v>0</v>
      </c>
      <c r="AR39">
        <f>C_helper!AU41/C_helper!AU$122</f>
        <v>0</v>
      </c>
    </row>
    <row r="40" spans="1:44">
      <c r="A40" t="s">
        <v>86</v>
      </c>
      <c r="B40">
        <f>C_helper!E42/C_helper!E$122</f>
        <v>0</v>
      </c>
      <c r="C40">
        <f>C_helper!F42/C_helper!F$122</f>
        <v>0</v>
      </c>
      <c r="D40">
        <f>C_helper!G42/C_helper!G$122</f>
        <v>0</v>
      </c>
      <c r="E40">
        <f>C_helper!H42/C_helper!H$122</f>
        <v>0</v>
      </c>
      <c r="F40">
        <v>0</v>
      </c>
      <c r="G40">
        <f>C_helper!J42/C_helper!J$122</f>
        <v>1.0127772764561345E-5</v>
      </c>
      <c r="H40">
        <f>C_helper!K42/C_helper!K$122</f>
        <v>1.3898894744091871E-3</v>
      </c>
      <c r="I40">
        <f>C_helper!L42/C_helper!L$122</f>
        <v>0</v>
      </c>
      <c r="J40">
        <f>C_helper!M42/C_helper!M$122</f>
        <v>0</v>
      </c>
      <c r="K40">
        <f>C_helper!N42/C_helper!N$122</f>
        <v>0</v>
      </c>
      <c r="L40">
        <f>C_helper!O42/C_helper!O$122</f>
        <v>0</v>
      </c>
      <c r="M40">
        <f>C_helper!P42/C_helper!P$122</f>
        <v>0</v>
      </c>
      <c r="N40">
        <f>C_helper!Q42/C_helper!Q$122</f>
        <v>0</v>
      </c>
      <c r="O40">
        <f>C_helper!R42/C_helper!R$122</f>
        <v>5.4082154849377824E-6</v>
      </c>
      <c r="P40">
        <f>C_helper!S42/C_helper!S$122</f>
        <v>0</v>
      </c>
      <c r="Q40">
        <f>C_helper!T42/C_helper!T$122</f>
        <v>0</v>
      </c>
      <c r="R40">
        <f>C_helper!U42/C_helper!U$122</f>
        <v>1.5692403778103134E-6</v>
      </c>
      <c r="S40">
        <f>C_helper!V42/C_helper!V$122</f>
        <v>0</v>
      </c>
      <c r="T40">
        <f>C_helper!W42/C_helper!W$122</f>
        <v>2.5658791486654564E-2</v>
      </c>
      <c r="U40">
        <f>C_helper!X42/C_helper!X$122</f>
        <v>7.2788704231291201E-3</v>
      </c>
      <c r="V40">
        <f>C_helper!Y42/C_helper!Y$122</f>
        <v>0</v>
      </c>
      <c r="W40">
        <f>C_helper!Z42/C_helper!Z$122</f>
        <v>0</v>
      </c>
      <c r="X40">
        <f>C_helper!AA42/C_helper!AA$122</f>
        <v>4.8717896870976502E-4</v>
      </c>
      <c r="Y40">
        <f>C_helper!AB42/C_helper!AB$122</f>
        <v>0</v>
      </c>
      <c r="Z40">
        <f>C_helper!AC42/C_helper!AC$122</f>
        <v>0</v>
      </c>
      <c r="AA40">
        <f>C_helper!AD42/C_helper!AD$122</f>
        <v>0</v>
      </c>
      <c r="AB40">
        <f>C_helper!AE42/C_helper!AE$122</f>
        <v>0</v>
      </c>
      <c r="AC40">
        <f>C_helper!AF42/C_helper!AF$122</f>
        <v>4.0884397002003125E-4</v>
      </c>
      <c r="AD40">
        <f>C_helper!AG42/C_helper!AG$122</f>
        <v>0</v>
      </c>
      <c r="AE40">
        <f>C_helper!AH42/C_helper!AH$122</f>
        <v>3.5238027961948824E-6</v>
      </c>
      <c r="AF40">
        <f>C_helper!AI42/C_helper!AI$122</f>
        <v>0</v>
      </c>
      <c r="AG40">
        <f>C_helper!AJ42/C_helper!AJ$122</f>
        <v>0</v>
      </c>
      <c r="AH40">
        <f>C_helper!AK42/C_helper!AK$122</f>
        <v>0</v>
      </c>
      <c r="AI40">
        <f>C_helper!AL42/C_helper!AL$122</f>
        <v>0</v>
      </c>
      <c r="AJ40">
        <f>C_helper!AM42/C_helper!AM$122</f>
        <v>0</v>
      </c>
      <c r="AK40">
        <f>C_helper!AN42/C_helper!AN$122</f>
        <v>0</v>
      </c>
      <c r="AL40">
        <f>C_helper!AO42/C_helper!AO$122</f>
        <v>0</v>
      </c>
      <c r="AM40">
        <v>0</v>
      </c>
      <c r="AN40">
        <f>C_helper!AQ42/C_helper!AQ$122</f>
        <v>4.8731552538592421E-4</v>
      </c>
      <c r="AO40">
        <f>C_helper!AR42/C_helper!AR$122</f>
        <v>0</v>
      </c>
      <c r="AP40">
        <f>C_helper!AS42/C_helper!AS$122</f>
        <v>0</v>
      </c>
      <c r="AQ40">
        <f>C_helper!AT42/C_helper!AT$122</f>
        <v>0</v>
      </c>
      <c r="AR40">
        <f>C_helper!AU42/C_helper!AU$122</f>
        <v>0</v>
      </c>
    </row>
    <row r="41" spans="1:44">
      <c r="A41" t="s">
        <v>87</v>
      </c>
      <c r="B41">
        <f>C_helper!E43/C_helper!E$122</f>
        <v>0</v>
      </c>
      <c r="C41">
        <f>C_helper!F43/C_helper!F$122</f>
        <v>0</v>
      </c>
      <c r="D41">
        <f>C_helper!G43/C_helper!G$122</f>
        <v>0</v>
      </c>
      <c r="E41">
        <f>C_helper!H43/C_helper!H$122</f>
        <v>0</v>
      </c>
      <c r="F41">
        <v>0</v>
      </c>
      <c r="G41">
        <f>C_helper!J43/C_helper!J$122</f>
        <v>2.8033227375940522E-5</v>
      </c>
      <c r="H41">
        <f>C_helper!K43/C_helper!K$122</f>
        <v>0</v>
      </c>
      <c r="I41">
        <f>C_helper!L43/C_helper!L$122</f>
        <v>0</v>
      </c>
      <c r="J41">
        <f>C_helper!M43/C_helper!M$122</f>
        <v>0</v>
      </c>
      <c r="K41">
        <f>C_helper!N43/C_helper!N$122</f>
        <v>1.1541534284602245E-4</v>
      </c>
      <c r="L41">
        <f>C_helper!O43/C_helper!O$122</f>
        <v>0</v>
      </c>
      <c r="M41">
        <f>C_helper!P43/C_helper!P$122</f>
        <v>0</v>
      </c>
      <c r="N41">
        <f>C_helper!Q43/C_helper!Q$122</f>
        <v>1.2891230044397881E-2</v>
      </c>
      <c r="O41">
        <f>C_helper!R43/C_helper!R$122</f>
        <v>2.5587619513111882E-4</v>
      </c>
      <c r="P41">
        <f>C_helper!S43/C_helper!S$122</f>
        <v>1.9997102178054113E-3</v>
      </c>
      <c r="Q41">
        <f>C_helper!T43/C_helper!T$122</f>
        <v>1.4881319999899166E-2</v>
      </c>
      <c r="R41">
        <f>C_helper!U43/C_helper!U$122</f>
        <v>9.4123037861062596E-4</v>
      </c>
      <c r="S41">
        <f>C_helper!V43/C_helper!V$122</f>
        <v>5.3052600150204606E-3</v>
      </c>
      <c r="T41">
        <f>C_helper!W43/C_helper!W$122</f>
        <v>1.5531674053530846E-7</v>
      </c>
      <c r="U41">
        <f>C_helper!X43/C_helper!X$122</f>
        <v>0</v>
      </c>
      <c r="V41">
        <f>C_helper!Y43/C_helper!Y$122</f>
        <v>0</v>
      </c>
      <c r="W41">
        <f>C_helper!Z43/C_helper!Z$122</f>
        <v>0</v>
      </c>
      <c r="X41">
        <f>C_helper!AA43/C_helper!AA$122</f>
        <v>2.0184718039052908E-3</v>
      </c>
      <c r="Y41">
        <f>C_helper!AB43/C_helper!AB$122</f>
        <v>0</v>
      </c>
      <c r="Z41">
        <f>C_helper!AC43/C_helper!AC$122</f>
        <v>0</v>
      </c>
      <c r="AA41">
        <f>C_helper!AD43/C_helper!AD$122</f>
        <v>0</v>
      </c>
      <c r="AB41">
        <f>C_helper!AE43/C_helper!AE$122</f>
        <v>0</v>
      </c>
      <c r="AC41">
        <f>C_helper!AF43/C_helper!AF$122</f>
        <v>4.6858907738685533E-4</v>
      </c>
      <c r="AD41">
        <f>C_helper!AG43/C_helper!AG$122</f>
        <v>1.140616653125192E-2</v>
      </c>
      <c r="AE41">
        <f>C_helper!AH43/C_helper!AH$122</f>
        <v>9.8736380707064961E-2</v>
      </c>
      <c r="AF41">
        <f>C_helper!AI43/C_helper!AI$122</f>
        <v>0</v>
      </c>
      <c r="AG41">
        <f>C_helper!AJ43/C_helper!AJ$122</f>
        <v>1.1703102590242677E-4</v>
      </c>
      <c r="AH41">
        <f>C_helper!AK43/C_helper!AK$122</f>
        <v>0</v>
      </c>
      <c r="AI41">
        <f>C_helper!AL43/C_helper!AL$122</f>
        <v>0</v>
      </c>
      <c r="AJ41">
        <f>C_helper!AM43/C_helper!AM$122</f>
        <v>0</v>
      </c>
      <c r="AK41">
        <f>C_helper!AN43/C_helper!AN$122</f>
        <v>0</v>
      </c>
      <c r="AL41">
        <f>C_helper!AO43/C_helper!AO$122</f>
        <v>3.7955644763303258E-3</v>
      </c>
      <c r="AM41">
        <v>0</v>
      </c>
      <c r="AN41">
        <f>C_helper!AQ43/C_helper!AQ$122</f>
        <v>1.298055935530139E-2</v>
      </c>
      <c r="AO41">
        <f>C_helper!AR43/C_helper!AR$122</f>
        <v>0</v>
      </c>
      <c r="AP41">
        <f>C_helper!AS43/C_helper!AS$122</f>
        <v>0</v>
      </c>
      <c r="AQ41">
        <f>C_helper!AT43/C_helper!AT$122</f>
        <v>0</v>
      </c>
      <c r="AR41">
        <f>C_helper!AU43/C_helper!AU$122</f>
        <v>0</v>
      </c>
    </row>
    <row r="42" spans="1:44">
      <c r="A42" t="s">
        <v>88</v>
      </c>
      <c r="B42">
        <f>C_helper!E44/C_helper!E$122</f>
        <v>0</v>
      </c>
      <c r="C42">
        <f>C_helper!F44/C_helper!F$122</f>
        <v>0</v>
      </c>
      <c r="D42">
        <f>C_helper!G44/C_helper!G$122</f>
        <v>0</v>
      </c>
      <c r="E42">
        <f>C_helper!H44/C_helper!H$122</f>
        <v>0</v>
      </c>
      <c r="F42">
        <v>0</v>
      </c>
      <c r="G42">
        <f>C_helper!J44/C_helper!J$122</f>
        <v>0</v>
      </c>
      <c r="H42">
        <f>C_helper!K44/C_helper!K$122</f>
        <v>0</v>
      </c>
      <c r="I42">
        <f>C_helper!L44/C_helper!L$122</f>
        <v>0</v>
      </c>
      <c r="J42">
        <f>C_helper!M44/C_helper!M$122</f>
        <v>0</v>
      </c>
      <c r="K42">
        <f>C_helper!N44/C_helper!N$122</f>
        <v>0</v>
      </c>
      <c r="L42">
        <f>C_helper!O44/C_helper!O$122</f>
        <v>0</v>
      </c>
      <c r="M42">
        <f>C_helper!P44/C_helper!P$122</f>
        <v>0</v>
      </c>
      <c r="N42">
        <f>C_helper!Q44/C_helper!Q$122</f>
        <v>9.2389720165396075E-7</v>
      </c>
      <c r="O42">
        <f>C_helper!R44/C_helper!R$122</f>
        <v>0</v>
      </c>
      <c r="P42">
        <f>C_helper!S44/C_helper!S$122</f>
        <v>0</v>
      </c>
      <c r="Q42">
        <f>C_helper!T44/C_helper!T$122</f>
        <v>1.8906117263301715E-6</v>
      </c>
      <c r="R42">
        <f>C_helper!U44/C_helper!U$122</f>
        <v>2.1969365289344387E-6</v>
      </c>
      <c r="S42">
        <f>C_helper!V44/C_helper!V$122</f>
        <v>3.991618399684343E-7</v>
      </c>
      <c r="T42">
        <f>C_helper!W44/C_helper!W$122</f>
        <v>0</v>
      </c>
      <c r="U42">
        <f>C_helper!X44/C_helper!X$122</f>
        <v>0</v>
      </c>
      <c r="V42">
        <f>C_helper!Y44/C_helper!Y$122</f>
        <v>0</v>
      </c>
      <c r="W42">
        <f>C_helper!Z44/C_helper!Z$122</f>
        <v>0</v>
      </c>
      <c r="X42">
        <f>C_helper!AA44/C_helper!AA$122</f>
        <v>1.0603846872607784E-3</v>
      </c>
      <c r="Y42">
        <f>C_helper!AB44/C_helper!AB$122</f>
        <v>0</v>
      </c>
      <c r="Z42">
        <f>C_helper!AC44/C_helper!AC$122</f>
        <v>0</v>
      </c>
      <c r="AA42">
        <f>C_helper!AD44/C_helper!AD$122</f>
        <v>0</v>
      </c>
      <c r="AB42">
        <f>C_helper!AE44/C_helper!AE$122</f>
        <v>0</v>
      </c>
      <c r="AC42">
        <f>C_helper!AF44/C_helper!AF$122</f>
        <v>1.6202368483491652E-4</v>
      </c>
      <c r="AD42">
        <f>C_helper!AG44/C_helper!AG$122</f>
        <v>2.9387102142048377E-3</v>
      </c>
      <c r="AE42">
        <f>C_helper!AH44/C_helper!AH$122</f>
        <v>7.6048581276019805E-5</v>
      </c>
      <c r="AF42">
        <f>C_helper!AI44/C_helper!AI$122</f>
        <v>0</v>
      </c>
      <c r="AG42">
        <f>C_helper!AJ44/C_helper!AJ$122</f>
        <v>0</v>
      </c>
      <c r="AH42">
        <f>C_helper!AK44/C_helper!AK$122</f>
        <v>0</v>
      </c>
      <c r="AI42">
        <f>C_helper!AL44/C_helper!AL$122</f>
        <v>0</v>
      </c>
      <c r="AJ42">
        <f>C_helper!AM44/C_helper!AM$122</f>
        <v>0</v>
      </c>
      <c r="AK42">
        <f>C_helper!AN44/C_helper!AN$122</f>
        <v>0</v>
      </c>
      <c r="AL42">
        <f>C_helper!AO44/C_helper!AO$122</f>
        <v>0</v>
      </c>
      <c r="AM42">
        <v>0</v>
      </c>
      <c r="AN42">
        <f>C_helper!AQ44/C_helper!AQ$122</f>
        <v>0</v>
      </c>
      <c r="AO42">
        <f>C_helper!AR44/C_helper!AR$122</f>
        <v>0</v>
      </c>
      <c r="AP42">
        <f>C_helper!AS44/C_helper!AS$122</f>
        <v>0</v>
      </c>
      <c r="AQ42">
        <f>C_helper!AT44/C_helper!AT$122</f>
        <v>0</v>
      </c>
      <c r="AR42">
        <f>C_helper!AU44/C_helper!AU$122</f>
        <v>0</v>
      </c>
    </row>
    <row r="43" spans="1:44">
      <c r="A43" t="s">
        <v>89</v>
      </c>
      <c r="B43">
        <f>C_helper!E45/C_helper!E$122</f>
        <v>0</v>
      </c>
      <c r="C43">
        <f>C_helper!F45/C_helper!F$122</f>
        <v>0</v>
      </c>
      <c r="D43">
        <f>C_helper!G45/C_helper!G$122</f>
        <v>0</v>
      </c>
      <c r="E43">
        <f>C_helper!H45/C_helper!H$122</f>
        <v>0</v>
      </c>
      <c r="F43">
        <v>0</v>
      </c>
      <c r="G43">
        <f>C_helper!J45/C_helper!J$122</f>
        <v>0</v>
      </c>
      <c r="H43">
        <f>C_helper!K45/C_helper!K$122</f>
        <v>0</v>
      </c>
      <c r="I43">
        <f>C_helper!L45/C_helper!L$122</f>
        <v>0</v>
      </c>
      <c r="J43">
        <f>C_helper!M45/C_helper!M$122</f>
        <v>0</v>
      </c>
      <c r="K43">
        <f>C_helper!N45/C_helper!N$122</f>
        <v>0</v>
      </c>
      <c r="L43">
        <f>C_helper!O45/C_helper!O$122</f>
        <v>0</v>
      </c>
      <c r="M43">
        <f>C_helper!P45/C_helper!P$122</f>
        <v>0.45013369868787528</v>
      </c>
      <c r="N43">
        <f>C_helper!Q45/C_helper!Q$122</f>
        <v>0</v>
      </c>
      <c r="O43">
        <f>C_helper!R45/C_helper!R$122</f>
        <v>0</v>
      </c>
      <c r="P43">
        <f>C_helper!S45/C_helper!S$122</f>
        <v>0</v>
      </c>
      <c r="Q43">
        <f>C_helper!T45/C_helper!T$122</f>
        <v>0</v>
      </c>
      <c r="R43">
        <f>C_helper!U45/C_helper!U$122</f>
        <v>0</v>
      </c>
      <c r="S43">
        <f>C_helper!V45/C_helper!V$122</f>
        <v>0</v>
      </c>
      <c r="T43">
        <f>C_helper!W45/C_helper!W$122</f>
        <v>0</v>
      </c>
      <c r="U43">
        <f>C_helper!X45/C_helper!X$122</f>
        <v>0</v>
      </c>
      <c r="V43">
        <f>C_helper!Y45/C_helper!Y$122</f>
        <v>0</v>
      </c>
      <c r="W43">
        <f>C_helper!Z45/C_helper!Z$122</f>
        <v>0</v>
      </c>
      <c r="X43">
        <f>C_helper!AA45/C_helper!AA$122</f>
        <v>9.2938371999525004E-4</v>
      </c>
      <c r="Y43">
        <f>C_helper!AB45/C_helper!AB$122</f>
        <v>0</v>
      </c>
      <c r="Z43">
        <f>C_helper!AC45/C_helper!AC$122</f>
        <v>0</v>
      </c>
      <c r="AA43">
        <f>C_helper!AD45/C_helper!AD$122</f>
        <v>0</v>
      </c>
      <c r="AB43">
        <f>C_helper!AE45/C_helper!AE$122</f>
        <v>0</v>
      </c>
      <c r="AC43">
        <f>C_helper!AF45/C_helper!AF$122</f>
        <v>7.1892378065237152E-4</v>
      </c>
      <c r="AD43">
        <f>C_helper!AG45/C_helper!AG$122</f>
        <v>0</v>
      </c>
      <c r="AE43">
        <f>C_helper!AH45/C_helper!AH$122</f>
        <v>0</v>
      </c>
      <c r="AF43">
        <f>C_helper!AI45/C_helper!AI$122</f>
        <v>0</v>
      </c>
      <c r="AG43">
        <f>C_helper!AJ45/C_helper!AJ$122</f>
        <v>0</v>
      </c>
      <c r="AH43">
        <f>C_helper!AK45/C_helper!AK$122</f>
        <v>0</v>
      </c>
      <c r="AI43">
        <f>C_helper!AL45/C_helper!AL$122</f>
        <v>0</v>
      </c>
      <c r="AJ43">
        <f>C_helper!AM45/C_helper!AM$122</f>
        <v>0</v>
      </c>
      <c r="AK43">
        <f>C_helper!AN45/C_helper!AN$122</f>
        <v>0</v>
      </c>
      <c r="AL43">
        <f>C_helper!AO45/C_helper!AO$122</f>
        <v>0</v>
      </c>
      <c r="AM43">
        <v>0</v>
      </c>
      <c r="AN43">
        <f>C_helper!AQ45/C_helper!AQ$122</f>
        <v>0</v>
      </c>
      <c r="AO43">
        <f>C_helper!AR45/C_helper!AR$122</f>
        <v>0</v>
      </c>
      <c r="AP43">
        <f>C_helper!AS45/C_helper!AS$122</f>
        <v>0</v>
      </c>
      <c r="AQ43">
        <f>C_helper!AT45/C_helper!AT$122</f>
        <v>0</v>
      </c>
      <c r="AR43">
        <f>C_helper!AU45/C_helper!AU$122</f>
        <v>0</v>
      </c>
    </row>
    <row r="44" spans="1:44">
      <c r="A44" t="s">
        <v>90</v>
      </c>
      <c r="B44">
        <f>C_helper!E46/C_helper!E$122</f>
        <v>0</v>
      </c>
      <c r="C44">
        <f>C_helper!F46/C_helper!F$122</f>
        <v>0</v>
      </c>
      <c r="D44">
        <f>C_helper!G46/C_helper!G$122</f>
        <v>0</v>
      </c>
      <c r="E44">
        <f>C_helper!H46/C_helper!H$122</f>
        <v>0</v>
      </c>
      <c r="F44">
        <v>0</v>
      </c>
      <c r="G44">
        <f>C_helper!J46/C_helper!J$122</f>
        <v>0</v>
      </c>
      <c r="H44">
        <f>C_helper!K46/C_helper!K$122</f>
        <v>0</v>
      </c>
      <c r="I44">
        <f>C_helper!L46/C_helper!L$122</f>
        <v>0</v>
      </c>
      <c r="J44">
        <f>C_helper!M46/C_helper!M$122</f>
        <v>0</v>
      </c>
      <c r="K44">
        <f>C_helper!N46/C_helper!N$122</f>
        <v>0</v>
      </c>
      <c r="L44">
        <f>C_helper!O46/C_helper!O$122</f>
        <v>0</v>
      </c>
      <c r="M44">
        <f>C_helper!P46/C_helper!P$122</f>
        <v>6.7772126726877699E-2</v>
      </c>
      <c r="N44">
        <f>C_helper!Q46/C_helper!Q$122</f>
        <v>0</v>
      </c>
      <c r="O44">
        <f>C_helper!R46/C_helper!R$122</f>
        <v>0</v>
      </c>
      <c r="P44">
        <f>C_helper!S46/C_helper!S$122</f>
        <v>0</v>
      </c>
      <c r="Q44">
        <f>C_helper!T46/C_helper!T$122</f>
        <v>0</v>
      </c>
      <c r="R44">
        <f>C_helper!U46/C_helper!U$122</f>
        <v>0</v>
      </c>
      <c r="S44">
        <f>C_helper!V46/C_helper!V$122</f>
        <v>0</v>
      </c>
      <c r="T44">
        <f>C_helper!W46/C_helper!W$122</f>
        <v>0</v>
      </c>
      <c r="U44">
        <f>C_helper!X46/C_helper!X$122</f>
        <v>0</v>
      </c>
      <c r="V44">
        <f>C_helper!Y46/C_helper!Y$122</f>
        <v>0</v>
      </c>
      <c r="W44">
        <f>C_helper!Z46/C_helper!Z$122</f>
        <v>0</v>
      </c>
      <c r="X44">
        <f>C_helper!AA46/C_helper!AA$122</f>
        <v>1.4535266559015942E-4</v>
      </c>
      <c r="Y44">
        <f>C_helper!AB46/C_helper!AB$122</f>
        <v>0</v>
      </c>
      <c r="Z44">
        <f>C_helper!AC46/C_helper!AC$122</f>
        <v>0</v>
      </c>
      <c r="AA44">
        <f>C_helper!AD46/C_helper!AD$122</f>
        <v>0</v>
      </c>
      <c r="AB44">
        <f>C_helper!AE46/C_helper!AE$122</f>
        <v>0</v>
      </c>
      <c r="AC44">
        <f>C_helper!AF46/C_helper!AF$122</f>
        <v>8.4526260497859676E-5</v>
      </c>
      <c r="AD44">
        <f>C_helper!AG46/C_helper!AG$122</f>
        <v>0</v>
      </c>
      <c r="AE44">
        <f>C_helper!AH46/C_helper!AH$122</f>
        <v>0</v>
      </c>
      <c r="AF44">
        <f>C_helper!AI46/C_helper!AI$122</f>
        <v>0</v>
      </c>
      <c r="AG44">
        <f>C_helper!AJ46/C_helper!AJ$122</f>
        <v>0</v>
      </c>
      <c r="AH44">
        <f>C_helper!AK46/C_helper!AK$122</f>
        <v>0</v>
      </c>
      <c r="AI44">
        <f>C_helper!AL46/C_helper!AL$122</f>
        <v>0</v>
      </c>
      <c r="AJ44">
        <f>C_helper!AM46/C_helper!AM$122</f>
        <v>0</v>
      </c>
      <c r="AK44">
        <f>C_helper!AN46/C_helper!AN$122</f>
        <v>0</v>
      </c>
      <c r="AL44">
        <f>C_helper!AO46/C_helper!AO$122</f>
        <v>0</v>
      </c>
      <c r="AM44">
        <v>0</v>
      </c>
      <c r="AN44">
        <f>C_helper!AQ46/C_helper!AQ$122</f>
        <v>0</v>
      </c>
      <c r="AO44">
        <f>C_helper!AR46/C_helper!AR$122</f>
        <v>0</v>
      </c>
      <c r="AP44">
        <f>C_helper!AS46/C_helper!AS$122</f>
        <v>0</v>
      </c>
      <c r="AQ44">
        <f>C_helper!AT46/C_helper!AT$122</f>
        <v>0</v>
      </c>
      <c r="AR44">
        <f>C_helper!AU46/C_helper!AU$122</f>
        <v>0</v>
      </c>
    </row>
    <row r="45" spans="1:44">
      <c r="A45" t="s">
        <v>91</v>
      </c>
      <c r="B45">
        <f>C_helper!E47/C_helper!E$122</f>
        <v>0</v>
      </c>
      <c r="C45">
        <f>C_helper!F47/C_helper!F$122</f>
        <v>0</v>
      </c>
      <c r="D45">
        <f>C_helper!G47/C_helper!G$122</f>
        <v>0</v>
      </c>
      <c r="E45">
        <f>C_helper!H47/C_helper!H$122</f>
        <v>0</v>
      </c>
      <c r="F45">
        <v>0</v>
      </c>
      <c r="G45">
        <f>C_helper!J47/C_helper!J$122</f>
        <v>0</v>
      </c>
      <c r="H45">
        <f>C_helper!K47/C_helper!K$122</f>
        <v>0</v>
      </c>
      <c r="I45">
        <f>C_helper!L47/C_helper!L$122</f>
        <v>0</v>
      </c>
      <c r="J45">
        <f>C_helper!M47/C_helper!M$122</f>
        <v>0</v>
      </c>
      <c r="K45">
        <f>C_helper!N47/C_helper!N$122</f>
        <v>0</v>
      </c>
      <c r="L45">
        <f>C_helper!O47/C_helper!O$122</f>
        <v>0</v>
      </c>
      <c r="M45">
        <f>C_helper!P47/C_helper!P$122</f>
        <v>0.3432861953926053</v>
      </c>
      <c r="N45">
        <f>C_helper!Q47/C_helper!Q$122</f>
        <v>0</v>
      </c>
      <c r="O45">
        <f>C_helper!R47/C_helper!R$122</f>
        <v>0</v>
      </c>
      <c r="P45">
        <f>C_helper!S47/C_helper!S$122</f>
        <v>0</v>
      </c>
      <c r="Q45">
        <f>C_helper!T47/C_helper!T$122</f>
        <v>0</v>
      </c>
      <c r="R45">
        <f>C_helper!U47/C_helper!U$122</f>
        <v>0</v>
      </c>
      <c r="S45">
        <f>C_helper!V47/C_helper!V$122</f>
        <v>0</v>
      </c>
      <c r="T45">
        <f>C_helper!W47/C_helper!W$122</f>
        <v>0</v>
      </c>
      <c r="U45">
        <f>C_helper!X47/C_helper!X$122</f>
        <v>0</v>
      </c>
      <c r="V45">
        <f>C_helper!Y47/C_helper!Y$122</f>
        <v>0</v>
      </c>
      <c r="W45">
        <f>C_helper!Z47/C_helper!Z$122</f>
        <v>0</v>
      </c>
      <c r="X45">
        <f>C_helper!AA47/C_helper!AA$122</f>
        <v>5.5459857479291597E-5</v>
      </c>
      <c r="Y45">
        <f>C_helper!AB47/C_helper!AB$122</f>
        <v>0</v>
      </c>
      <c r="Z45">
        <f>C_helper!AC47/C_helper!AC$122</f>
        <v>0</v>
      </c>
      <c r="AA45">
        <f>C_helper!AD47/C_helper!AD$122</f>
        <v>0</v>
      </c>
      <c r="AB45">
        <f>C_helper!AE47/C_helper!AE$122</f>
        <v>0</v>
      </c>
      <c r="AC45">
        <f>C_helper!AF47/C_helper!AF$122</f>
        <v>1.5445416896943656E-4</v>
      </c>
      <c r="AD45">
        <f>C_helper!AG47/C_helper!AG$122</f>
        <v>0</v>
      </c>
      <c r="AE45">
        <f>C_helper!AH47/C_helper!AH$122</f>
        <v>0</v>
      </c>
      <c r="AF45">
        <f>C_helper!AI47/C_helper!AI$122</f>
        <v>0</v>
      </c>
      <c r="AG45">
        <f>C_helper!AJ47/C_helper!AJ$122</f>
        <v>0</v>
      </c>
      <c r="AH45">
        <f>C_helper!AK47/C_helper!AK$122</f>
        <v>0</v>
      </c>
      <c r="AI45">
        <f>C_helper!AL47/C_helper!AL$122</f>
        <v>0</v>
      </c>
      <c r="AJ45">
        <f>C_helper!AM47/C_helper!AM$122</f>
        <v>0</v>
      </c>
      <c r="AK45">
        <f>C_helper!AN47/C_helper!AN$122</f>
        <v>0</v>
      </c>
      <c r="AL45">
        <f>C_helper!AO47/C_helper!AO$122</f>
        <v>0</v>
      </c>
      <c r="AM45">
        <v>0</v>
      </c>
      <c r="AN45">
        <f>C_helper!AQ47/C_helper!AQ$122</f>
        <v>0</v>
      </c>
      <c r="AO45">
        <f>C_helper!AR47/C_helper!AR$122</f>
        <v>0</v>
      </c>
      <c r="AP45">
        <f>C_helper!AS47/C_helper!AS$122</f>
        <v>0</v>
      </c>
      <c r="AQ45">
        <f>C_helper!AT47/C_helper!AT$122</f>
        <v>0</v>
      </c>
      <c r="AR45">
        <f>C_helper!AU47/C_helper!AU$122</f>
        <v>0</v>
      </c>
    </row>
    <row r="46" spans="1:44">
      <c r="A46" t="s">
        <v>92</v>
      </c>
      <c r="B46">
        <f>C_helper!E48/C_helper!E$122</f>
        <v>0</v>
      </c>
      <c r="C46">
        <f>C_helper!F48/C_helper!F$122</f>
        <v>0</v>
      </c>
      <c r="D46">
        <f>C_helper!G48/C_helper!G$122</f>
        <v>0</v>
      </c>
      <c r="E46">
        <f>C_helper!H48/C_helper!H$122</f>
        <v>0</v>
      </c>
      <c r="F46">
        <v>0</v>
      </c>
      <c r="G46">
        <f>C_helper!J48/C_helper!J$122</f>
        <v>0</v>
      </c>
      <c r="H46">
        <f>C_helper!K48/C_helper!K$122</f>
        <v>0</v>
      </c>
      <c r="I46">
        <f>C_helper!L48/C_helper!L$122</f>
        <v>0</v>
      </c>
      <c r="J46">
        <f>C_helper!M48/C_helper!M$122</f>
        <v>0</v>
      </c>
      <c r="K46">
        <f>C_helper!N48/C_helper!N$122</f>
        <v>0</v>
      </c>
      <c r="L46">
        <f>C_helper!O48/C_helper!O$122</f>
        <v>0.21218517757450067</v>
      </c>
      <c r="M46">
        <f>C_helper!P48/C_helper!P$122</f>
        <v>0</v>
      </c>
      <c r="N46">
        <f>C_helper!Q48/C_helper!Q$122</f>
        <v>0</v>
      </c>
      <c r="O46">
        <f>C_helper!R48/C_helper!R$122</f>
        <v>0</v>
      </c>
      <c r="P46">
        <f>C_helper!S48/C_helper!S$122</f>
        <v>0</v>
      </c>
      <c r="Q46">
        <f>C_helper!T48/C_helper!T$122</f>
        <v>0</v>
      </c>
      <c r="R46">
        <f>C_helper!U48/C_helper!U$122</f>
        <v>0</v>
      </c>
      <c r="S46">
        <f>C_helper!V48/C_helper!V$122</f>
        <v>0</v>
      </c>
      <c r="T46">
        <f>C_helper!W48/C_helper!W$122</f>
        <v>0</v>
      </c>
      <c r="U46">
        <f>C_helper!X48/C_helper!X$122</f>
        <v>0</v>
      </c>
      <c r="V46">
        <f>C_helper!Y48/C_helper!Y$122</f>
        <v>0</v>
      </c>
      <c r="W46">
        <f>C_helper!Z48/C_helper!Z$122</f>
        <v>0</v>
      </c>
      <c r="X46">
        <f>C_helper!AA48/C_helper!AA$122</f>
        <v>1.7105221840403377E-5</v>
      </c>
      <c r="Y46">
        <f>C_helper!AB48/C_helper!AB$122</f>
        <v>0</v>
      </c>
      <c r="Z46">
        <f>C_helper!AC48/C_helper!AC$122</f>
        <v>0</v>
      </c>
      <c r="AA46">
        <f>C_helper!AD48/C_helper!AD$122</f>
        <v>0</v>
      </c>
      <c r="AB46">
        <f>C_helper!AE48/C_helper!AE$122</f>
        <v>0</v>
      </c>
      <c r="AC46">
        <f>C_helper!AF48/C_helper!AF$122</f>
        <v>9.3537588909145363E-5</v>
      </c>
      <c r="AD46">
        <f>C_helper!AG48/C_helper!AG$122</f>
        <v>0</v>
      </c>
      <c r="AE46">
        <f>C_helper!AH48/C_helper!AH$122</f>
        <v>0</v>
      </c>
      <c r="AF46">
        <f>C_helper!AI48/C_helper!AI$122</f>
        <v>0</v>
      </c>
      <c r="AG46">
        <f>C_helper!AJ48/C_helper!AJ$122</f>
        <v>0</v>
      </c>
      <c r="AH46">
        <f>C_helper!AK48/C_helper!AK$122</f>
        <v>0</v>
      </c>
      <c r="AI46">
        <f>C_helper!AL48/C_helper!AL$122</f>
        <v>0</v>
      </c>
      <c r="AJ46">
        <f>C_helper!AM48/C_helper!AM$122</f>
        <v>0</v>
      </c>
      <c r="AK46">
        <f>C_helper!AN48/C_helper!AN$122</f>
        <v>0</v>
      </c>
      <c r="AL46">
        <f>C_helper!AO48/C_helper!AO$122</f>
        <v>0</v>
      </c>
      <c r="AM46">
        <v>0</v>
      </c>
      <c r="AN46">
        <f>C_helper!AQ48/C_helper!AQ$122</f>
        <v>0</v>
      </c>
      <c r="AO46">
        <f>C_helper!AR48/C_helper!AR$122</f>
        <v>0</v>
      </c>
      <c r="AP46">
        <f>C_helper!AS48/C_helper!AS$122</f>
        <v>0</v>
      </c>
      <c r="AQ46">
        <f>C_helper!AT48/C_helper!AT$122</f>
        <v>0</v>
      </c>
      <c r="AR46">
        <f>C_helper!AU48/C_helper!AU$122</f>
        <v>0</v>
      </c>
    </row>
    <row r="47" spans="1:44">
      <c r="A47" t="s">
        <v>93</v>
      </c>
      <c r="B47">
        <f>C_helper!E49/C_helper!E$122</f>
        <v>0</v>
      </c>
      <c r="C47">
        <f>C_helper!F49/C_helper!F$122</f>
        <v>0</v>
      </c>
      <c r="D47">
        <f>C_helper!G49/C_helper!G$122</f>
        <v>0</v>
      </c>
      <c r="E47">
        <f>C_helper!H49/C_helper!H$122</f>
        <v>0</v>
      </c>
      <c r="F47">
        <v>0</v>
      </c>
      <c r="G47">
        <f>C_helper!J49/C_helper!J$122</f>
        <v>0</v>
      </c>
      <c r="H47">
        <f>C_helper!K49/C_helper!K$122</f>
        <v>0</v>
      </c>
      <c r="I47">
        <f>C_helper!L49/C_helper!L$122</f>
        <v>0</v>
      </c>
      <c r="J47">
        <f>C_helper!M49/C_helper!M$122</f>
        <v>0</v>
      </c>
      <c r="K47">
        <f>C_helper!N49/C_helper!N$122</f>
        <v>0</v>
      </c>
      <c r="L47">
        <f>C_helper!O49/C_helper!O$122</f>
        <v>0.4568455405828053</v>
      </c>
      <c r="M47">
        <f>C_helper!P49/C_helper!P$122</f>
        <v>0</v>
      </c>
      <c r="N47">
        <f>C_helper!Q49/C_helper!Q$122</f>
        <v>0</v>
      </c>
      <c r="O47">
        <f>C_helper!R49/C_helper!R$122</f>
        <v>0</v>
      </c>
      <c r="P47">
        <f>C_helper!S49/C_helper!S$122</f>
        <v>0</v>
      </c>
      <c r="Q47">
        <f>C_helper!T49/C_helper!T$122</f>
        <v>0</v>
      </c>
      <c r="R47">
        <f>C_helper!U49/C_helper!U$122</f>
        <v>0</v>
      </c>
      <c r="S47">
        <f>C_helper!V49/C_helper!V$122</f>
        <v>0</v>
      </c>
      <c r="T47">
        <f>C_helper!W49/C_helper!W$122</f>
        <v>0</v>
      </c>
      <c r="U47">
        <f>C_helper!X49/C_helper!X$122</f>
        <v>0</v>
      </c>
      <c r="V47">
        <f>C_helper!Y49/C_helper!Y$122</f>
        <v>0</v>
      </c>
      <c r="W47">
        <f>C_helper!Z49/C_helper!Z$122</f>
        <v>0</v>
      </c>
      <c r="X47">
        <f>C_helper!AA49/C_helper!AA$122</f>
        <v>1.7349979486249801E-4</v>
      </c>
      <c r="Y47">
        <f>C_helper!AB49/C_helper!AB$122</f>
        <v>0</v>
      </c>
      <c r="Z47">
        <f>C_helper!AC49/C_helper!AC$122</f>
        <v>0</v>
      </c>
      <c r="AA47">
        <f>C_helper!AD49/C_helper!AD$122</f>
        <v>0</v>
      </c>
      <c r="AB47">
        <f>C_helper!AE49/C_helper!AE$122</f>
        <v>0</v>
      </c>
      <c r="AC47">
        <f>C_helper!AF49/C_helper!AF$122</f>
        <v>1.2444644535985523E-4</v>
      </c>
      <c r="AD47">
        <f>C_helper!AG49/C_helper!AG$122</f>
        <v>0</v>
      </c>
      <c r="AE47">
        <f>C_helper!AH49/C_helper!AH$122</f>
        <v>0</v>
      </c>
      <c r="AF47">
        <f>C_helper!AI49/C_helper!AI$122</f>
        <v>0</v>
      </c>
      <c r="AG47">
        <f>C_helper!AJ49/C_helper!AJ$122</f>
        <v>0</v>
      </c>
      <c r="AH47">
        <f>C_helper!AK49/C_helper!AK$122</f>
        <v>0</v>
      </c>
      <c r="AI47">
        <f>C_helper!AL49/C_helper!AL$122</f>
        <v>0</v>
      </c>
      <c r="AJ47">
        <f>C_helper!AM49/C_helper!AM$122</f>
        <v>0</v>
      </c>
      <c r="AK47">
        <f>C_helper!AN49/C_helper!AN$122</f>
        <v>0</v>
      </c>
      <c r="AL47">
        <f>C_helper!AO49/C_helper!AO$122</f>
        <v>0</v>
      </c>
      <c r="AM47">
        <v>0</v>
      </c>
      <c r="AN47">
        <f>C_helper!AQ49/C_helper!AQ$122</f>
        <v>0</v>
      </c>
      <c r="AO47">
        <f>C_helper!AR49/C_helper!AR$122</f>
        <v>0</v>
      </c>
      <c r="AP47">
        <f>C_helper!AS49/C_helper!AS$122</f>
        <v>0</v>
      </c>
      <c r="AQ47">
        <f>C_helper!AT49/C_helper!AT$122</f>
        <v>0</v>
      </c>
      <c r="AR47">
        <f>C_helper!AU49/C_helper!AU$122</f>
        <v>0</v>
      </c>
    </row>
    <row r="48" spans="1:44">
      <c r="A48" t="s">
        <v>94</v>
      </c>
      <c r="B48">
        <f>C_helper!E50/C_helper!E$122</f>
        <v>0</v>
      </c>
      <c r="C48">
        <f>C_helper!F50/C_helper!F$122</f>
        <v>0</v>
      </c>
      <c r="D48">
        <f>C_helper!G50/C_helper!G$122</f>
        <v>0</v>
      </c>
      <c r="E48">
        <f>C_helper!H50/C_helper!H$122</f>
        <v>0</v>
      </c>
      <c r="F48">
        <v>0</v>
      </c>
      <c r="G48">
        <f>C_helper!J50/C_helper!J$122</f>
        <v>0</v>
      </c>
      <c r="H48">
        <f>C_helper!K50/C_helper!K$122</f>
        <v>0</v>
      </c>
      <c r="I48">
        <f>C_helper!L50/C_helper!L$122</f>
        <v>0</v>
      </c>
      <c r="J48">
        <f>C_helper!M50/C_helper!M$122</f>
        <v>0</v>
      </c>
      <c r="K48">
        <f>C_helper!N50/C_helper!N$122</f>
        <v>0</v>
      </c>
      <c r="L48">
        <f>C_helper!O50/C_helper!O$122</f>
        <v>0.26941030224541584</v>
      </c>
      <c r="M48">
        <f>C_helper!P50/C_helper!P$122</f>
        <v>7.6768564115120508E-2</v>
      </c>
      <c r="N48">
        <f>C_helper!Q50/C_helper!Q$122</f>
        <v>0</v>
      </c>
      <c r="O48">
        <f>C_helper!R50/C_helper!R$122</f>
        <v>0</v>
      </c>
      <c r="P48">
        <f>C_helper!S50/C_helper!S$122</f>
        <v>0</v>
      </c>
      <c r="Q48">
        <f>C_helper!T50/C_helper!T$122</f>
        <v>0</v>
      </c>
      <c r="R48">
        <f>C_helper!U50/C_helper!U$122</f>
        <v>0</v>
      </c>
      <c r="S48">
        <f>C_helper!V50/C_helper!V$122</f>
        <v>0</v>
      </c>
      <c r="T48">
        <f>C_helper!W50/C_helper!W$122</f>
        <v>0</v>
      </c>
      <c r="U48">
        <f>C_helper!X50/C_helper!X$122</f>
        <v>0</v>
      </c>
      <c r="V48">
        <f>C_helper!Y50/C_helper!Y$122</f>
        <v>0</v>
      </c>
      <c r="W48">
        <f>C_helper!Z50/C_helper!Z$122</f>
        <v>0</v>
      </c>
      <c r="X48">
        <f>C_helper!AA50/C_helper!AA$122</f>
        <v>5.8591642811371952E-4</v>
      </c>
      <c r="Y48">
        <f>C_helper!AB50/C_helper!AB$122</f>
        <v>0</v>
      </c>
      <c r="Z48">
        <f>C_helper!AC50/C_helper!AC$122</f>
        <v>0</v>
      </c>
      <c r="AA48">
        <f>C_helper!AD50/C_helper!AD$122</f>
        <v>0</v>
      </c>
      <c r="AB48">
        <f>C_helper!AE50/C_helper!AE$122</f>
        <v>0</v>
      </c>
      <c r="AC48">
        <f>C_helper!AF50/C_helper!AF$122</f>
        <v>4.9760555487119525E-4</v>
      </c>
      <c r="AD48">
        <f>C_helper!AG50/C_helper!AG$122</f>
        <v>0</v>
      </c>
      <c r="AE48">
        <f>C_helper!AH50/C_helper!AH$122</f>
        <v>0</v>
      </c>
      <c r="AF48">
        <f>C_helper!AI50/C_helper!AI$122</f>
        <v>0</v>
      </c>
      <c r="AG48">
        <f>C_helper!AJ50/C_helper!AJ$122</f>
        <v>0</v>
      </c>
      <c r="AH48">
        <f>C_helper!AK50/C_helper!AK$122</f>
        <v>0</v>
      </c>
      <c r="AI48">
        <f>C_helper!AL50/C_helper!AL$122</f>
        <v>0</v>
      </c>
      <c r="AJ48">
        <f>C_helper!AM50/C_helper!AM$122</f>
        <v>0</v>
      </c>
      <c r="AK48">
        <f>C_helper!AN50/C_helper!AN$122</f>
        <v>0</v>
      </c>
      <c r="AL48">
        <f>C_helper!AO50/C_helper!AO$122</f>
        <v>0</v>
      </c>
      <c r="AM48">
        <v>0</v>
      </c>
      <c r="AN48">
        <f>C_helper!AQ50/C_helper!AQ$122</f>
        <v>0</v>
      </c>
      <c r="AO48">
        <f>C_helper!AR50/C_helper!AR$122</f>
        <v>0</v>
      </c>
      <c r="AP48">
        <f>C_helper!AS50/C_helper!AS$122</f>
        <v>0</v>
      </c>
      <c r="AQ48">
        <f>C_helper!AT50/C_helper!AT$122</f>
        <v>0</v>
      </c>
      <c r="AR48">
        <f>C_helper!AU50/C_helper!AU$122</f>
        <v>0</v>
      </c>
    </row>
    <row r="49" spans="1:44">
      <c r="A49" t="s">
        <v>95</v>
      </c>
      <c r="B49">
        <f>C_helper!E51/C_helper!E$122</f>
        <v>0</v>
      </c>
      <c r="C49">
        <f>C_helper!F51/C_helper!F$122</f>
        <v>0</v>
      </c>
      <c r="D49">
        <f>C_helper!G51/C_helper!G$122</f>
        <v>0</v>
      </c>
      <c r="E49">
        <f>C_helper!H51/C_helper!H$122</f>
        <v>0</v>
      </c>
      <c r="F49">
        <v>0</v>
      </c>
      <c r="G49">
        <f>C_helper!J51/C_helper!J$122</f>
        <v>0</v>
      </c>
      <c r="H49">
        <f>C_helper!K51/C_helper!K$122</f>
        <v>0</v>
      </c>
      <c r="I49">
        <f>C_helper!L51/C_helper!L$122</f>
        <v>0</v>
      </c>
      <c r="J49">
        <f>C_helper!M51/C_helper!M$122</f>
        <v>0</v>
      </c>
      <c r="K49">
        <f>C_helper!N51/C_helper!N$122</f>
        <v>0</v>
      </c>
      <c r="L49">
        <f>C_helper!O51/C_helper!O$122</f>
        <v>0</v>
      </c>
      <c r="M49">
        <f>C_helper!P51/C_helper!P$122</f>
        <v>0</v>
      </c>
      <c r="N49">
        <f>C_helper!Q51/C_helper!Q$122</f>
        <v>0</v>
      </c>
      <c r="O49">
        <f>C_helper!R51/C_helper!R$122</f>
        <v>0</v>
      </c>
      <c r="P49">
        <f>C_helper!S51/C_helper!S$122</f>
        <v>0</v>
      </c>
      <c r="Q49">
        <f>C_helper!T51/C_helper!T$122</f>
        <v>0</v>
      </c>
      <c r="R49">
        <f>C_helper!U51/C_helper!U$122</f>
        <v>0</v>
      </c>
      <c r="S49">
        <f>C_helper!V51/C_helper!V$122</f>
        <v>0</v>
      </c>
      <c r="T49">
        <f>C_helper!W51/C_helper!W$122</f>
        <v>0</v>
      </c>
      <c r="U49">
        <f>C_helper!X51/C_helper!X$122</f>
        <v>0</v>
      </c>
      <c r="V49">
        <f>C_helper!Y51/C_helper!Y$122</f>
        <v>0</v>
      </c>
      <c r="W49">
        <f>C_helper!Z51/C_helper!Z$122</f>
        <v>0</v>
      </c>
      <c r="X49">
        <f>C_helper!AA51/C_helper!AA$122</f>
        <v>7.7825978036950745E-3</v>
      </c>
      <c r="Y49">
        <f>C_helper!AB51/C_helper!AB$122</f>
        <v>0</v>
      </c>
      <c r="Z49">
        <f>C_helper!AC51/C_helper!AC$122</f>
        <v>0</v>
      </c>
      <c r="AA49">
        <f>C_helper!AD51/C_helper!AD$122</f>
        <v>0</v>
      </c>
      <c r="AB49">
        <f>C_helper!AE51/C_helper!AE$122</f>
        <v>0</v>
      </c>
      <c r="AC49">
        <f>C_helper!AF51/C_helper!AF$122</f>
        <v>0</v>
      </c>
      <c r="AD49">
        <f>C_helper!AG51/C_helper!AG$122</f>
        <v>0</v>
      </c>
      <c r="AE49">
        <f>C_helper!AH51/C_helper!AH$122</f>
        <v>0</v>
      </c>
      <c r="AF49">
        <f>C_helper!AI51/C_helper!AI$122</f>
        <v>0</v>
      </c>
      <c r="AG49">
        <f>C_helper!AJ51/C_helper!AJ$122</f>
        <v>0</v>
      </c>
      <c r="AH49">
        <f>C_helper!AK51/C_helper!AK$122</f>
        <v>0</v>
      </c>
      <c r="AI49">
        <f>C_helper!AL51/C_helper!AL$122</f>
        <v>0</v>
      </c>
      <c r="AJ49">
        <f>C_helper!AM51/C_helper!AM$122</f>
        <v>0</v>
      </c>
      <c r="AK49">
        <f>C_helper!AN51/C_helper!AN$122</f>
        <v>0</v>
      </c>
      <c r="AL49">
        <f>C_helper!AO51/C_helper!AO$122</f>
        <v>0</v>
      </c>
      <c r="AM49">
        <v>0</v>
      </c>
      <c r="AN49">
        <f>C_helper!AQ51/C_helper!AQ$122</f>
        <v>0</v>
      </c>
      <c r="AO49">
        <f>C_helper!AR51/C_helper!AR$122</f>
        <v>0</v>
      </c>
      <c r="AP49">
        <f>C_helper!AS51/C_helper!AS$122</f>
        <v>0</v>
      </c>
      <c r="AQ49">
        <f>C_helper!AT51/C_helper!AT$122</f>
        <v>0</v>
      </c>
      <c r="AR49">
        <f>C_helper!AU51/C_helper!AU$122</f>
        <v>0</v>
      </c>
    </row>
    <row r="50" spans="1:44">
      <c r="A50" t="s">
        <v>96</v>
      </c>
      <c r="B50">
        <f>C_helper!E52/C_helper!E$122</f>
        <v>0</v>
      </c>
      <c r="C50">
        <f>C_helper!F52/C_helper!F$122</f>
        <v>0</v>
      </c>
      <c r="D50">
        <f>C_helper!G52/C_helper!G$122</f>
        <v>0</v>
      </c>
      <c r="E50">
        <f>C_helper!H52/C_helper!H$122</f>
        <v>0</v>
      </c>
      <c r="F50">
        <v>0</v>
      </c>
      <c r="G50">
        <f>C_helper!J52/C_helper!J$122</f>
        <v>0</v>
      </c>
      <c r="H50">
        <f>C_helper!K52/C_helper!K$122</f>
        <v>0</v>
      </c>
      <c r="I50">
        <f>C_helper!L52/C_helper!L$122</f>
        <v>0</v>
      </c>
      <c r="J50">
        <f>C_helper!M52/C_helper!M$122</f>
        <v>0</v>
      </c>
      <c r="K50">
        <f>C_helper!N52/C_helper!N$122</f>
        <v>0</v>
      </c>
      <c r="L50">
        <f>C_helper!O52/C_helper!O$122</f>
        <v>0</v>
      </c>
      <c r="M50">
        <f>C_helper!P52/C_helper!P$122</f>
        <v>0</v>
      </c>
      <c r="N50">
        <f>C_helper!Q52/C_helper!Q$122</f>
        <v>0</v>
      </c>
      <c r="O50">
        <f>C_helper!R52/C_helper!R$122</f>
        <v>0</v>
      </c>
      <c r="P50">
        <f>C_helper!S52/C_helper!S$122</f>
        <v>0</v>
      </c>
      <c r="Q50">
        <f>C_helper!T52/C_helper!T$122</f>
        <v>0</v>
      </c>
      <c r="R50">
        <f>C_helper!U52/C_helper!U$122</f>
        <v>0</v>
      </c>
      <c r="S50">
        <f>C_helper!V52/C_helper!V$122</f>
        <v>0</v>
      </c>
      <c r="T50">
        <f>C_helper!W52/C_helper!W$122</f>
        <v>0</v>
      </c>
      <c r="U50">
        <f>C_helper!X52/C_helper!X$122</f>
        <v>0</v>
      </c>
      <c r="V50">
        <f>C_helper!Y52/C_helper!Y$122</f>
        <v>0</v>
      </c>
      <c r="W50">
        <f>C_helper!Z52/C_helper!Z$122</f>
        <v>0</v>
      </c>
      <c r="X50">
        <f>C_helper!AA52/C_helper!AA$122</f>
        <v>4.0205059068224866E-3</v>
      </c>
      <c r="Y50">
        <f>C_helper!AB52/C_helper!AB$122</f>
        <v>0</v>
      </c>
      <c r="Z50">
        <f>C_helper!AC52/C_helper!AC$122</f>
        <v>0</v>
      </c>
      <c r="AA50">
        <f>C_helper!AD52/C_helper!AD$122</f>
        <v>0</v>
      </c>
      <c r="AB50">
        <f>C_helper!AE52/C_helper!AE$122</f>
        <v>0</v>
      </c>
      <c r="AC50">
        <f>C_helper!AF52/C_helper!AF$122</f>
        <v>0</v>
      </c>
      <c r="AD50">
        <f>C_helper!AG52/C_helper!AG$122</f>
        <v>0</v>
      </c>
      <c r="AE50">
        <f>C_helper!AH52/C_helper!AH$122</f>
        <v>0</v>
      </c>
      <c r="AF50">
        <f>C_helper!AI52/C_helper!AI$122</f>
        <v>0</v>
      </c>
      <c r="AG50">
        <f>C_helper!AJ52/C_helper!AJ$122</f>
        <v>0</v>
      </c>
      <c r="AH50">
        <f>C_helper!AK52/C_helper!AK$122</f>
        <v>0</v>
      </c>
      <c r="AI50">
        <f>C_helper!AL52/C_helper!AL$122</f>
        <v>0</v>
      </c>
      <c r="AJ50">
        <f>C_helper!AM52/C_helper!AM$122</f>
        <v>0</v>
      </c>
      <c r="AK50">
        <f>C_helper!AN52/C_helper!AN$122</f>
        <v>0</v>
      </c>
      <c r="AL50">
        <f>C_helper!AO52/C_helper!AO$122</f>
        <v>0</v>
      </c>
      <c r="AM50">
        <v>0</v>
      </c>
      <c r="AN50">
        <f>C_helper!AQ52/C_helper!AQ$122</f>
        <v>0</v>
      </c>
      <c r="AO50">
        <f>C_helper!AR52/C_helper!AR$122</f>
        <v>0</v>
      </c>
      <c r="AP50">
        <f>C_helper!AS52/C_helper!AS$122</f>
        <v>0</v>
      </c>
      <c r="AQ50">
        <f>C_helper!AT52/C_helper!AT$122</f>
        <v>0</v>
      </c>
      <c r="AR50">
        <f>C_helper!AU52/C_helper!AU$122</f>
        <v>0</v>
      </c>
    </row>
    <row r="51" spans="1:44">
      <c r="A51" t="s">
        <v>97</v>
      </c>
      <c r="B51">
        <f>C_helper!E53/C_helper!E$122</f>
        <v>0</v>
      </c>
      <c r="C51">
        <f>C_helper!F53/C_helper!F$122</f>
        <v>0</v>
      </c>
      <c r="D51">
        <f>C_helper!G53/C_helper!G$122</f>
        <v>0</v>
      </c>
      <c r="E51">
        <f>C_helper!H53/C_helper!H$122</f>
        <v>0</v>
      </c>
      <c r="F51">
        <v>0</v>
      </c>
      <c r="G51">
        <f>C_helper!J53/C_helper!J$122</f>
        <v>0</v>
      </c>
      <c r="H51">
        <f>C_helper!K53/C_helper!K$122</f>
        <v>0</v>
      </c>
      <c r="I51">
        <f>C_helper!L53/C_helper!L$122</f>
        <v>0</v>
      </c>
      <c r="J51">
        <f>C_helper!M53/C_helper!M$122</f>
        <v>0</v>
      </c>
      <c r="K51">
        <f>C_helper!N53/C_helper!N$122</f>
        <v>0.39005156384458672</v>
      </c>
      <c r="L51">
        <f>C_helper!O53/C_helper!O$122</f>
        <v>0</v>
      </c>
      <c r="M51">
        <f>C_helper!P53/C_helper!P$122</f>
        <v>0</v>
      </c>
      <c r="N51">
        <f>C_helper!Q53/C_helper!Q$122</f>
        <v>0</v>
      </c>
      <c r="O51">
        <f>C_helper!R53/C_helper!R$122</f>
        <v>0</v>
      </c>
      <c r="P51">
        <f>C_helper!S53/C_helper!S$122</f>
        <v>0</v>
      </c>
      <c r="Q51">
        <f>C_helper!T53/C_helper!T$122</f>
        <v>0</v>
      </c>
      <c r="R51">
        <f>C_helper!U53/C_helper!U$122</f>
        <v>0</v>
      </c>
      <c r="S51">
        <f>C_helper!V53/C_helper!V$122</f>
        <v>0</v>
      </c>
      <c r="T51">
        <f>C_helper!W53/C_helper!W$122</f>
        <v>0</v>
      </c>
      <c r="U51">
        <f>C_helper!X53/C_helper!X$122</f>
        <v>0</v>
      </c>
      <c r="V51">
        <f>C_helper!Y53/C_helper!Y$122</f>
        <v>0</v>
      </c>
      <c r="W51">
        <f>C_helper!Z53/C_helper!Z$122</f>
        <v>0</v>
      </c>
      <c r="X51">
        <f>C_helper!AA53/C_helper!AA$122</f>
        <v>3.9677161327524284E-3</v>
      </c>
      <c r="Y51">
        <f>C_helper!AB53/C_helper!AB$122</f>
        <v>0</v>
      </c>
      <c r="Z51">
        <f>C_helper!AC53/C_helper!AC$122</f>
        <v>0</v>
      </c>
      <c r="AA51">
        <f>C_helper!AD53/C_helper!AD$122</f>
        <v>0</v>
      </c>
      <c r="AB51">
        <f>C_helper!AE53/C_helper!AE$122</f>
        <v>0</v>
      </c>
      <c r="AC51">
        <f>C_helper!AF53/C_helper!AF$122</f>
        <v>0</v>
      </c>
      <c r="AD51">
        <f>C_helper!AG53/C_helper!AG$122</f>
        <v>0</v>
      </c>
      <c r="AE51">
        <f>C_helper!AH53/C_helper!AH$122</f>
        <v>0</v>
      </c>
      <c r="AF51">
        <f>C_helper!AI53/C_helper!AI$122</f>
        <v>0</v>
      </c>
      <c r="AG51">
        <f>C_helper!AJ53/C_helper!AJ$122</f>
        <v>0</v>
      </c>
      <c r="AH51">
        <f>C_helper!AK53/C_helper!AK$122</f>
        <v>0</v>
      </c>
      <c r="AI51">
        <f>C_helper!AL53/C_helper!AL$122</f>
        <v>0</v>
      </c>
      <c r="AJ51">
        <f>C_helper!AM53/C_helper!AM$122</f>
        <v>0</v>
      </c>
      <c r="AK51">
        <f>C_helper!AN53/C_helper!AN$122</f>
        <v>0</v>
      </c>
      <c r="AL51">
        <f>C_helper!AO53/C_helper!AO$122</f>
        <v>0</v>
      </c>
      <c r="AM51">
        <v>0</v>
      </c>
      <c r="AN51">
        <f>C_helper!AQ53/C_helper!AQ$122</f>
        <v>0</v>
      </c>
      <c r="AO51">
        <f>C_helper!AR53/C_helper!AR$122</f>
        <v>0</v>
      </c>
      <c r="AP51">
        <f>C_helper!AS53/C_helper!AS$122</f>
        <v>0</v>
      </c>
      <c r="AQ51">
        <f>C_helper!AT53/C_helper!AT$122</f>
        <v>0</v>
      </c>
      <c r="AR51">
        <f>C_helper!AU53/C_helper!AU$122</f>
        <v>0</v>
      </c>
    </row>
    <row r="52" spans="1:44">
      <c r="A52" t="s">
        <v>98</v>
      </c>
      <c r="B52">
        <f>C_helper!E54/C_helper!E$122</f>
        <v>0</v>
      </c>
      <c r="C52">
        <f>C_helper!F54/C_helper!F$122</f>
        <v>0</v>
      </c>
      <c r="D52">
        <f>C_helper!G54/C_helper!G$122</f>
        <v>0</v>
      </c>
      <c r="E52">
        <f>C_helper!H54/C_helper!H$122</f>
        <v>0</v>
      </c>
      <c r="F52">
        <v>0</v>
      </c>
      <c r="G52">
        <f>C_helper!J54/C_helper!J$122</f>
        <v>0</v>
      </c>
      <c r="H52">
        <f>C_helper!K54/C_helper!K$122</f>
        <v>0</v>
      </c>
      <c r="I52">
        <f>C_helper!L54/C_helper!L$122</f>
        <v>0</v>
      </c>
      <c r="J52">
        <f>C_helper!M54/C_helper!M$122</f>
        <v>0</v>
      </c>
      <c r="K52">
        <f>C_helper!N54/C_helper!N$122</f>
        <v>8.6626792580975207E-2</v>
      </c>
      <c r="L52">
        <f>C_helper!O54/C_helper!O$122</f>
        <v>0</v>
      </c>
      <c r="M52">
        <f>C_helper!P54/C_helper!P$122</f>
        <v>0</v>
      </c>
      <c r="N52">
        <f>C_helper!Q54/C_helper!Q$122</f>
        <v>0</v>
      </c>
      <c r="O52">
        <f>C_helper!R54/C_helper!R$122</f>
        <v>0</v>
      </c>
      <c r="P52">
        <f>C_helper!S54/C_helper!S$122</f>
        <v>0</v>
      </c>
      <c r="Q52">
        <f>C_helper!T54/C_helper!T$122</f>
        <v>0</v>
      </c>
      <c r="R52">
        <f>C_helper!U54/C_helper!U$122</f>
        <v>0</v>
      </c>
      <c r="S52">
        <f>C_helper!V54/C_helper!V$122</f>
        <v>0</v>
      </c>
      <c r="T52">
        <f>C_helper!W54/C_helper!W$122</f>
        <v>0</v>
      </c>
      <c r="U52">
        <f>C_helper!X54/C_helper!X$122</f>
        <v>0</v>
      </c>
      <c r="V52">
        <f>C_helper!Y54/C_helper!Y$122</f>
        <v>0</v>
      </c>
      <c r="W52">
        <f>C_helper!Z54/C_helper!Z$122</f>
        <v>0</v>
      </c>
      <c r="X52">
        <f>C_helper!AA54/C_helper!AA$122</f>
        <v>0</v>
      </c>
      <c r="Y52">
        <f>C_helper!AB54/C_helper!AB$122</f>
        <v>0</v>
      </c>
      <c r="Z52">
        <f>C_helper!AC54/C_helper!AC$122</f>
        <v>0</v>
      </c>
      <c r="AA52">
        <f>C_helper!AD54/C_helper!AD$122</f>
        <v>0</v>
      </c>
      <c r="AB52">
        <f>C_helper!AE54/C_helper!AE$122</f>
        <v>0</v>
      </c>
      <c r="AC52">
        <f>C_helper!AF54/C_helper!AF$122</f>
        <v>0</v>
      </c>
      <c r="AD52">
        <f>C_helper!AG54/C_helper!AG$122</f>
        <v>0</v>
      </c>
      <c r="AE52">
        <f>C_helper!AH54/C_helper!AH$122</f>
        <v>0</v>
      </c>
      <c r="AF52">
        <f>C_helper!AI54/C_helper!AI$122</f>
        <v>0</v>
      </c>
      <c r="AG52">
        <f>C_helper!AJ54/C_helper!AJ$122</f>
        <v>0</v>
      </c>
      <c r="AH52">
        <f>C_helper!AK54/C_helper!AK$122</f>
        <v>0</v>
      </c>
      <c r="AI52">
        <f>C_helper!AL54/C_helper!AL$122</f>
        <v>0</v>
      </c>
      <c r="AJ52">
        <f>C_helper!AM54/C_helper!AM$122</f>
        <v>0</v>
      </c>
      <c r="AK52">
        <f>C_helper!AN54/C_helper!AN$122</f>
        <v>0</v>
      </c>
      <c r="AL52">
        <f>C_helper!AO54/C_helper!AO$122</f>
        <v>0</v>
      </c>
      <c r="AM52">
        <v>0</v>
      </c>
      <c r="AN52">
        <f>C_helper!AQ54/C_helper!AQ$122</f>
        <v>0</v>
      </c>
      <c r="AO52">
        <f>C_helper!AR54/C_helper!AR$122</f>
        <v>0</v>
      </c>
      <c r="AP52">
        <f>C_helper!AS54/C_helper!AS$122</f>
        <v>0</v>
      </c>
      <c r="AQ52">
        <f>C_helper!AT54/C_helper!AT$122</f>
        <v>0</v>
      </c>
      <c r="AR52">
        <f>C_helper!AU54/C_helper!AU$122</f>
        <v>0</v>
      </c>
    </row>
    <row r="53" spans="1:44">
      <c r="A53" t="s">
        <v>99</v>
      </c>
      <c r="B53">
        <f>C_helper!E55/C_helper!E$122</f>
        <v>0</v>
      </c>
      <c r="C53">
        <f>C_helper!F55/C_helper!F$122</f>
        <v>0</v>
      </c>
      <c r="D53">
        <f>C_helper!G55/C_helper!G$122</f>
        <v>0</v>
      </c>
      <c r="E53">
        <f>C_helper!H55/C_helper!H$122</f>
        <v>0</v>
      </c>
      <c r="F53">
        <v>0</v>
      </c>
      <c r="G53">
        <f>C_helper!J55/C_helper!J$122</f>
        <v>3.853813377825404E-3</v>
      </c>
      <c r="H53">
        <f>C_helper!K55/C_helper!K$122</f>
        <v>0</v>
      </c>
      <c r="I53">
        <f>C_helper!L55/C_helper!L$122</f>
        <v>0</v>
      </c>
      <c r="J53">
        <f>C_helper!M55/C_helper!M$122</f>
        <v>0</v>
      </c>
      <c r="K53">
        <f>C_helper!N55/C_helper!N$122</f>
        <v>3.4695384268972049E-2</v>
      </c>
      <c r="L53">
        <f>C_helper!O55/C_helper!O$122</f>
        <v>0</v>
      </c>
      <c r="M53">
        <f>C_helper!P55/C_helper!P$122</f>
        <v>5.5338381018450928E-4</v>
      </c>
      <c r="N53">
        <f>C_helper!Q55/C_helper!Q$122</f>
        <v>1.4636194689161715E-2</v>
      </c>
      <c r="O53">
        <f>C_helper!R55/C_helper!R$122</f>
        <v>1.9880938136099095E-2</v>
      </c>
      <c r="P53">
        <f>C_helper!S55/C_helper!S$122</f>
        <v>0</v>
      </c>
      <c r="Q53">
        <f>C_helper!T55/C_helper!T$122</f>
        <v>4.0281688543145018E-2</v>
      </c>
      <c r="R53">
        <f>C_helper!U55/C_helper!U$122</f>
        <v>8.0762839132461156E-2</v>
      </c>
      <c r="S53">
        <f>C_helper!V55/C_helper!V$122</f>
        <v>8.102546273335251E-2</v>
      </c>
      <c r="T53">
        <f>C_helper!W55/C_helper!W$122</f>
        <v>2.4588193194144681E-3</v>
      </c>
      <c r="U53">
        <f>C_helper!X55/C_helper!X$122</f>
        <v>0</v>
      </c>
      <c r="V53">
        <f>C_helper!Y55/C_helper!Y$122</f>
        <v>0</v>
      </c>
      <c r="W53">
        <f>C_helper!Z55/C_helper!Z$122</f>
        <v>0.94831026720846234</v>
      </c>
      <c r="X53">
        <f>C_helper!AA55/C_helper!AA$122</f>
        <v>3.0990907170016679E-2</v>
      </c>
      <c r="Y53">
        <f>C_helper!AB55/C_helper!AB$122</f>
        <v>0</v>
      </c>
      <c r="Z53">
        <f>C_helper!AC55/C_helper!AC$122</f>
        <v>0</v>
      </c>
      <c r="AA53">
        <f>C_helper!AD55/C_helper!AD$122</f>
        <v>0</v>
      </c>
      <c r="AB53">
        <f>C_helper!AE55/C_helper!AE$122</f>
        <v>0</v>
      </c>
      <c r="AC53">
        <f>C_helper!AF55/C_helper!AF$122</f>
        <v>8.2688850634798517E-3</v>
      </c>
      <c r="AD53">
        <f>C_helper!AG55/C_helper!AG$122</f>
        <v>0.23280581932160263</v>
      </c>
      <c r="AE53">
        <f>C_helper!AH55/C_helper!AH$122</f>
        <v>5.0291057916075473E-2</v>
      </c>
      <c r="AF53">
        <f>C_helper!AI55/C_helper!AI$122</f>
        <v>0</v>
      </c>
      <c r="AG53">
        <f>C_helper!AJ55/C_helper!AJ$122</f>
        <v>1.8545058662131957E-2</v>
      </c>
      <c r="AH53">
        <f>C_helper!AK55/C_helper!AK$122</f>
        <v>0</v>
      </c>
      <c r="AI53">
        <f>C_helper!AL55/C_helper!AL$122</f>
        <v>0</v>
      </c>
      <c r="AJ53">
        <f>C_helper!AM55/C_helper!AM$122</f>
        <v>0</v>
      </c>
      <c r="AK53">
        <f>C_helper!AN55/C_helper!AN$122</f>
        <v>0</v>
      </c>
      <c r="AL53">
        <f>C_helper!AO55/C_helper!AO$122</f>
        <v>4.0891877079863503E-3</v>
      </c>
      <c r="AM53">
        <v>0</v>
      </c>
      <c r="AN53">
        <f>C_helper!AQ55/C_helper!AQ$122</f>
        <v>1.4162194349964052E-2</v>
      </c>
      <c r="AO53">
        <f>C_helper!AR55/C_helper!AR$122</f>
        <v>0</v>
      </c>
      <c r="AP53">
        <f>C_helper!AS55/C_helper!AS$122</f>
        <v>0</v>
      </c>
      <c r="AQ53">
        <f>C_helper!AT55/C_helper!AT$122</f>
        <v>0</v>
      </c>
      <c r="AR53">
        <f>C_helper!AU55/C_helper!AU$122</f>
        <v>0</v>
      </c>
    </row>
    <row r="54" spans="1:44">
      <c r="A54" t="s">
        <v>100</v>
      </c>
      <c r="B54">
        <f>C_helper!E56/C_helper!E$122</f>
        <v>0</v>
      </c>
      <c r="C54">
        <f>C_helper!F56/C_helper!F$122</f>
        <v>0</v>
      </c>
      <c r="D54">
        <f>C_helper!G56/C_helper!G$122</f>
        <v>0</v>
      </c>
      <c r="E54">
        <f>C_helper!H56/C_helper!H$122</f>
        <v>0</v>
      </c>
      <c r="F54">
        <v>0</v>
      </c>
      <c r="G54">
        <f>C_helper!J56/C_helper!J$122</f>
        <v>0</v>
      </c>
      <c r="H54">
        <f>C_helper!K56/C_helper!K$122</f>
        <v>0</v>
      </c>
      <c r="I54">
        <f>C_helper!L56/C_helper!L$122</f>
        <v>0</v>
      </c>
      <c r="J54">
        <f>C_helper!M56/C_helper!M$122</f>
        <v>0</v>
      </c>
      <c r="K54">
        <f>C_helper!N56/C_helper!N$122</f>
        <v>0</v>
      </c>
      <c r="L54">
        <f>C_helper!O56/C_helper!O$122</f>
        <v>0</v>
      </c>
      <c r="M54">
        <f>C_helper!P56/C_helper!P$122</f>
        <v>0</v>
      </c>
      <c r="N54">
        <f>C_helper!Q56/C_helper!Q$122</f>
        <v>0</v>
      </c>
      <c r="O54">
        <f>C_helper!R56/C_helper!R$122</f>
        <v>0</v>
      </c>
      <c r="P54">
        <f>C_helper!S56/C_helper!S$122</f>
        <v>0</v>
      </c>
      <c r="Q54">
        <f>C_helper!T56/C_helper!T$122</f>
        <v>0</v>
      </c>
      <c r="R54">
        <f>C_helper!U56/C_helper!U$122</f>
        <v>0</v>
      </c>
      <c r="S54">
        <f>C_helper!V56/C_helper!V$122</f>
        <v>0</v>
      </c>
      <c r="T54">
        <f>C_helper!W56/C_helper!W$122</f>
        <v>0</v>
      </c>
      <c r="U54">
        <f>C_helper!X56/C_helper!X$122</f>
        <v>0</v>
      </c>
      <c r="V54">
        <f>C_helper!Y56/C_helper!Y$122</f>
        <v>0</v>
      </c>
      <c r="W54">
        <f>C_helper!Z56/C_helper!Z$122</f>
        <v>0</v>
      </c>
      <c r="X54">
        <f>C_helper!AA56/C_helper!AA$122</f>
        <v>0.35705209218696582</v>
      </c>
      <c r="Y54">
        <f>C_helper!AB56/C_helper!AB$122</f>
        <v>0</v>
      </c>
      <c r="Z54">
        <f>C_helper!AC56/C_helper!AC$122</f>
        <v>0</v>
      </c>
      <c r="AA54">
        <f>C_helper!AD56/C_helper!AD$122</f>
        <v>0</v>
      </c>
      <c r="AB54">
        <f>C_helper!AE56/C_helper!AE$122</f>
        <v>0</v>
      </c>
      <c r="AC54">
        <f>C_helper!AF56/C_helper!AF$122</f>
        <v>2.0816168630069921E-4</v>
      </c>
      <c r="AD54">
        <f>C_helper!AG56/C_helper!AG$122</f>
        <v>0</v>
      </c>
      <c r="AE54">
        <f>C_helper!AH56/C_helper!AH$122</f>
        <v>0</v>
      </c>
      <c r="AF54">
        <f>C_helper!AI56/C_helper!AI$122</f>
        <v>0</v>
      </c>
      <c r="AG54">
        <f>C_helper!AJ56/C_helper!AJ$122</f>
        <v>0</v>
      </c>
      <c r="AH54">
        <f>C_helper!AK56/C_helper!AK$122</f>
        <v>0</v>
      </c>
      <c r="AI54">
        <f>C_helper!AL56/C_helper!AL$122</f>
        <v>0</v>
      </c>
      <c r="AJ54">
        <f>C_helper!AM56/C_helper!AM$122</f>
        <v>0</v>
      </c>
      <c r="AK54">
        <f>C_helper!AN56/C_helper!AN$122</f>
        <v>0</v>
      </c>
      <c r="AL54">
        <f>C_helper!AO56/C_helper!AO$122</f>
        <v>0</v>
      </c>
      <c r="AM54">
        <v>0</v>
      </c>
      <c r="AN54">
        <f>C_helper!AQ56/C_helper!AQ$122</f>
        <v>0</v>
      </c>
      <c r="AO54">
        <f>C_helper!AR56/C_helper!AR$122</f>
        <v>0</v>
      </c>
      <c r="AP54">
        <f>C_helper!AS56/C_helper!AS$122</f>
        <v>0</v>
      </c>
      <c r="AQ54">
        <f>C_helper!AT56/C_helper!AT$122</f>
        <v>0</v>
      </c>
      <c r="AR54">
        <f>C_helper!AU56/C_helper!AU$122</f>
        <v>0</v>
      </c>
    </row>
    <row r="55" spans="1:44">
      <c r="A55" t="s">
        <v>101</v>
      </c>
      <c r="B55">
        <f>C_helper!E57/C_helper!E$122</f>
        <v>0.16548385835047405</v>
      </c>
      <c r="C55">
        <f>C_helper!F57/C_helper!F$122</f>
        <v>0.24350435216045371</v>
      </c>
      <c r="D55">
        <f>C_helper!G57/C_helper!G$122</f>
        <v>0.30498492526430326</v>
      </c>
      <c r="E55">
        <f>C_helper!H57/C_helper!H$122</f>
        <v>0.58096582603760283</v>
      </c>
      <c r="F55">
        <v>0</v>
      </c>
      <c r="G55">
        <f>C_helper!J57/C_helper!J$122</f>
        <v>0.23022335543854963</v>
      </c>
      <c r="H55">
        <f>C_helper!K57/C_helper!K$122</f>
        <v>0.12945378391984913</v>
      </c>
      <c r="I55">
        <f>C_helper!L57/C_helper!L$122</f>
        <v>0</v>
      </c>
      <c r="J55">
        <f>C_helper!M57/C_helper!M$122</f>
        <v>0</v>
      </c>
      <c r="K55">
        <f>C_helper!N57/C_helper!N$122</f>
        <v>0.17125221983008801</v>
      </c>
      <c r="L55">
        <f>C_helper!O57/C_helper!O$122</f>
        <v>0</v>
      </c>
      <c r="M55">
        <f>C_helper!P57/C_helper!P$122</f>
        <v>5.2509961643093322E-2</v>
      </c>
      <c r="N55">
        <f>C_helper!Q57/C_helper!Q$122</f>
        <v>0.18307023050773233</v>
      </c>
      <c r="O55">
        <f>C_helper!R57/C_helper!R$122</f>
        <v>0.10662296828554838</v>
      </c>
      <c r="P55">
        <f>C_helper!S57/C_helper!S$122</f>
        <v>0.29858255312318444</v>
      </c>
      <c r="Q55">
        <f>C_helper!T57/C_helper!T$122</f>
        <v>0.2977360554781105</v>
      </c>
      <c r="R55">
        <f>C_helper!U57/C_helper!U$122</f>
        <v>0.23119179098973558</v>
      </c>
      <c r="S55">
        <f>C_helper!V57/C_helper!V$122</f>
        <v>0.15700372358122416</v>
      </c>
      <c r="T55">
        <f>C_helper!W57/C_helper!W$122</f>
        <v>0.34109668529225018</v>
      </c>
      <c r="U55">
        <f>C_helper!X57/C_helper!X$122</f>
        <v>0</v>
      </c>
      <c r="V55">
        <f>C_helper!Y57/C_helper!Y$122</f>
        <v>0</v>
      </c>
      <c r="W55">
        <f>C_helper!Z57/C_helper!Z$122</f>
        <v>2.2905130293649774E-2</v>
      </c>
      <c r="X55">
        <f>C_helper!AA57/C_helper!AA$122</f>
        <v>9.0792932166836884E-2</v>
      </c>
      <c r="Y55">
        <f>C_helper!AB57/C_helper!AB$122</f>
        <v>0</v>
      </c>
      <c r="Z55">
        <f>C_helper!AC57/C_helper!AC$122</f>
        <v>0</v>
      </c>
      <c r="AA55">
        <f>C_helper!AD57/C_helper!AD$122</f>
        <v>-0.79405998571211067</v>
      </c>
      <c r="AB55">
        <f>C_helper!AE57/C_helper!AE$122</f>
        <v>0</v>
      </c>
      <c r="AC55">
        <f>C_helper!AF57/C_helper!AF$122</f>
        <v>0.32105452727787681</v>
      </c>
      <c r="AD55">
        <f>C_helper!AG57/C_helper!AG$122</f>
        <v>0.16666917560288722</v>
      </c>
      <c r="AE55">
        <f>C_helper!AH57/C_helper!AH$122</f>
        <v>0.16046447326605548</v>
      </c>
      <c r="AF55">
        <f>C_helper!AI57/C_helper!AI$122</f>
        <v>0</v>
      </c>
      <c r="AG55">
        <f>C_helper!AJ57/C_helper!AJ$122</f>
        <v>4.1475082298172337E-2</v>
      </c>
      <c r="AH55">
        <f>C_helper!AK57/C_helper!AK$122</f>
        <v>0</v>
      </c>
      <c r="AI55">
        <f>C_helper!AL57/C_helper!AL$122</f>
        <v>0</v>
      </c>
      <c r="AJ55">
        <f>C_helper!AM57/C_helper!AM$122</f>
        <v>0</v>
      </c>
      <c r="AK55">
        <f>C_helper!AN57/C_helper!AN$122</f>
        <v>0</v>
      </c>
      <c r="AL55">
        <f>C_helper!AO57/C_helper!AO$122</f>
        <v>0.26135829952017781</v>
      </c>
      <c r="AM55">
        <v>0</v>
      </c>
      <c r="AN55">
        <f>C_helper!AQ57/C_helper!AQ$122</f>
        <v>0.30487955465009275</v>
      </c>
      <c r="AO55">
        <f>C_helper!AR57/C_helper!AR$122</f>
        <v>0</v>
      </c>
      <c r="AP55">
        <f>C_helper!AS57/C_helper!AS$122</f>
        <v>0</v>
      </c>
      <c r="AQ55">
        <f>C_helper!AT57/C_helper!AT$122</f>
        <v>0</v>
      </c>
      <c r="AR55">
        <f>C_helper!AU57/C_helper!AU$122</f>
        <v>0</v>
      </c>
    </row>
    <row r="56" spans="1:44">
      <c r="A56" t="s">
        <v>102</v>
      </c>
      <c r="B56">
        <f>C_helper!E58/C_helper!E$122</f>
        <v>0.38893572723296782</v>
      </c>
      <c r="C56">
        <f>C_helper!F58/C_helper!F$122</f>
        <v>0.42679354339582481</v>
      </c>
      <c r="D56">
        <f>C_helper!G58/C_helper!G$122</f>
        <v>0.59160596442059488</v>
      </c>
      <c r="E56">
        <f>C_helper!H58/C_helper!H$122</f>
        <v>0.41903417396239723</v>
      </c>
      <c r="F56">
        <v>0</v>
      </c>
      <c r="G56">
        <f>C_helper!J58/C_helper!J$122</f>
        <v>0.70249404517736458</v>
      </c>
      <c r="H56">
        <f>C_helper!K58/C_helper!K$122</f>
        <v>0.77948444145386186</v>
      </c>
      <c r="I56">
        <f>C_helper!L58/C_helper!L$122</f>
        <v>0</v>
      </c>
      <c r="J56">
        <f>C_helper!M58/C_helper!M$122</f>
        <v>0</v>
      </c>
      <c r="K56">
        <f>C_helper!N58/C_helper!N$122</f>
        <v>8.463575300850161E-2</v>
      </c>
      <c r="L56">
        <f>C_helper!O58/C_helper!O$122</f>
        <v>0</v>
      </c>
      <c r="M56">
        <f>C_helper!P58/C_helper!P$122</f>
        <v>2.3590476287654607E-3</v>
      </c>
      <c r="N56">
        <f>C_helper!Q58/C_helper!Q$122</f>
        <v>0.56443282181764765</v>
      </c>
      <c r="O56">
        <f>C_helper!R58/C_helper!R$122</f>
        <v>0.73155747817616046</v>
      </c>
      <c r="P56">
        <f>C_helper!S58/C_helper!S$122</f>
        <v>0.53649337975530453</v>
      </c>
      <c r="Q56">
        <f>C_helper!T58/C_helper!T$122</f>
        <v>0.60454956805824089</v>
      </c>
      <c r="R56">
        <f>C_helper!U58/C_helper!U$122</f>
        <v>0.62519164348114009</v>
      </c>
      <c r="S56">
        <f>C_helper!V58/C_helper!V$122</f>
        <v>0.24416410421397153</v>
      </c>
      <c r="T56">
        <f>C_helper!W58/C_helper!W$122</f>
        <v>0.51281347577742242</v>
      </c>
      <c r="U56">
        <f>C_helper!X58/C_helper!X$122</f>
        <v>0</v>
      </c>
      <c r="V56">
        <f>C_helper!Y58/C_helper!Y$122</f>
        <v>0</v>
      </c>
      <c r="W56">
        <f>C_helper!Z58/C_helper!Z$122</f>
        <v>2.1203611832282816E-2</v>
      </c>
      <c r="X56">
        <f>C_helper!AA58/C_helper!AA$122</f>
        <v>3.0681511254971729E-2</v>
      </c>
      <c r="Y56">
        <f>C_helper!AB58/C_helper!AB$122</f>
        <v>0</v>
      </c>
      <c r="Z56">
        <f>C_helper!AC58/C_helper!AC$122</f>
        <v>0</v>
      </c>
      <c r="AA56">
        <f>C_helper!AD58/C_helper!AD$122</f>
        <v>1.8098211671565927</v>
      </c>
      <c r="AB56">
        <f>C_helper!AE58/C_helper!AE$122</f>
        <v>0</v>
      </c>
      <c r="AC56">
        <f>C_helper!AF58/C_helper!AF$122</f>
        <v>0.36303542272096523</v>
      </c>
      <c r="AD56">
        <f>C_helper!AG58/C_helper!AG$122</f>
        <v>0.19579751826878519</v>
      </c>
      <c r="AE56">
        <f>C_helper!AH58/C_helper!AH$122</f>
        <v>0.45630795938546842</v>
      </c>
      <c r="AF56">
        <f>C_helper!AI58/C_helper!AI$122</f>
        <v>0</v>
      </c>
      <c r="AG56">
        <f>C_helper!AJ58/C_helper!AJ$122</f>
        <v>0.260606432056885</v>
      </c>
      <c r="AH56">
        <f>C_helper!AK58/C_helper!AK$122</f>
        <v>0</v>
      </c>
      <c r="AI56">
        <f>C_helper!AL58/C_helper!AL$122</f>
        <v>0</v>
      </c>
      <c r="AJ56">
        <f>C_helper!AM58/C_helper!AM$122</f>
        <v>0</v>
      </c>
      <c r="AK56">
        <f>C_helper!AN58/C_helper!AN$122</f>
        <v>0</v>
      </c>
      <c r="AL56">
        <f>C_helper!AO58/C_helper!AO$122</f>
        <v>0.206411553787515</v>
      </c>
      <c r="AM56">
        <v>0</v>
      </c>
      <c r="AN56">
        <f>C_helper!AQ58/C_helper!AQ$122</f>
        <v>0.56466169276348466</v>
      </c>
      <c r="AO56">
        <f>C_helper!AR58/C_helper!AR$122</f>
        <v>0</v>
      </c>
      <c r="AP56">
        <f>C_helper!AS58/C_helper!AS$122</f>
        <v>0</v>
      </c>
      <c r="AQ56">
        <f>C_helper!AT58/C_helper!AT$122</f>
        <v>0</v>
      </c>
      <c r="AR56">
        <f>C_helper!AU58/C_helper!AU$122</f>
        <v>0</v>
      </c>
    </row>
    <row r="57" spans="1:44">
      <c r="A57" t="s">
        <v>103</v>
      </c>
      <c r="B57">
        <f>C_helper!E59/C_helper!E$122</f>
        <v>0</v>
      </c>
      <c r="C57">
        <f>C_helper!F59/C_helper!F$122</f>
        <v>0</v>
      </c>
      <c r="D57">
        <f>C_helper!G59/C_helper!G$122</f>
        <v>0</v>
      </c>
      <c r="E57">
        <f>C_helper!H59/C_helper!H$122</f>
        <v>0</v>
      </c>
      <c r="F57">
        <v>0</v>
      </c>
      <c r="G57">
        <f>C_helper!J59/C_helper!J$122</f>
        <v>0</v>
      </c>
      <c r="H57">
        <f>C_helper!K59/C_helper!K$122</f>
        <v>0</v>
      </c>
      <c r="I57">
        <f>C_helper!L59/C_helper!L$122</f>
        <v>0</v>
      </c>
      <c r="J57">
        <f>C_helper!M59/C_helper!M$122</f>
        <v>0</v>
      </c>
      <c r="K57">
        <f>C_helper!N59/C_helper!N$122</f>
        <v>0</v>
      </c>
      <c r="L57">
        <f>C_helper!O59/C_helper!O$122</f>
        <v>0</v>
      </c>
      <c r="M57">
        <f>C_helper!P59/C_helper!P$122</f>
        <v>0</v>
      </c>
      <c r="N57">
        <f>C_helper!Q59/C_helper!Q$122</f>
        <v>0</v>
      </c>
      <c r="O57">
        <f>C_helper!R59/C_helper!R$122</f>
        <v>0</v>
      </c>
      <c r="P57">
        <f>C_helper!S59/C_helper!S$122</f>
        <v>0</v>
      </c>
      <c r="Q57">
        <f>C_helper!T59/C_helper!T$122</f>
        <v>0</v>
      </c>
      <c r="R57">
        <f>C_helper!U59/C_helper!U$122</f>
        <v>0</v>
      </c>
      <c r="S57">
        <f>C_helper!V59/C_helper!V$122</f>
        <v>0</v>
      </c>
      <c r="T57">
        <f>C_helper!W59/C_helper!W$122</f>
        <v>0</v>
      </c>
      <c r="U57">
        <f>C_helper!X59/C_helper!X$122</f>
        <v>0</v>
      </c>
      <c r="V57">
        <f>C_helper!Y59/C_helper!Y$122</f>
        <v>0</v>
      </c>
      <c r="W57">
        <f>C_helper!Z59/C_helper!Z$122</f>
        <v>0</v>
      </c>
      <c r="X57">
        <f>C_helper!AA59/C_helper!AA$122</f>
        <v>8.363480012047635E-5</v>
      </c>
      <c r="Y57">
        <f>C_helper!AB59/C_helper!AB$122</f>
        <v>0.21963381782544611</v>
      </c>
      <c r="Z57">
        <f>C_helper!AC59/C_helper!AC$122</f>
        <v>0</v>
      </c>
      <c r="AA57">
        <f>C_helper!AD59/C_helper!AD$122</f>
        <v>0</v>
      </c>
      <c r="AB57">
        <f>C_helper!AE59/C_helper!AE$122</f>
        <v>0</v>
      </c>
      <c r="AC57">
        <f>C_helper!AF59/C_helper!AF$122</f>
        <v>7.5605045370686854E-5</v>
      </c>
      <c r="AD57">
        <f>C_helper!AG59/C_helper!AG$122</f>
        <v>0</v>
      </c>
      <c r="AE57">
        <f>C_helper!AH59/C_helper!AH$122</f>
        <v>0</v>
      </c>
      <c r="AF57">
        <f>C_helper!AI59/C_helper!AI$122</f>
        <v>0</v>
      </c>
      <c r="AG57">
        <f>C_helper!AJ59/C_helper!AJ$122</f>
        <v>0</v>
      </c>
      <c r="AH57">
        <f>C_helper!AK59/C_helper!AK$122</f>
        <v>0</v>
      </c>
      <c r="AI57">
        <f>C_helper!AL59/C_helper!AL$122</f>
        <v>0</v>
      </c>
      <c r="AJ57">
        <f>C_helper!AM59/C_helper!AM$122</f>
        <v>0</v>
      </c>
      <c r="AK57">
        <f>C_helper!AN59/C_helper!AN$122</f>
        <v>0</v>
      </c>
      <c r="AL57">
        <f>C_helper!AO59/C_helper!AO$122</f>
        <v>0</v>
      </c>
      <c r="AM57">
        <v>0</v>
      </c>
      <c r="AN57">
        <f>C_helper!AQ59/C_helper!AQ$122</f>
        <v>0</v>
      </c>
      <c r="AO57">
        <f>C_helper!AR59/C_helper!AR$122</f>
        <v>0</v>
      </c>
      <c r="AP57">
        <f>C_helper!AS59/C_helper!AS$122</f>
        <v>0</v>
      </c>
      <c r="AQ57">
        <f>C_helper!AT59/C_helper!AT$122</f>
        <v>0</v>
      </c>
      <c r="AR57">
        <f>C_helper!AU59/C_helper!AU$122</f>
        <v>0</v>
      </c>
    </row>
    <row r="58" spans="1:44">
      <c r="A58" t="s">
        <v>104</v>
      </c>
      <c r="B58">
        <f>C_helper!E60/C_helper!E$122</f>
        <v>0</v>
      </c>
      <c r="C58">
        <f>C_helper!F60/C_helper!F$122</f>
        <v>0</v>
      </c>
      <c r="D58">
        <f>C_helper!G60/C_helper!G$122</f>
        <v>0</v>
      </c>
      <c r="E58">
        <f>C_helper!H60/C_helper!H$122</f>
        <v>0</v>
      </c>
      <c r="F58">
        <v>0</v>
      </c>
      <c r="G58">
        <f>C_helper!J60/C_helper!J$122</f>
        <v>0</v>
      </c>
      <c r="H58">
        <f>C_helper!K60/C_helper!K$122</f>
        <v>0</v>
      </c>
      <c r="I58">
        <f>C_helper!L60/C_helper!L$122</f>
        <v>0</v>
      </c>
      <c r="J58">
        <f>C_helper!M60/C_helper!M$122</f>
        <v>0</v>
      </c>
      <c r="K58">
        <f>C_helper!N60/C_helper!N$122</f>
        <v>0</v>
      </c>
      <c r="L58">
        <f>C_helper!O60/C_helper!O$122</f>
        <v>0</v>
      </c>
      <c r="M58">
        <f>C_helper!P60/C_helper!P$122</f>
        <v>0</v>
      </c>
      <c r="N58">
        <f>C_helper!Q60/C_helper!Q$122</f>
        <v>0</v>
      </c>
      <c r="O58">
        <f>C_helper!R60/C_helper!R$122</f>
        <v>0</v>
      </c>
      <c r="P58">
        <f>C_helper!S60/C_helper!S$122</f>
        <v>0</v>
      </c>
      <c r="Q58">
        <f>C_helper!T60/C_helper!T$122</f>
        <v>0</v>
      </c>
      <c r="R58">
        <f>C_helper!U60/C_helper!U$122</f>
        <v>0</v>
      </c>
      <c r="S58">
        <f>C_helper!V60/C_helper!V$122</f>
        <v>0</v>
      </c>
      <c r="T58">
        <f>C_helper!W60/C_helper!W$122</f>
        <v>0</v>
      </c>
      <c r="U58">
        <f>C_helper!X60/C_helper!X$122</f>
        <v>0</v>
      </c>
      <c r="V58">
        <f>C_helper!Y60/C_helper!Y$122</f>
        <v>0</v>
      </c>
      <c r="W58">
        <f>C_helper!Z60/C_helper!Z$122</f>
        <v>0</v>
      </c>
      <c r="X58">
        <f>C_helper!AA60/C_helper!AA$122</f>
        <v>3.6004405971385643E-4</v>
      </c>
      <c r="Y58">
        <f>C_helper!AB60/C_helper!AB$122</f>
        <v>0.60014359735913425</v>
      </c>
      <c r="Z58">
        <f>C_helper!AC60/C_helper!AC$122</f>
        <v>0</v>
      </c>
      <c r="AA58">
        <f>C_helper!AD60/C_helper!AD$122</f>
        <v>0</v>
      </c>
      <c r="AB58">
        <f>C_helper!AE60/C_helper!AE$122</f>
        <v>0</v>
      </c>
      <c r="AC58">
        <f>C_helper!AF60/C_helper!AF$122</f>
        <v>1.8968846305756354E-4</v>
      </c>
      <c r="AD58">
        <f>C_helper!AG60/C_helper!AG$122</f>
        <v>0</v>
      </c>
      <c r="AE58">
        <f>C_helper!AH60/C_helper!AH$122</f>
        <v>0</v>
      </c>
      <c r="AF58">
        <f>C_helper!AI60/C_helper!AI$122</f>
        <v>0</v>
      </c>
      <c r="AG58">
        <f>C_helper!AJ60/C_helper!AJ$122</f>
        <v>0</v>
      </c>
      <c r="AH58">
        <f>C_helper!AK60/C_helper!AK$122</f>
        <v>0</v>
      </c>
      <c r="AI58">
        <f>C_helper!AL60/C_helper!AL$122</f>
        <v>0</v>
      </c>
      <c r="AJ58">
        <f>C_helper!AM60/C_helper!AM$122</f>
        <v>0</v>
      </c>
      <c r="AK58">
        <f>C_helper!AN60/C_helper!AN$122</f>
        <v>0</v>
      </c>
      <c r="AL58">
        <f>C_helper!AO60/C_helper!AO$122</f>
        <v>0</v>
      </c>
      <c r="AM58">
        <v>0</v>
      </c>
      <c r="AN58">
        <f>C_helper!AQ60/C_helper!AQ$122</f>
        <v>0</v>
      </c>
      <c r="AO58">
        <f>C_helper!AR60/C_helper!AR$122</f>
        <v>0</v>
      </c>
      <c r="AP58">
        <f>C_helper!AS60/C_helper!AS$122</f>
        <v>0</v>
      </c>
      <c r="AQ58">
        <f>C_helper!AT60/C_helper!AT$122</f>
        <v>0</v>
      </c>
      <c r="AR58">
        <f>C_helper!AU60/C_helper!AU$122</f>
        <v>0</v>
      </c>
    </row>
    <row r="59" spans="1:44">
      <c r="A59" t="s">
        <v>105</v>
      </c>
      <c r="B59">
        <f>C_helper!E61/C_helper!E$122</f>
        <v>0</v>
      </c>
      <c r="C59">
        <f>C_helper!F61/C_helper!F$122</f>
        <v>0</v>
      </c>
      <c r="D59">
        <f>C_helper!G61/C_helper!G$122</f>
        <v>0</v>
      </c>
      <c r="E59">
        <f>C_helper!H61/C_helper!H$122</f>
        <v>0</v>
      </c>
      <c r="F59">
        <v>0</v>
      </c>
      <c r="G59">
        <f>C_helper!J61/C_helper!J$122</f>
        <v>0</v>
      </c>
      <c r="H59">
        <f>C_helper!K61/C_helper!K$122</f>
        <v>0</v>
      </c>
      <c r="I59">
        <f>C_helper!L61/C_helper!L$122</f>
        <v>0</v>
      </c>
      <c r="J59">
        <f>C_helper!M61/C_helper!M$122</f>
        <v>0</v>
      </c>
      <c r="K59">
        <f>C_helper!N61/C_helper!N$122</f>
        <v>0</v>
      </c>
      <c r="L59">
        <f>C_helper!O61/C_helper!O$122</f>
        <v>0</v>
      </c>
      <c r="M59">
        <f>C_helper!P61/C_helper!P$122</f>
        <v>0</v>
      </c>
      <c r="N59">
        <f>C_helper!Q61/C_helper!Q$122</f>
        <v>0</v>
      </c>
      <c r="O59">
        <f>C_helper!R61/C_helper!R$122</f>
        <v>0</v>
      </c>
      <c r="P59">
        <f>C_helper!S61/C_helper!S$122</f>
        <v>0</v>
      </c>
      <c r="Q59">
        <f>C_helper!T61/C_helper!T$122</f>
        <v>0</v>
      </c>
      <c r="R59">
        <f>C_helper!U61/C_helper!U$122</f>
        <v>0</v>
      </c>
      <c r="S59">
        <f>C_helper!V61/C_helper!V$122</f>
        <v>0</v>
      </c>
      <c r="T59">
        <f>C_helper!W61/C_helper!W$122</f>
        <v>0</v>
      </c>
      <c r="U59">
        <f>C_helper!X61/C_helper!X$122</f>
        <v>0</v>
      </c>
      <c r="V59">
        <f>C_helper!Y61/C_helper!Y$122</f>
        <v>0</v>
      </c>
      <c r="W59">
        <f>C_helper!Z61/C_helper!Z$122</f>
        <v>0</v>
      </c>
      <c r="X59">
        <f>C_helper!AA61/C_helper!AA$122</f>
        <v>2.2841729164928899E-3</v>
      </c>
      <c r="Y59">
        <f>C_helper!AB61/C_helper!AB$122</f>
        <v>1.7142120345847629E-2</v>
      </c>
      <c r="Z59">
        <f>C_helper!AC61/C_helper!AC$122</f>
        <v>0</v>
      </c>
      <c r="AA59">
        <f>C_helper!AD61/C_helper!AD$122</f>
        <v>0</v>
      </c>
      <c r="AB59">
        <f>C_helper!AE61/C_helper!AE$122</f>
        <v>0</v>
      </c>
      <c r="AC59">
        <f>C_helper!AF61/C_helper!AF$122</f>
        <v>2.656539615647018E-4</v>
      </c>
      <c r="AD59">
        <f>C_helper!AG61/C_helper!AG$122</f>
        <v>0</v>
      </c>
      <c r="AE59">
        <f>C_helper!AH61/C_helper!AH$122</f>
        <v>0</v>
      </c>
      <c r="AF59">
        <f>C_helper!AI61/C_helper!AI$122</f>
        <v>0</v>
      </c>
      <c r="AG59">
        <f>C_helper!AJ61/C_helper!AJ$122</f>
        <v>0</v>
      </c>
      <c r="AH59">
        <f>C_helper!AK61/C_helper!AK$122</f>
        <v>0</v>
      </c>
      <c r="AI59">
        <f>C_helper!AL61/C_helper!AL$122</f>
        <v>0</v>
      </c>
      <c r="AJ59">
        <f>C_helper!AM61/C_helper!AM$122</f>
        <v>0</v>
      </c>
      <c r="AK59">
        <f>C_helper!AN61/C_helper!AN$122</f>
        <v>0</v>
      </c>
      <c r="AL59">
        <f>C_helper!AO61/C_helper!AO$122</f>
        <v>0</v>
      </c>
      <c r="AM59">
        <v>0</v>
      </c>
      <c r="AN59">
        <f>C_helper!AQ61/C_helper!AQ$122</f>
        <v>0</v>
      </c>
      <c r="AO59">
        <f>C_helper!AR61/C_helper!AR$122</f>
        <v>0</v>
      </c>
      <c r="AP59">
        <f>C_helper!AS61/C_helper!AS$122</f>
        <v>0</v>
      </c>
      <c r="AQ59">
        <f>C_helper!AT61/C_helper!AT$122</f>
        <v>0</v>
      </c>
      <c r="AR59">
        <f>C_helper!AU61/C_helper!AU$122</f>
        <v>0</v>
      </c>
    </row>
    <row r="60" spans="1:44">
      <c r="A60" t="s">
        <v>106</v>
      </c>
      <c r="B60">
        <f>C_helper!E62/C_helper!E$122</f>
        <v>0</v>
      </c>
      <c r="C60">
        <f>C_helper!F62/C_helper!F$122</f>
        <v>0</v>
      </c>
      <c r="D60">
        <f>C_helper!G62/C_helper!G$122</f>
        <v>0</v>
      </c>
      <c r="E60">
        <f>C_helper!H62/C_helper!H$122</f>
        <v>0</v>
      </c>
      <c r="F60">
        <v>0</v>
      </c>
      <c r="G60">
        <f>C_helper!J62/C_helper!J$122</f>
        <v>0</v>
      </c>
      <c r="H60">
        <f>C_helper!K62/C_helper!K$122</f>
        <v>0</v>
      </c>
      <c r="I60">
        <f>C_helper!L62/C_helper!L$122</f>
        <v>0</v>
      </c>
      <c r="J60">
        <f>C_helper!M62/C_helper!M$122</f>
        <v>0</v>
      </c>
      <c r="K60">
        <f>C_helper!N62/C_helper!N$122</f>
        <v>0</v>
      </c>
      <c r="L60">
        <f>C_helper!O62/C_helper!O$122</f>
        <v>0</v>
      </c>
      <c r="M60">
        <f>C_helper!P62/C_helper!P$122</f>
        <v>0</v>
      </c>
      <c r="N60">
        <f>C_helper!Q62/C_helper!Q$122</f>
        <v>0</v>
      </c>
      <c r="O60">
        <f>C_helper!R62/C_helper!R$122</f>
        <v>0</v>
      </c>
      <c r="P60">
        <f>C_helper!S62/C_helper!S$122</f>
        <v>0</v>
      </c>
      <c r="Q60">
        <f>C_helper!T62/C_helper!T$122</f>
        <v>0</v>
      </c>
      <c r="R60">
        <f>C_helper!U62/C_helper!U$122</f>
        <v>0</v>
      </c>
      <c r="S60">
        <f>C_helper!V62/C_helper!V$122</f>
        <v>0</v>
      </c>
      <c r="T60">
        <f>C_helper!W62/C_helper!W$122</f>
        <v>0</v>
      </c>
      <c r="U60">
        <f>C_helper!X62/C_helper!X$122</f>
        <v>0</v>
      </c>
      <c r="V60">
        <f>C_helper!Y62/C_helper!Y$122</f>
        <v>0</v>
      </c>
      <c r="W60">
        <f>C_helper!Z62/C_helper!Z$122</f>
        <v>0</v>
      </c>
      <c r="X60">
        <f>C_helper!AA62/C_helper!AA$122</f>
        <v>1.4057154748550033E-3</v>
      </c>
      <c r="Y60">
        <f>C_helper!AB62/C_helper!AB$122</f>
        <v>0.14207057556598698</v>
      </c>
      <c r="Z60">
        <f>C_helper!AC62/C_helper!AC$122</f>
        <v>0</v>
      </c>
      <c r="AA60">
        <f>C_helper!AD62/C_helper!AD$122</f>
        <v>0</v>
      </c>
      <c r="AB60">
        <f>C_helper!AE62/C_helper!AE$122</f>
        <v>0</v>
      </c>
      <c r="AC60">
        <f>C_helper!AF62/C_helper!AF$122</f>
        <v>8.6697990644979525E-4</v>
      </c>
      <c r="AD60">
        <f>C_helper!AG62/C_helper!AG$122</f>
        <v>0</v>
      </c>
      <c r="AE60">
        <f>C_helper!AH62/C_helper!AH$122</f>
        <v>0</v>
      </c>
      <c r="AF60">
        <f>C_helper!AI62/C_helper!AI$122</f>
        <v>0</v>
      </c>
      <c r="AG60">
        <f>C_helper!AJ62/C_helper!AJ$122</f>
        <v>0</v>
      </c>
      <c r="AH60">
        <f>C_helper!AK62/C_helper!AK$122</f>
        <v>0</v>
      </c>
      <c r="AI60">
        <f>C_helper!AL62/C_helper!AL$122</f>
        <v>0</v>
      </c>
      <c r="AJ60">
        <f>C_helper!AM62/C_helper!AM$122</f>
        <v>0</v>
      </c>
      <c r="AK60">
        <f>C_helper!AN62/C_helper!AN$122</f>
        <v>0</v>
      </c>
      <c r="AL60">
        <f>C_helper!AO62/C_helper!AO$122</f>
        <v>0</v>
      </c>
      <c r="AM60">
        <v>0</v>
      </c>
      <c r="AN60">
        <f>C_helper!AQ62/C_helper!AQ$122</f>
        <v>0</v>
      </c>
      <c r="AO60">
        <f>C_helper!AR62/C_helper!AR$122</f>
        <v>0</v>
      </c>
      <c r="AP60">
        <f>C_helper!AS62/C_helper!AS$122</f>
        <v>0</v>
      </c>
      <c r="AQ60">
        <f>C_helper!AT62/C_helper!AT$122</f>
        <v>0</v>
      </c>
      <c r="AR60">
        <f>C_helper!AU62/C_helper!AU$122</f>
        <v>0</v>
      </c>
    </row>
    <row r="61" spans="1:44">
      <c r="A61" t="s">
        <v>107</v>
      </c>
      <c r="B61">
        <f>C_helper!E63/C_helper!E$122</f>
        <v>0</v>
      </c>
      <c r="C61">
        <f>C_helper!F63/C_helper!F$122</f>
        <v>0</v>
      </c>
      <c r="D61">
        <f>C_helper!G63/C_helper!G$122</f>
        <v>0</v>
      </c>
      <c r="E61">
        <f>C_helper!H63/C_helper!H$122</f>
        <v>0</v>
      </c>
      <c r="F61">
        <v>0</v>
      </c>
      <c r="G61">
        <f>C_helper!J63/C_helper!J$122</f>
        <v>0</v>
      </c>
      <c r="H61">
        <f>C_helper!K63/C_helper!K$122</f>
        <v>0</v>
      </c>
      <c r="I61">
        <f>C_helper!L63/C_helper!L$122</f>
        <v>0</v>
      </c>
      <c r="J61">
        <f>C_helper!M63/C_helper!M$122</f>
        <v>0</v>
      </c>
      <c r="K61">
        <f>C_helper!N63/C_helper!N$122</f>
        <v>0</v>
      </c>
      <c r="L61">
        <f>C_helper!O63/C_helper!O$122</f>
        <v>0</v>
      </c>
      <c r="M61">
        <f>C_helper!P63/C_helper!P$122</f>
        <v>0</v>
      </c>
      <c r="N61">
        <f>C_helper!Q63/C_helper!Q$122</f>
        <v>0</v>
      </c>
      <c r="O61">
        <f>C_helper!R63/C_helper!R$122</f>
        <v>0</v>
      </c>
      <c r="P61">
        <f>C_helper!S63/C_helper!S$122</f>
        <v>0</v>
      </c>
      <c r="Q61">
        <f>C_helper!T63/C_helper!T$122</f>
        <v>0</v>
      </c>
      <c r="R61">
        <f>C_helper!U63/C_helper!U$122</f>
        <v>0</v>
      </c>
      <c r="S61">
        <f>C_helper!V63/C_helper!V$122</f>
        <v>0</v>
      </c>
      <c r="T61">
        <f>C_helper!W63/C_helper!W$122</f>
        <v>0</v>
      </c>
      <c r="U61">
        <f>C_helper!X63/C_helper!X$122</f>
        <v>0</v>
      </c>
      <c r="V61">
        <f>C_helper!Y63/C_helper!Y$122</f>
        <v>0</v>
      </c>
      <c r="W61">
        <f>C_helper!Z63/C_helper!Z$122</f>
        <v>0</v>
      </c>
      <c r="X61">
        <f>C_helper!AA63/C_helper!AA$122</f>
        <v>1.9230163220251861E-4</v>
      </c>
      <c r="Y61">
        <f>C_helper!AB63/C_helper!AB$122</f>
        <v>1.088294320777305E-2</v>
      </c>
      <c r="Z61">
        <f>C_helper!AC63/C_helper!AC$122</f>
        <v>0</v>
      </c>
      <c r="AA61">
        <f>C_helper!AD63/C_helper!AD$122</f>
        <v>0</v>
      </c>
      <c r="AB61">
        <f>C_helper!AE63/C_helper!AE$122</f>
        <v>0</v>
      </c>
      <c r="AC61">
        <f>C_helper!AF63/C_helper!AF$122</f>
        <v>1.7527033759950648E-4</v>
      </c>
      <c r="AD61">
        <f>C_helper!AG63/C_helper!AG$122</f>
        <v>0</v>
      </c>
      <c r="AE61">
        <f>C_helper!AH63/C_helper!AH$122</f>
        <v>0</v>
      </c>
      <c r="AF61">
        <f>C_helper!AI63/C_helper!AI$122</f>
        <v>0</v>
      </c>
      <c r="AG61">
        <f>C_helper!AJ63/C_helper!AJ$122</f>
        <v>0</v>
      </c>
      <c r="AH61">
        <f>C_helper!AK63/C_helper!AK$122</f>
        <v>0</v>
      </c>
      <c r="AI61">
        <f>C_helper!AL63/C_helper!AL$122</f>
        <v>0</v>
      </c>
      <c r="AJ61">
        <f>C_helper!AM63/C_helper!AM$122</f>
        <v>0</v>
      </c>
      <c r="AK61">
        <f>C_helper!AN63/C_helper!AN$122</f>
        <v>0</v>
      </c>
      <c r="AL61">
        <f>C_helper!AO63/C_helper!AO$122</f>
        <v>0</v>
      </c>
      <c r="AM61">
        <v>0</v>
      </c>
      <c r="AN61">
        <f>C_helper!AQ63/C_helper!AQ$122</f>
        <v>0</v>
      </c>
      <c r="AO61">
        <f>C_helper!AR63/C_helper!AR$122</f>
        <v>0</v>
      </c>
      <c r="AP61">
        <f>C_helper!AS63/C_helper!AS$122</f>
        <v>0</v>
      </c>
      <c r="AQ61">
        <f>C_helper!AT63/C_helper!AT$122</f>
        <v>0</v>
      </c>
      <c r="AR61">
        <f>C_helper!AU63/C_helper!AU$122</f>
        <v>0</v>
      </c>
    </row>
    <row r="62" spans="1:44">
      <c r="A62" t="s">
        <v>108</v>
      </c>
      <c r="B62">
        <f>C_helper!E64/C_helper!E$122</f>
        <v>0</v>
      </c>
      <c r="C62">
        <f>C_helper!F64/C_helper!F$122</f>
        <v>0</v>
      </c>
      <c r="D62">
        <f>C_helper!G64/C_helper!G$122</f>
        <v>0</v>
      </c>
      <c r="E62">
        <f>C_helper!H64/C_helper!H$122</f>
        <v>0</v>
      </c>
      <c r="F62">
        <v>0</v>
      </c>
      <c r="G62">
        <f>C_helper!J64/C_helper!J$122</f>
        <v>0</v>
      </c>
      <c r="H62">
        <f>C_helper!K64/C_helper!K$122</f>
        <v>0</v>
      </c>
      <c r="I62">
        <f>C_helper!L64/C_helper!L$122</f>
        <v>0</v>
      </c>
      <c r="J62">
        <f>C_helper!M64/C_helper!M$122</f>
        <v>0</v>
      </c>
      <c r="K62">
        <f>C_helper!N64/C_helper!N$122</f>
        <v>0</v>
      </c>
      <c r="L62">
        <f>C_helper!O64/C_helper!O$122</f>
        <v>0</v>
      </c>
      <c r="M62">
        <f>C_helper!P64/C_helper!P$122</f>
        <v>0</v>
      </c>
      <c r="N62">
        <f>C_helper!Q64/C_helper!Q$122</f>
        <v>0</v>
      </c>
      <c r="O62">
        <f>C_helper!R64/C_helper!R$122</f>
        <v>0</v>
      </c>
      <c r="P62">
        <f>C_helper!S64/C_helper!S$122</f>
        <v>0</v>
      </c>
      <c r="Q62">
        <f>C_helper!T64/C_helper!T$122</f>
        <v>0</v>
      </c>
      <c r="R62">
        <f>C_helper!U64/C_helper!U$122</f>
        <v>0</v>
      </c>
      <c r="S62">
        <f>C_helper!V64/C_helper!V$122</f>
        <v>0</v>
      </c>
      <c r="T62">
        <f>C_helper!W64/C_helper!W$122</f>
        <v>0</v>
      </c>
      <c r="U62">
        <f>C_helper!X64/C_helper!X$122</f>
        <v>0</v>
      </c>
      <c r="V62">
        <f>C_helper!Y64/C_helper!Y$122</f>
        <v>0</v>
      </c>
      <c r="W62">
        <f>C_helper!Z64/C_helper!Z$122</f>
        <v>0</v>
      </c>
      <c r="X62">
        <f>C_helper!AA64/C_helper!AA$122</f>
        <v>0.11602841892151264</v>
      </c>
      <c r="Y62">
        <f>C_helper!AB64/C_helper!AB$122</f>
        <v>2.0703962029194963E-3</v>
      </c>
      <c r="Z62">
        <f>C_helper!AC64/C_helper!AC$122</f>
        <v>0</v>
      </c>
      <c r="AA62">
        <f>C_helper!AD64/C_helper!AD$122</f>
        <v>0</v>
      </c>
      <c r="AB62">
        <f>C_helper!AE64/C_helper!AE$122</f>
        <v>0</v>
      </c>
      <c r="AC62">
        <f>C_helper!AF64/C_helper!AF$122</f>
        <v>1.2378861838583139E-3</v>
      </c>
      <c r="AD62">
        <f>C_helper!AG64/C_helper!AG$122</f>
        <v>3.395607842690513E-3</v>
      </c>
      <c r="AE62">
        <f>C_helper!AH64/C_helper!AH$122</f>
        <v>0</v>
      </c>
      <c r="AF62">
        <f>C_helper!AI64/C_helper!AI$122</f>
        <v>0</v>
      </c>
      <c r="AG62">
        <f>C_helper!AJ64/C_helper!AJ$122</f>
        <v>0</v>
      </c>
      <c r="AH62">
        <f>C_helper!AK64/C_helper!AK$122</f>
        <v>0</v>
      </c>
      <c r="AI62">
        <f>C_helper!AL64/C_helper!AL$122</f>
        <v>0</v>
      </c>
      <c r="AJ62">
        <f>C_helper!AM64/C_helper!AM$122</f>
        <v>0</v>
      </c>
      <c r="AK62">
        <f>C_helper!AN64/C_helper!AN$122</f>
        <v>0</v>
      </c>
      <c r="AL62">
        <f>C_helper!AO64/C_helper!AO$122</f>
        <v>0</v>
      </c>
      <c r="AM62">
        <v>0</v>
      </c>
      <c r="AN62">
        <f>C_helper!AQ64/C_helper!AQ$122</f>
        <v>0</v>
      </c>
      <c r="AO62">
        <f>C_helper!AR64/C_helper!AR$122</f>
        <v>0</v>
      </c>
      <c r="AP62">
        <f>C_helper!AS64/C_helper!AS$122</f>
        <v>0</v>
      </c>
      <c r="AQ62">
        <f>C_helper!AT64/C_helper!AT$122</f>
        <v>0</v>
      </c>
      <c r="AR62">
        <f>C_helper!AU64/C_helper!AU$122</f>
        <v>0</v>
      </c>
    </row>
    <row r="63" spans="1:44">
      <c r="A63" t="s">
        <v>109</v>
      </c>
      <c r="B63">
        <f>C_helper!E65/C_helper!E$122</f>
        <v>0</v>
      </c>
      <c r="C63">
        <f>C_helper!F65/C_helper!F$122</f>
        <v>0</v>
      </c>
      <c r="D63">
        <f>C_helper!G65/C_helper!G$122</f>
        <v>0</v>
      </c>
      <c r="E63">
        <f>C_helper!H65/C_helper!H$122</f>
        <v>0</v>
      </c>
      <c r="F63">
        <v>0</v>
      </c>
      <c r="G63">
        <f>C_helper!J65/C_helper!J$122</f>
        <v>0</v>
      </c>
      <c r="H63">
        <f>C_helper!K65/C_helper!K$122</f>
        <v>0</v>
      </c>
      <c r="I63">
        <f>C_helper!L65/C_helper!L$122</f>
        <v>0</v>
      </c>
      <c r="J63">
        <f>C_helper!M65/C_helper!M$122</f>
        <v>0</v>
      </c>
      <c r="K63">
        <f>C_helper!N65/C_helper!N$122</f>
        <v>0</v>
      </c>
      <c r="L63">
        <f>C_helper!O65/C_helper!O$122</f>
        <v>0</v>
      </c>
      <c r="M63">
        <f>C_helper!P65/C_helper!P$122</f>
        <v>0</v>
      </c>
      <c r="N63">
        <f>C_helper!Q65/C_helper!Q$122</f>
        <v>0</v>
      </c>
      <c r="O63">
        <f>C_helper!R65/C_helper!R$122</f>
        <v>0</v>
      </c>
      <c r="P63">
        <f>C_helper!S65/C_helper!S$122</f>
        <v>0</v>
      </c>
      <c r="Q63">
        <f>C_helper!T65/C_helper!T$122</f>
        <v>0</v>
      </c>
      <c r="R63">
        <f>C_helper!U65/C_helper!U$122</f>
        <v>0</v>
      </c>
      <c r="S63">
        <f>C_helper!V65/C_helper!V$122</f>
        <v>0</v>
      </c>
      <c r="T63">
        <f>C_helper!W65/C_helper!W$122</f>
        <v>0</v>
      </c>
      <c r="U63">
        <f>C_helper!X65/C_helper!X$122</f>
        <v>0</v>
      </c>
      <c r="V63">
        <f>C_helper!Y65/C_helper!Y$122</f>
        <v>0</v>
      </c>
      <c r="W63">
        <f>C_helper!Z65/C_helper!Z$122</f>
        <v>0</v>
      </c>
      <c r="X63">
        <f>C_helper!AA65/C_helper!AA$122</f>
        <v>8.420775551870774E-4</v>
      </c>
      <c r="Y63">
        <f>C_helper!AB65/C_helper!AB$122</f>
        <v>8.1948728651414827E-4</v>
      </c>
      <c r="Z63">
        <f>C_helper!AC65/C_helper!AC$122</f>
        <v>1</v>
      </c>
      <c r="AA63">
        <f>C_helper!AD65/C_helper!AD$122</f>
        <v>0</v>
      </c>
      <c r="AB63">
        <f>C_helper!AE65/C_helper!AE$122</f>
        <v>0</v>
      </c>
      <c r="AC63">
        <f>C_helper!AF65/C_helper!AF$122</f>
        <v>5.6879504932035214E-4</v>
      </c>
      <c r="AD63">
        <f>C_helper!AG65/C_helper!AG$122</f>
        <v>0</v>
      </c>
      <c r="AE63">
        <f>C_helper!AH65/C_helper!AH$122</f>
        <v>0</v>
      </c>
      <c r="AF63">
        <f>C_helper!AI65/C_helper!AI$122</f>
        <v>0</v>
      </c>
      <c r="AG63">
        <f>C_helper!AJ65/C_helper!AJ$122</f>
        <v>0</v>
      </c>
      <c r="AH63">
        <f>C_helper!AK65/C_helper!AK$122</f>
        <v>0</v>
      </c>
      <c r="AI63">
        <f>C_helper!AL65/C_helper!AL$122</f>
        <v>0</v>
      </c>
      <c r="AJ63">
        <f>C_helper!AM65/C_helper!AM$122</f>
        <v>0</v>
      </c>
      <c r="AK63">
        <f>C_helper!AN65/C_helper!AN$122</f>
        <v>0</v>
      </c>
      <c r="AL63">
        <f>C_helper!AO65/C_helper!AO$122</f>
        <v>0</v>
      </c>
      <c r="AM63">
        <v>0</v>
      </c>
      <c r="AN63">
        <f>C_helper!AQ65/C_helper!AQ$122</f>
        <v>0</v>
      </c>
      <c r="AO63">
        <f>C_helper!AR65/C_helper!AR$122</f>
        <v>0</v>
      </c>
      <c r="AP63">
        <f>C_helper!AS65/C_helper!AS$122</f>
        <v>0</v>
      </c>
      <c r="AQ63">
        <f>C_helper!AT65/C_helper!AT$122</f>
        <v>0</v>
      </c>
      <c r="AR63">
        <f>C_helper!AU65/C_helper!AU$122</f>
        <v>0</v>
      </c>
    </row>
    <row r="64" spans="1:44">
      <c r="A64" t="s">
        <v>110</v>
      </c>
      <c r="B64">
        <f>C_helper!E66/C_helper!E$122</f>
        <v>0</v>
      </c>
      <c r="C64">
        <f>C_helper!F66/C_helper!F$122</f>
        <v>0</v>
      </c>
      <c r="D64">
        <f>C_helper!G66/C_helper!G$122</f>
        <v>0</v>
      </c>
      <c r="E64">
        <f>C_helper!H66/C_helper!H$122</f>
        <v>0</v>
      </c>
      <c r="F64">
        <v>0</v>
      </c>
      <c r="G64">
        <f>C_helper!J66/C_helper!J$122</f>
        <v>0</v>
      </c>
      <c r="H64">
        <f>C_helper!K66/C_helper!K$122</f>
        <v>0</v>
      </c>
      <c r="I64">
        <f>C_helper!L66/C_helper!L$122</f>
        <v>0</v>
      </c>
      <c r="J64">
        <f>C_helper!M66/C_helper!M$122</f>
        <v>0</v>
      </c>
      <c r="K64">
        <f>C_helper!N66/C_helper!N$122</f>
        <v>0</v>
      </c>
      <c r="L64">
        <f>C_helper!O66/C_helper!O$122</f>
        <v>0</v>
      </c>
      <c r="M64">
        <f>C_helper!P66/C_helper!P$122</f>
        <v>0</v>
      </c>
      <c r="N64">
        <f>C_helper!Q66/C_helper!Q$122</f>
        <v>0</v>
      </c>
      <c r="O64">
        <f>C_helper!R66/C_helper!R$122</f>
        <v>0</v>
      </c>
      <c r="P64">
        <f>C_helper!S66/C_helper!S$122</f>
        <v>0</v>
      </c>
      <c r="Q64">
        <f>C_helper!T66/C_helper!T$122</f>
        <v>0</v>
      </c>
      <c r="R64">
        <f>C_helper!U66/C_helper!U$122</f>
        <v>0</v>
      </c>
      <c r="S64">
        <f>C_helper!V66/C_helper!V$122</f>
        <v>0</v>
      </c>
      <c r="T64">
        <f>C_helper!W66/C_helper!W$122</f>
        <v>0</v>
      </c>
      <c r="U64">
        <f>C_helper!X66/C_helper!X$122</f>
        <v>0</v>
      </c>
      <c r="V64">
        <f>C_helper!Y66/C_helper!Y$122</f>
        <v>0</v>
      </c>
      <c r="W64">
        <f>C_helper!Z66/C_helper!Z$122</f>
        <v>0</v>
      </c>
      <c r="X64">
        <f>C_helper!AA66/C_helper!AA$122</f>
        <v>5.3159691875712145E-4</v>
      </c>
      <c r="Y64">
        <f>C_helper!AB66/C_helper!AB$122</f>
        <v>0</v>
      </c>
      <c r="Z64">
        <f>C_helper!AC66/C_helper!AC$122</f>
        <v>0</v>
      </c>
      <c r="AA64">
        <f>C_helper!AD66/C_helper!AD$122</f>
        <v>0</v>
      </c>
      <c r="AB64">
        <f>C_helper!AE66/C_helper!AE$122</f>
        <v>0</v>
      </c>
      <c r="AC64">
        <f>C_helper!AF66/C_helper!AF$122</f>
        <v>1.1921987488130954E-4</v>
      </c>
      <c r="AD64">
        <f>C_helper!AG66/C_helper!AG$122</f>
        <v>0</v>
      </c>
      <c r="AE64">
        <f>C_helper!AH66/C_helper!AH$122</f>
        <v>0</v>
      </c>
      <c r="AF64">
        <f>C_helper!AI66/C_helper!AI$122</f>
        <v>0</v>
      </c>
      <c r="AG64">
        <f>C_helper!AJ66/C_helper!AJ$122</f>
        <v>0</v>
      </c>
      <c r="AH64">
        <f>C_helper!AK66/C_helper!AK$122</f>
        <v>0</v>
      </c>
      <c r="AI64">
        <f>C_helper!AL66/C_helper!AL$122</f>
        <v>0</v>
      </c>
      <c r="AJ64">
        <f>C_helper!AM66/C_helper!AM$122</f>
        <v>3.4389609523814486E-2</v>
      </c>
      <c r="AK64">
        <f>C_helper!AN66/C_helper!AN$122</f>
        <v>1</v>
      </c>
      <c r="AL64">
        <f>C_helper!AO66/C_helper!AO$122</f>
        <v>0</v>
      </c>
      <c r="AM64">
        <v>0</v>
      </c>
      <c r="AN64">
        <f>C_helper!AQ66/C_helper!AQ$122</f>
        <v>0</v>
      </c>
      <c r="AO64">
        <f>C_helper!AR66/C_helper!AR$122</f>
        <v>0</v>
      </c>
      <c r="AP64">
        <f>C_helper!AS66/C_helper!AS$122</f>
        <v>0</v>
      </c>
      <c r="AQ64">
        <f>C_helper!AT66/C_helper!AT$122</f>
        <v>0</v>
      </c>
      <c r="AR64">
        <f>C_helper!AU66/C_helper!AU$122</f>
        <v>0</v>
      </c>
    </row>
    <row r="65" spans="1:44">
      <c r="A65" t="s">
        <v>111</v>
      </c>
      <c r="B65">
        <f>C_helper!E67/C_helper!E$122</f>
        <v>0</v>
      </c>
      <c r="C65">
        <f>C_helper!F67/C_helper!F$122</f>
        <v>0</v>
      </c>
      <c r="D65">
        <f>C_helper!G67/C_helper!G$122</f>
        <v>0</v>
      </c>
      <c r="E65">
        <f>C_helper!H67/C_helper!H$122</f>
        <v>0</v>
      </c>
      <c r="F65">
        <v>0</v>
      </c>
      <c r="G65">
        <f>C_helper!J67/C_helper!J$122</f>
        <v>0</v>
      </c>
      <c r="H65">
        <f>C_helper!K67/C_helper!K$122</f>
        <v>0</v>
      </c>
      <c r="I65">
        <f>C_helper!L67/C_helper!L$122</f>
        <v>0</v>
      </c>
      <c r="J65">
        <f>C_helper!M67/C_helper!M$122</f>
        <v>0</v>
      </c>
      <c r="K65">
        <f>C_helper!N67/C_helper!N$122</f>
        <v>0</v>
      </c>
      <c r="L65">
        <f>C_helper!O67/C_helper!O$122</f>
        <v>0</v>
      </c>
      <c r="M65">
        <f>C_helper!P67/C_helper!P$122</f>
        <v>0</v>
      </c>
      <c r="N65">
        <f>C_helper!Q67/C_helper!Q$122</f>
        <v>0</v>
      </c>
      <c r="O65">
        <f>C_helper!R67/C_helper!R$122</f>
        <v>0</v>
      </c>
      <c r="P65">
        <f>C_helper!S67/C_helper!S$122</f>
        <v>0</v>
      </c>
      <c r="Q65">
        <f>C_helper!T67/C_helper!T$122</f>
        <v>0</v>
      </c>
      <c r="R65">
        <f>C_helper!U67/C_helper!U$122</f>
        <v>0</v>
      </c>
      <c r="S65">
        <f>C_helper!V67/C_helper!V$122</f>
        <v>0</v>
      </c>
      <c r="T65">
        <f>C_helper!W67/C_helper!W$122</f>
        <v>0</v>
      </c>
      <c r="U65">
        <f>C_helper!X67/C_helper!X$122</f>
        <v>0</v>
      </c>
      <c r="V65">
        <f>C_helper!Y67/C_helper!Y$122</f>
        <v>0</v>
      </c>
      <c r="W65">
        <f>C_helper!Z67/C_helper!Z$122</f>
        <v>0</v>
      </c>
      <c r="X65">
        <f>C_helper!AA67/C_helper!AA$122</f>
        <v>1.6248013812563975E-3</v>
      </c>
      <c r="Y65">
        <f>C_helper!AB67/C_helper!AB$122</f>
        <v>0</v>
      </c>
      <c r="Z65">
        <f>C_helper!AC67/C_helper!AC$122</f>
        <v>0</v>
      </c>
      <c r="AA65">
        <f>C_helper!AD67/C_helper!AD$122</f>
        <v>0</v>
      </c>
      <c r="AB65">
        <f>C_helper!AE67/C_helper!AE$122</f>
        <v>0</v>
      </c>
      <c r="AC65">
        <f>C_helper!AF67/C_helper!AF$122</f>
        <v>5.0832903568062519E-4</v>
      </c>
      <c r="AD65">
        <f>C_helper!AG67/C_helper!AG$122</f>
        <v>0</v>
      </c>
      <c r="AE65">
        <f>C_helper!AH67/C_helper!AH$122</f>
        <v>0</v>
      </c>
      <c r="AF65">
        <f>C_helper!AI67/C_helper!AI$122</f>
        <v>0</v>
      </c>
      <c r="AG65">
        <f>C_helper!AJ67/C_helper!AJ$122</f>
        <v>0</v>
      </c>
      <c r="AH65">
        <f>C_helper!AK67/C_helper!AK$122</f>
        <v>0</v>
      </c>
      <c r="AI65">
        <f>C_helper!AL67/C_helper!AL$122</f>
        <v>0</v>
      </c>
      <c r="AJ65">
        <f>C_helper!AM67/C_helper!AM$122</f>
        <v>0.91330679628298761</v>
      </c>
      <c r="AK65">
        <f>C_helper!AN67/C_helper!AN$122</f>
        <v>0</v>
      </c>
      <c r="AL65">
        <f>C_helper!AO67/C_helper!AO$122</f>
        <v>0</v>
      </c>
      <c r="AM65">
        <v>0</v>
      </c>
      <c r="AN65">
        <f>C_helper!AQ67/C_helper!AQ$122</f>
        <v>0</v>
      </c>
      <c r="AO65">
        <f>C_helper!AR67/C_helper!AR$122</f>
        <v>0</v>
      </c>
      <c r="AP65">
        <f>C_helper!AS67/C_helper!AS$122</f>
        <v>0</v>
      </c>
      <c r="AQ65">
        <f>C_helper!AT67/C_helper!AT$122</f>
        <v>0</v>
      </c>
      <c r="AR65">
        <f>C_helper!AU67/C_helper!AU$122</f>
        <v>0</v>
      </c>
    </row>
    <row r="66" spans="1:44">
      <c r="A66" t="s">
        <v>112</v>
      </c>
      <c r="B66">
        <f>C_helper!E68/C_helper!E$122</f>
        <v>0</v>
      </c>
      <c r="C66">
        <f>C_helper!F68/C_helper!F$122</f>
        <v>0</v>
      </c>
      <c r="D66">
        <f>C_helper!G68/C_helper!G$122</f>
        <v>0</v>
      </c>
      <c r="E66">
        <f>C_helper!H68/C_helper!H$122</f>
        <v>0</v>
      </c>
      <c r="F66">
        <v>0</v>
      </c>
      <c r="G66">
        <f>C_helper!J68/C_helper!J$122</f>
        <v>0</v>
      </c>
      <c r="H66">
        <f>C_helper!K68/C_helper!K$122</f>
        <v>0</v>
      </c>
      <c r="I66">
        <f>C_helper!L68/C_helper!L$122</f>
        <v>0</v>
      </c>
      <c r="J66">
        <f>C_helper!M68/C_helper!M$122</f>
        <v>0</v>
      </c>
      <c r="K66">
        <f>C_helper!N68/C_helper!N$122</f>
        <v>0</v>
      </c>
      <c r="L66">
        <f>C_helper!O68/C_helper!O$122</f>
        <v>0</v>
      </c>
      <c r="M66">
        <f>C_helper!P68/C_helper!P$122</f>
        <v>0</v>
      </c>
      <c r="N66">
        <f>C_helper!Q68/C_helper!Q$122</f>
        <v>0</v>
      </c>
      <c r="O66">
        <f>C_helper!R68/C_helper!R$122</f>
        <v>0</v>
      </c>
      <c r="P66">
        <f>C_helper!S68/C_helper!S$122</f>
        <v>0</v>
      </c>
      <c r="Q66">
        <f>C_helper!T68/C_helper!T$122</f>
        <v>0</v>
      </c>
      <c r="R66">
        <f>C_helper!U68/C_helper!U$122</f>
        <v>0</v>
      </c>
      <c r="S66">
        <f>C_helper!V68/C_helper!V$122</f>
        <v>0</v>
      </c>
      <c r="T66">
        <f>C_helper!W68/C_helper!W$122</f>
        <v>0</v>
      </c>
      <c r="U66">
        <f>C_helper!X68/C_helper!X$122</f>
        <v>0</v>
      </c>
      <c r="V66">
        <f>C_helper!Y68/C_helper!Y$122</f>
        <v>0</v>
      </c>
      <c r="W66">
        <f>C_helper!Z68/C_helper!Z$122</f>
        <v>0</v>
      </c>
      <c r="X66">
        <f>C_helper!AA68/C_helper!AA$122</f>
        <v>1.2367492591144333E-3</v>
      </c>
      <c r="Y66">
        <f>C_helper!AB68/C_helper!AB$122</f>
        <v>0</v>
      </c>
      <c r="Z66">
        <f>C_helper!AC68/C_helper!AC$122</f>
        <v>0</v>
      </c>
      <c r="AA66">
        <f>C_helper!AD68/C_helper!AD$122</f>
        <v>0</v>
      </c>
      <c r="AB66">
        <f>C_helper!AE68/C_helper!AE$122</f>
        <v>0</v>
      </c>
      <c r="AC66">
        <f>C_helper!AF68/C_helper!AF$122</f>
        <v>2.5772399256277045E-3</v>
      </c>
      <c r="AD66">
        <f>C_helper!AG68/C_helper!AG$122</f>
        <v>0</v>
      </c>
      <c r="AE66">
        <f>C_helper!AH68/C_helper!AH$122</f>
        <v>0</v>
      </c>
      <c r="AF66">
        <f>C_helper!AI68/C_helper!AI$122</f>
        <v>0</v>
      </c>
      <c r="AG66">
        <f>C_helper!AJ68/C_helper!AJ$122</f>
        <v>0.67116342312844801</v>
      </c>
      <c r="AH66">
        <f>C_helper!AK68/C_helper!AK$122</f>
        <v>0</v>
      </c>
      <c r="AI66">
        <f>C_helper!AL68/C_helper!AL$122</f>
        <v>0</v>
      </c>
      <c r="AJ66">
        <f>C_helper!AM68/C_helper!AM$122</f>
        <v>0</v>
      </c>
      <c r="AK66">
        <f>C_helper!AN68/C_helper!AN$122</f>
        <v>0</v>
      </c>
      <c r="AL66">
        <f>C_helper!AO68/C_helper!AO$122</f>
        <v>0</v>
      </c>
      <c r="AM66">
        <v>0</v>
      </c>
      <c r="AN66">
        <f>C_helper!AQ68/C_helper!AQ$122</f>
        <v>0</v>
      </c>
      <c r="AO66">
        <f>C_helper!AR68/C_helper!AR$122</f>
        <v>0</v>
      </c>
      <c r="AP66">
        <f>C_helper!AS68/C_helper!AS$122</f>
        <v>0</v>
      </c>
      <c r="AQ66">
        <f>C_helper!AT68/C_helper!AT$122</f>
        <v>0</v>
      </c>
      <c r="AR66">
        <f>C_helper!AU68/C_helper!AU$122</f>
        <v>3.1547565099041837E-2</v>
      </c>
    </row>
    <row r="67" spans="1:44">
      <c r="A67" t="s">
        <v>113</v>
      </c>
      <c r="B67">
        <f>C_helper!E69/C_helper!E$122</f>
        <v>0</v>
      </c>
      <c r="C67">
        <f>C_helper!F69/C_helper!F$122</f>
        <v>0</v>
      </c>
      <c r="D67">
        <f>C_helper!G69/C_helper!G$122</f>
        <v>0</v>
      </c>
      <c r="E67">
        <f>C_helper!H69/C_helper!H$122</f>
        <v>0</v>
      </c>
      <c r="F67">
        <v>0</v>
      </c>
      <c r="G67">
        <f>C_helper!J69/C_helper!J$122</f>
        <v>0</v>
      </c>
      <c r="H67">
        <f>C_helper!K69/C_helper!K$122</f>
        <v>0</v>
      </c>
      <c r="I67">
        <f>C_helper!L69/C_helper!L$122</f>
        <v>0</v>
      </c>
      <c r="J67">
        <f>C_helper!M69/C_helper!M$122</f>
        <v>0</v>
      </c>
      <c r="K67">
        <f>C_helper!N69/C_helper!N$122</f>
        <v>0</v>
      </c>
      <c r="L67">
        <f>C_helper!O69/C_helper!O$122</f>
        <v>0</v>
      </c>
      <c r="M67">
        <f>C_helper!P69/C_helper!P$122</f>
        <v>0</v>
      </c>
      <c r="N67">
        <f>C_helper!Q69/C_helper!Q$122</f>
        <v>0</v>
      </c>
      <c r="O67">
        <f>C_helper!R69/C_helper!R$122</f>
        <v>0</v>
      </c>
      <c r="P67">
        <f>C_helper!S69/C_helper!S$122</f>
        <v>0</v>
      </c>
      <c r="Q67">
        <f>C_helper!T69/C_helper!T$122</f>
        <v>0</v>
      </c>
      <c r="R67">
        <f>C_helper!U69/C_helper!U$122</f>
        <v>0</v>
      </c>
      <c r="S67">
        <f>C_helper!V69/C_helper!V$122</f>
        <v>0</v>
      </c>
      <c r="T67">
        <f>C_helper!W69/C_helper!W$122</f>
        <v>0</v>
      </c>
      <c r="U67">
        <f>C_helper!X69/C_helper!X$122</f>
        <v>0</v>
      </c>
      <c r="V67">
        <f>C_helper!Y69/C_helper!Y$122</f>
        <v>0</v>
      </c>
      <c r="W67">
        <f>C_helper!Z69/C_helper!Z$122</f>
        <v>0</v>
      </c>
      <c r="X67">
        <f>C_helper!AA69/C_helper!AA$122</f>
        <v>5.1671676642441283E-4</v>
      </c>
      <c r="Y67">
        <f>C_helper!AB69/C_helper!AB$122</f>
        <v>0</v>
      </c>
      <c r="Z67">
        <f>C_helper!AC69/C_helper!AC$122</f>
        <v>0</v>
      </c>
      <c r="AA67">
        <f>C_helper!AD69/C_helper!AD$122</f>
        <v>0</v>
      </c>
      <c r="AB67">
        <f>C_helper!AE69/C_helper!AE$122</f>
        <v>2.6532229288521865E-4</v>
      </c>
      <c r="AC67">
        <f>C_helper!AF69/C_helper!AF$122</f>
        <v>4.8815267136775656E-2</v>
      </c>
      <c r="AD67">
        <f>C_helper!AG69/C_helper!AG$122</f>
        <v>0</v>
      </c>
      <c r="AE67">
        <f>C_helper!AH69/C_helper!AH$122</f>
        <v>2.1403086490674295E-2</v>
      </c>
      <c r="AF67">
        <f>C_helper!AI69/C_helper!AI$122</f>
        <v>7.185764287295503E-4</v>
      </c>
      <c r="AG67">
        <f>C_helper!AJ69/C_helper!AJ$122</f>
        <v>0</v>
      </c>
      <c r="AH67">
        <f>C_helper!AK69/C_helper!AK$122</f>
        <v>0</v>
      </c>
      <c r="AI67">
        <f>C_helper!AL69/C_helper!AL$122</f>
        <v>0</v>
      </c>
      <c r="AJ67">
        <f>C_helper!AM69/C_helper!AM$122</f>
        <v>0</v>
      </c>
      <c r="AK67">
        <f>C_helper!AN69/C_helper!AN$122</f>
        <v>0</v>
      </c>
      <c r="AL67">
        <f>C_helper!AO69/C_helper!AO$122</f>
        <v>0</v>
      </c>
      <c r="AM67">
        <v>0</v>
      </c>
      <c r="AN67">
        <f>C_helper!AQ69/C_helper!AQ$122</f>
        <v>0</v>
      </c>
      <c r="AO67">
        <f>C_helper!AR69/C_helper!AR$122</f>
        <v>0</v>
      </c>
      <c r="AP67">
        <f>C_helper!AS69/C_helper!AS$122</f>
        <v>0</v>
      </c>
      <c r="AQ67">
        <f>C_helper!AT69/C_helper!AT$122</f>
        <v>0</v>
      </c>
      <c r="AR67">
        <f>C_helper!AU69/C_helper!AU$122</f>
        <v>0</v>
      </c>
    </row>
    <row r="68" spans="1:44">
      <c r="A68" t="s">
        <v>114</v>
      </c>
      <c r="B68">
        <f>C_helper!E70/C_helper!E$122</f>
        <v>0</v>
      </c>
      <c r="C68">
        <f>C_helper!F70/C_helper!F$122</f>
        <v>0</v>
      </c>
      <c r="D68">
        <f>C_helper!G70/C_helper!G$122</f>
        <v>0</v>
      </c>
      <c r="E68">
        <f>C_helper!H70/C_helper!H$122</f>
        <v>0</v>
      </c>
      <c r="F68">
        <v>0</v>
      </c>
      <c r="G68">
        <f>C_helper!J70/C_helper!J$122</f>
        <v>0</v>
      </c>
      <c r="H68">
        <f>C_helper!K70/C_helper!K$122</f>
        <v>0</v>
      </c>
      <c r="I68">
        <f>C_helper!L70/C_helper!L$122</f>
        <v>0</v>
      </c>
      <c r="J68">
        <f>C_helper!M70/C_helper!M$122</f>
        <v>0</v>
      </c>
      <c r="K68">
        <f>C_helper!N70/C_helper!N$122</f>
        <v>0</v>
      </c>
      <c r="L68">
        <f>C_helper!O70/C_helper!O$122</f>
        <v>0</v>
      </c>
      <c r="M68">
        <f>C_helper!P70/C_helper!P$122</f>
        <v>0</v>
      </c>
      <c r="N68">
        <f>C_helper!Q70/C_helper!Q$122</f>
        <v>0</v>
      </c>
      <c r="O68">
        <f>C_helper!R70/C_helper!R$122</f>
        <v>0</v>
      </c>
      <c r="P68">
        <f>C_helper!S70/C_helper!S$122</f>
        <v>0</v>
      </c>
      <c r="Q68">
        <f>C_helper!T70/C_helper!T$122</f>
        <v>0</v>
      </c>
      <c r="R68">
        <f>C_helper!U70/C_helper!U$122</f>
        <v>0</v>
      </c>
      <c r="S68">
        <f>C_helper!V70/C_helper!V$122</f>
        <v>0</v>
      </c>
      <c r="T68">
        <f>C_helper!W70/C_helper!W$122</f>
        <v>0</v>
      </c>
      <c r="U68">
        <f>C_helper!X70/C_helper!X$122</f>
        <v>0</v>
      </c>
      <c r="V68">
        <f>C_helper!Y70/C_helper!Y$122</f>
        <v>0</v>
      </c>
      <c r="W68">
        <f>C_helper!Z70/C_helper!Z$122</f>
        <v>0</v>
      </c>
      <c r="X68">
        <f>C_helper!AA70/C_helper!AA$122</f>
        <v>4.6153504263358314E-4</v>
      </c>
      <c r="Y68">
        <f>C_helper!AB70/C_helper!AB$122</f>
        <v>0</v>
      </c>
      <c r="Z68">
        <f>C_helper!AC70/C_helper!AC$122</f>
        <v>0</v>
      </c>
      <c r="AA68">
        <f>C_helper!AD70/C_helper!AD$122</f>
        <v>0</v>
      </c>
      <c r="AB68">
        <f>C_helper!AE70/C_helper!AE$122</f>
        <v>0</v>
      </c>
      <c r="AC68">
        <f>C_helper!AF70/C_helper!AF$122</f>
        <v>1.7203256730133152E-2</v>
      </c>
      <c r="AD68">
        <f>C_helper!AG70/C_helper!AG$122</f>
        <v>0</v>
      </c>
      <c r="AE68">
        <f>C_helper!AH70/C_helper!AH$122</f>
        <v>0</v>
      </c>
      <c r="AF68">
        <f>C_helper!AI70/C_helper!AI$122</f>
        <v>3.8982843685983232E-2</v>
      </c>
      <c r="AG68">
        <f>C_helper!AJ70/C_helper!AJ$122</f>
        <v>0</v>
      </c>
      <c r="AH68">
        <f>C_helper!AK70/C_helper!AK$122</f>
        <v>0</v>
      </c>
      <c r="AI68">
        <f>C_helper!AL70/C_helper!AL$122</f>
        <v>0</v>
      </c>
      <c r="AJ68">
        <f>C_helper!AM70/C_helper!AM$122</f>
        <v>0</v>
      </c>
      <c r="AK68">
        <f>C_helper!AN70/C_helper!AN$122</f>
        <v>0</v>
      </c>
      <c r="AL68">
        <f>C_helper!AO70/C_helper!AO$122</f>
        <v>0</v>
      </c>
      <c r="AM68">
        <v>0</v>
      </c>
      <c r="AN68">
        <f>C_helper!AQ70/C_helper!AQ$122</f>
        <v>0</v>
      </c>
      <c r="AO68">
        <f>C_helper!AR70/C_helper!AR$122</f>
        <v>0</v>
      </c>
      <c r="AP68">
        <f>C_helper!AS70/C_helper!AS$122</f>
        <v>0</v>
      </c>
      <c r="AQ68">
        <f>C_helper!AT70/C_helper!AT$122</f>
        <v>0</v>
      </c>
      <c r="AR68">
        <f>C_helper!AU70/C_helper!AU$122</f>
        <v>0</v>
      </c>
    </row>
    <row r="69" spans="1:44">
      <c r="A69" t="s">
        <v>115</v>
      </c>
      <c r="B69">
        <f>C_helper!E71/C_helper!E$122</f>
        <v>0</v>
      </c>
      <c r="C69">
        <f>C_helper!F71/C_helper!F$122</f>
        <v>0</v>
      </c>
      <c r="D69">
        <f>C_helper!G71/C_helper!G$122</f>
        <v>0</v>
      </c>
      <c r="E69">
        <f>C_helper!H71/C_helper!H$122</f>
        <v>0</v>
      </c>
      <c r="F69">
        <v>0</v>
      </c>
      <c r="G69">
        <f>C_helper!J71/C_helper!J$122</f>
        <v>0</v>
      </c>
      <c r="H69">
        <f>C_helper!K71/C_helper!K$122</f>
        <v>0</v>
      </c>
      <c r="I69">
        <f>C_helper!L71/C_helper!L$122</f>
        <v>0</v>
      </c>
      <c r="J69">
        <f>C_helper!M71/C_helper!M$122</f>
        <v>0</v>
      </c>
      <c r="K69">
        <f>C_helper!N71/C_helper!N$122</f>
        <v>0</v>
      </c>
      <c r="L69">
        <f>C_helper!O71/C_helper!O$122</f>
        <v>0</v>
      </c>
      <c r="M69">
        <f>C_helper!P71/C_helper!P$122</f>
        <v>0</v>
      </c>
      <c r="N69">
        <f>C_helper!Q71/C_helper!Q$122</f>
        <v>0</v>
      </c>
      <c r="O69">
        <f>C_helper!R71/C_helper!R$122</f>
        <v>0</v>
      </c>
      <c r="P69">
        <f>C_helper!S71/C_helper!S$122</f>
        <v>0</v>
      </c>
      <c r="Q69">
        <f>C_helper!T71/C_helper!T$122</f>
        <v>0</v>
      </c>
      <c r="R69">
        <f>C_helper!U71/C_helper!U$122</f>
        <v>0</v>
      </c>
      <c r="S69">
        <f>C_helper!V71/C_helper!V$122</f>
        <v>0</v>
      </c>
      <c r="T69">
        <f>C_helper!W71/C_helper!W$122</f>
        <v>0</v>
      </c>
      <c r="U69">
        <f>C_helper!X71/C_helper!X$122</f>
        <v>0</v>
      </c>
      <c r="V69">
        <f>C_helper!Y71/C_helper!Y$122</f>
        <v>0</v>
      </c>
      <c r="W69">
        <f>C_helper!Z71/C_helper!Z$122</f>
        <v>0</v>
      </c>
      <c r="X69">
        <f>C_helper!AA71/C_helper!AA$122</f>
        <v>1.2254570313628823E-4</v>
      </c>
      <c r="Y69">
        <f>C_helper!AB71/C_helper!AB$122</f>
        <v>0</v>
      </c>
      <c r="Z69">
        <f>C_helper!AC71/C_helper!AC$122</f>
        <v>0</v>
      </c>
      <c r="AA69">
        <f>C_helper!AD71/C_helper!AD$122</f>
        <v>0</v>
      </c>
      <c r="AB69">
        <f>C_helper!AE71/C_helper!AE$122</f>
        <v>0</v>
      </c>
      <c r="AC69">
        <f>C_helper!AF71/C_helper!AF$122</f>
        <v>5.893408780980835E-5</v>
      </c>
      <c r="AD69">
        <f>C_helper!AG71/C_helper!AG$122</f>
        <v>0</v>
      </c>
      <c r="AE69">
        <f>C_helper!AH71/C_helper!AH$122</f>
        <v>0</v>
      </c>
      <c r="AF69">
        <f>C_helper!AI71/C_helper!AI$122</f>
        <v>6.067143938587484E-2</v>
      </c>
      <c r="AG69">
        <f>C_helper!AJ71/C_helper!AJ$122</f>
        <v>0</v>
      </c>
      <c r="AH69">
        <f>C_helper!AK71/C_helper!AK$122</f>
        <v>0</v>
      </c>
      <c r="AI69">
        <f>C_helper!AL71/C_helper!AL$122</f>
        <v>0</v>
      </c>
      <c r="AJ69">
        <f>C_helper!AM71/C_helper!AM$122</f>
        <v>0</v>
      </c>
      <c r="AK69">
        <f>C_helper!AN71/C_helper!AN$122</f>
        <v>0</v>
      </c>
      <c r="AL69">
        <f>C_helper!AO71/C_helper!AO$122</f>
        <v>0</v>
      </c>
      <c r="AM69">
        <v>0</v>
      </c>
      <c r="AN69">
        <f>C_helper!AQ71/C_helper!AQ$122</f>
        <v>0</v>
      </c>
      <c r="AO69">
        <f>C_helper!AR71/C_helper!AR$122</f>
        <v>0</v>
      </c>
      <c r="AP69">
        <f>C_helper!AS71/C_helper!AS$122</f>
        <v>0</v>
      </c>
      <c r="AQ69">
        <f>C_helper!AT71/C_helper!AT$122</f>
        <v>0</v>
      </c>
      <c r="AR69">
        <f>C_helper!AU71/C_helper!AU$122</f>
        <v>0</v>
      </c>
    </row>
    <row r="70" spans="1:44">
      <c r="A70" t="s">
        <v>116</v>
      </c>
      <c r="B70">
        <f>C_helper!E72/C_helper!E$122</f>
        <v>0</v>
      </c>
      <c r="C70">
        <f>C_helper!F72/C_helper!F$122</f>
        <v>0</v>
      </c>
      <c r="D70">
        <f>C_helper!G72/C_helper!G$122</f>
        <v>0</v>
      </c>
      <c r="E70">
        <f>C_helper!H72/C_helper!H$122</f>
        <v>0</v>
      </c>
      <c r="F70">
        <v>0</v>
      </c>
      <c r="G70">
        <f>C_helper!J72/C_helper!J$122</f>
        <v>0</v>
      </c>
      <c r="H70">
        <f>C_helper!K72/C_helper!K$122</f>
        <v>0</v>
      </c>
      <c r="I70">
        <f>C_helper!L72/C_helper!L$122</f>
        <v>0</v>
      </c>
      <c r="J70">
        <f>C_helper!M72/C_helper!M$122</f>
        <v>0</v>
      </c>
      <c r="K70">
        <f>C_helper!N72/C_helper!N$122</f>
        <v>0</v>
      </c>
      <c r="L70">
        <f>C_helper!O72/C_helper!O$122</f>
        <v>0</v>
      </c>
      <c r="M70">
        <f>C_helper!P72/C_helper!P$122</f>
        <v>0</v>
      </c>
      <c r="N70">
        <f>C_helper!Q72/C_helper!Q$122</f>
        <v>0</v>
      </c>
      <c r="O70">
        <f>C_helper!R72/C_helper!R$122</f>
        <v>0</v>
      </c>
      <c r="P70">
        <f>C_helper!S72/C_helper!S$122</f>
        <v>0</v>
      </c>
      <c r="Q70">
        <f>C_helper!T72/C_helper!T$122</f>
        <v>0</v>
      </c>
      <c r="R70">
        <f>C_helper!U72/C_helper!U$122</f>
        <v>0</v>
      </c>
      <c r="S70">
        <f>C_helper!V72/C_helper!V$122</f>
        <v>0</v>
      </c>
      <c r="T70">
        <f>C_helper!W72/C_helper!W$122</f>
        <v>0</v>
      </c>
      <c r="U70">
        <f>C_helper!X72/C_helper!X$122</f>
        <v>0</v>
      </c>
      <c r="V70">
        <f>C_helper!Y72/C_helper!Y$122</f>
        <v>0</v>
      </c>
      <c r="W70">
        <f>C_helper!Z72/C_helper!Z$122</f>
        <v>0</v>
      </c>
      <c r="X70">
        <f>C_helper!AA72/C_helper!AA$122</f>
        <v>3.3290933706751897E-3</v>
      </c>
      <c r="Y70">
        <f>C_helper!AB72/C_helper!AB$122</f>
        <v>0</v>
      </c>
      <c r="Z70">
        <f>C_helper!AC72/C_helper!AC$122</f>
        <v>0</v>
      </c>
      <c r="AA70">
        <f>C_helper!AD72/C_helper!AD$122</f>
        <v>0</v>
      </c>
      <c r="AB70">
        <f>C_helper!AE72/C_helper!AE$122</f>
        <v>0.99577041778805198</v>
      </c>
      <c r="AC70">
        <f>C_helper!AF72/C_helper!AF$122</f>
        <v>1.1524587905193255E-2</v>
      </c>
      <c r="AD70">
        <f>C_helper!AG72/C_helper!AG$122</f>
        <v>0</v>
      </c>
      <c r="AE70">
        <f>C_helper!AH72/C_helper!AH$122</f>
        <v>0</v>
      </c>
      <c r="AF70">
        <f>C_helper!AI72/C_helper!AI$122</f>
        <v>0.16151440103067094</v>
      </c>
      <c r="AG70">
        <f>C_helper!AJ72/C_helper!AJ$122</f>
        <v>0</v>
      </c>
      <c r="AH70">
        <f>C_helper!AK72/C_helper!AK$122</f>
        <v>0</v>
      </c>
      <c r="AI70">
        <f>C_helper!AL72/C_helper!AL$122</f>
        <v>0</v>
      </c>
      <c r="AJ70">
        <f>C_helper!AM72/C_helper!AM$122</f>
        <v>0</v>
      </c>
      <c r="AK70">
        <f>C_helper!AN72/C_helper!AN$122</f>
        <v>0</v>
      </c>
      <c r="AL70">
        <f>C_helper!AO72/C_helper!AO$122</f>
        <v>0</v>
      </c>
      <c r="AM70">
        <v>0</v>
      </c>
      <c r="AN70">
        <f>C_helper!AQ72/C_helper!AQ$122</f>
        <v>0</v>
      </c>
      <c r="AO70">
        <f>C_helper!AR72/C_helper!AR$122</f>
        <v>0</v>
      </c>
      <c r="AP70">
        <f>C_helper!AS72/C_helper!AS$122</f>
        <v>0</v>
      </c>
      <c r="AQ70">
        <f>C_helper!AT72/C_helper!AT$122</f>
        <v>0</v>
      </c>
      <c r="AR70">
        <f>C_helper!AU72/C_helper!AU$122</f>
        <v>0</v>
      </c>
    </row>
    <row r="71" spans="1:44">
      <c r="A71" t="s">
        <v>117</v>
      </c>
      <c r="B71">
        <f>C_helper!E73/C_helper!E$122</f>
        <v>0</v>
      </c>
      <c r="C71">
        <f>C_helper!F73/C_helper!F$122</f>
        <v>0</v>
      </c>
      <c r="D71">
        <f>C_helper!G73/C_helper!G$122</f>
        <v>0</v>
      </c>
      <c r="E71">
        <f>C_helper!H73/C_helper!H$122</f>
        <v>0</v>
      </c>
      <c r="F71">
        <v>0</v>
      </c>
      <c r="G71">
        <f>C_helper!J73/C_helper!J$122</f>
        <v>0</v>
      </c>
      <c r="H71">
        <f>C_helper!K73/C_helper!K$122</f>
        <v>0</v>
      </c>
      <c r="I71">
        <f>C_helper!L73/C_helper!L$122</f>
        <v>0</v>
      </c>
      <c r="J71">
        <f>C_helper!M73/C_helper!M$122</f>
        <v>0</v>
      </c>
      <c r="K71">
        <f>C_helper!N73/C_helper!N$122</f>
        <v>0</v>
      </c>
      <c r="L71">
        <f>C_helper!O73/C_helper!O$122</f>
        <v>0</v>
      </c>
      <c r="M71">
        <f>C_helper!P73/C_helper!P$122</f>
        <v>0</v>
      </c>
      <c r="N71">
        <f>C_helper!Q73/C_helper!Q$122</f>
        <v>0</v>
      </c>
      <c r="O71">
        <f>C_helper!R73/C_helper!R$122</f>
        <v>0</v>
      </c>
      <c r="P71">
        <f>C_helper!S73/C_helper!S$122</f>
        <v>0</v>
      </c>
      <c r="Q71">
        <f>C_helper!T73/C_helper!T$122</f>
        <v>0</v>
      </c>
      <c r="R71">
        <f>C_helper!U73/C_helper!U$122</f>
        <v>0</v>
      </c>
      <c r="S71">
        <f>C_helper!V73/C_helper!V$122</f>
        <v>0</v>
      </c>
      <c r="T71">
        <f>C_helper!W73/C_helper!W$122</f>
        <v>0</v>
      </c>
      <c r="U71">
        <f>C_helper!X73/C_helper!X$122</f>
        <v>0</v>
      </c>
      <c r="V71">
        <f>C_helper!Y73/C_helper!Y$122</f>
        <v>0</v>
      </c>
      <c r="W71">
        <f>C_helper!Z73/C_helper!Z$122</f>
        <v>0</v>
      </c>
      <c r="X71">
        <f>C_helper!AA73/C_helper!AA$122</f>
        <v>7.4953969569893737E-3</v>
      </c>
      <c r="Y71">
        <f>C_helper!AB73/C_helper!AB$122</f>
        <v>0</v>
      </c>
      <c r="Z71">
        <f>C_helper!AC73/C_helper!AC$122</f>
        <v>0</v>
      </c>
      <c r="AA71">
        <f>C_helper!AD73/C_helper!AD$122</f>
        <v>0</v>
      </c>
      <c r="AB71">
        <f>C_helper!AE73/C_helper!AE$122</f>
        <v>3.5046275192986746E-3</v>
      </c>
      <c r="AC71">
        <f>C_helper!AF73/C_helper!AF$122</f>
        <v>8.0860992779853341E-2</v>
      </c>
      <c r="AD71">
        <f>C_helper!AG73/C_helper!AG$122</f>
        <v>0</v>
      </c>
      <c r="AE71">
        <f>C_helper!AH73/C_helper!AH$122</f>
        <v>1.0325151937362193E-2</v>
      </c>
      <c r="AF71">
        <f>C_helper!AI73/C_helper!AI$122</f>
        <v>4.2743435509946387E-3</v>
      </c>
      <c r="AG71">
        <f>C_helper!AJ73/C_helper!AJ$122</f>
        <v>0</v>
      </c>
      <c r="AH71">
        <f>C_helper!AK73/C_helper!AK$122</f>
        <v>0</v>
      </c>
      <c r="AI71">
        <f>C_helper!AL73/C_helper!AL$122</f>
        <v>0</v>
      </c>
      <c r="AJ71">
        <f>C_helper!AM73/C_helper!AM$122</f>
        <v>0</v>
      </c>
      <c r="AK71">
        <f>C_helper!AN73/C_helper!AN$122</f>
        <v>0</v>
      </c>
      <c r="AL71">
        <f>C_helper!AO73/C_helper!AO$122</f>
        <v>0</v>
      </c>
      <c r="AM71">
        <v>0</v>
      </c>
      <c r="AN71">
        <f>C_helper!AQ73/C_helper!AQ$122</f>
        <v>0</v>
      </c>
      <c r="AO71">
        <f>C_helper!AR73/C_helper!AR$122</f>
        <v>0</v>
      </c>
      <c r="AP71">
        <f>C_helper!AS73/C_helper!AS$122</f>
        <v>0</v>
      </c>
      <c r="AQ71">
        <f>C_helper!AT73/C_helper!AT$122</f>
        <v>0</v>
      </c>
      <c r="AR71">
        <f>C_helper!AU73/C_helper!AU$122</f>
        <v>0</v>
      </c>
    </row>
    <row r="72" spans="1:44">
      <c r="A72" t="s">
        <v>118</v>
      </c>
      <c r="B72">
        <f>C_helper!E74/C_helper!E$122</f>
        <v>0</v>
      </c>
      <c r="C72">
        <f>C_helper!F74/C_helper!F$122</f>
        <v>0</v>
      </c>
      <c r="D72">
        <f>C_helper!G74/C_helper!G$122</f>
        <v>0</v>
      </c>
      <c r="E72">
        <f>C_helper!H74/C_helper!H$122</f>
        <v>0</v>
      </c>
      <c r="F72">
        <v>0</v>
      </c>
      <c r="G72">
        <f>C_helper!J74/C_helper!J$122</f>
        <v>0</v>
      </c>
      <c r="H72">
        <f>C_helper!K74/C_helper!K$122</f>
        <v>0</v>
      </c>
      <c r="I72">
        <f>C_helper!L74/C_helper!L$122</f>
        <v>0</v>
      </c>
      <c r="J72">
        <f>C_helper!M74/C_helper!M$122</f>
        <v>0</v>
      </c>
      <c r="K72">
        <f>C_helper!N74/C_helper!N$122</f>
        <v>0</v>
      </c>
      <c r="L72">
        <f>C_helper!O74/C_helper!O$122</f>
        <v>0</v>
      </c>
      <c r="M72">
        <f>C_helper!P74/C_helper!P$122</f>
        <v>0</v>
      </c>
      <c r="N72">
        <f>C_helper!Q74/C_helper!Q$122</f>
        <v>0</v>
      </c>
      <c r="O72">
        <f>C_helper!R74/C_helper!R$122</f>
        <v>0</v>
      </c>
      <c r="P72">
        <f>C_helper!S74/C_helper!S$122</f>
        <v>0</v>
      </c>
      <c r="Q72">
        <f>C_helper!T74/C_helper!T$122</f>
        <v>0</v>
      </c>
      <c r="R72">
        <f>C_helper!U74/C_helper!U$122</f>
        <v>0</v>
      </c>
      <c r="S72">
        <f>C_helper!V74/C_helper!V$122</f>
        <v>0</v>
      </c>
      <c r="T72">
        <f>C_helper!W74/C_helper!W$122</f>
        <v>0</v>
      </c>
      <c r="U72">
        <f>C_helper!X74/C_helper!X$122</f>
        <v>0</v>
      </c>
      <c r="V72">
        <f>C_helper!Y74/C_helper!Y$122</f>
        <v>0</v>
      </c>
      <c r="W72">
        <f>C_helper!Z74/C_helper!Z$122</f>
        <v>0</v>
      </c>
      <c r="X72">
        <f>C_helper!AA74/C_helper!AA$122</f>
        <v>7.1917027825578873E-4</v>
      </c>
      <c r="Y72">
        <f>C_helper!AB74/C_helper!AB$122</f>
        <v>0</v>
      </c>
      <c r="Z72">
        <f>C_helper!AC74/C_helper!AC$122</f>
        <v>0</v>
      </c>
      <c r="AA72">
        <f>C_helper!AD74/C_helper!AD$122</f>
        <v>0</v>
      </c>
      <c r="AB72">
        <f>C_helper!AE74/C_helper!AE$122</f>
        <v>4.5963239976412092E-4</v>
      </c>
      <c r="AC72">
        <f>C_helper!AF74/C_helper!AF$122</f>
        <v>5.8684474012815737E-3</v>
      </c>
      <c r="AD72">
        <f>C_helper!AG74/C_helper!AG$122</f>
        <v>0</v>
      </c>
      <c r="AE72">
        <f>C_helper!AH74/C_helper!AH$122</f>
        <v>0</v>
      </c>
      <c r="AF72">
        <f>C_helper!AI74/C_helper!AI$122</f>
        <v>7.284523077930375E-3</v>
      </c>
      <c r="AG72">
        <f>C_helper!AJ74/C_helper!AJ$122</f>
        <v>0</v>
      </c>
      <c r="AH72">
        <f>C_helper!AK74/C_helper!AK$122</f>
        <v>0</v>
      </c>
      <c r="AI72">
        <f>C_helper!AL74/C_helper!AL$122</f>
        <v>0</v>
      </c>
      <c r="AJ72">
        <f>C_helper!AM74/C_helper!AM$122</f>
        <v>0</v>
      </c>
      <c r="AK72">
        <f>C_helper!AN74/C_helper!AN$122</f>
        <v>0</v>
      </c>
      <c r="AL72">
        <f>C_helper!AO74/C_helper!AO$122</f>
        <v>0</v>
      </c>
      <c r="AM72">
        <v>0</v>
      </c>
      <c r="AN72">
        <f>C_helper!AQ74/C_helper!AQ$122</f>
        <v>0</v>
      </c>
      <c r="AO72">
        <f>C_helper!AR74/C_helper!AR$122</f>
        <v>0</v>
      </c>
      <c r="AP72">
        <f>C_helper!AS74/C_helper!AS$122</f>
        <v>0</v>
      </c>
      <c r="AQ72">
        <f>C_helper!AT74/C_helper!AT$122</f>
        <v>0</v>
      </c>
      <c r="AR72">
        <f>C_helper!AU74/C_helper!AU$122</f>
        <v>0</v>
      </c>
    </row>
    <row r="73" spans="1:44">
      <c r="A73" t="s">
        <v>119</v>
      </c>
      <c r="B73">
        <f>C_helper!E75/C_helper!E$122</f>
        <v>0</v>
      </c>
      <c r="C73">
        <f>C_helper!F75/C_helper!F$122</f>
        <v>0</v>
      </c>
      <c r="D73">
        <f>C_helper!G75/C_helper!G$122</f>
        <v>0</v>
      </c>
      <c r="E73">
        <f>C_helper!H75/C_helper!H$122</f>
        <v>0</v>
      </c>
      <c r="F73">
        <v>0</v>
      </c>
      <c r="G73">
        <f>C_helper!J75/C_helper!J$122</f>
        <v>0</v>
      </c>
      <c r="H73">
        <f>C_helper!K75/C_helper!K$122</f>
        <v>0</v>
      </c>
      <c r="I73">
        <f>C_helper!L75/C_helper!L$122</f>
        <v>0</v>
      </c>
      <c r="J73">
        <f>C_helper!M75/C_helper!M$122</f>
        <v>0</v>
      </c>
      <c r="K73">
        <f>C_helper!N75/C_helper!N$122</f>
        <v>0</v>
      </c>
      <c r="L73">
        <f>C_helper!O75/C_helper!O$122</f>
        <v>0</v>
      </c>
      <c r="M73">
        <f>C_helper!P75/C_helper!P$122</f>
        <v>0</v>
      </c>
      <c r="N73">
        <f>C_helper!Q75/C_helper!Q$122</f>
        <v>0</v>
      </c>
      <c r="O73">
        <f>C_helper!R75/C_helper!R$122</f>
        <v>0</v>
      </c>
      <c r="P73">
        <f>C_helper!S75/C_helper!S$122</f>
        <v>0</v>
      </c>
      <c r="Q73">
        <f>C_helper!T75/C_helper!T$122</f>
        <v>0</v>
      </c>
      <c r="R73">
        <f>C_helper!U75/C_helper!U$122</f>
        <v>0</v>
      </c>
      <c r="S73">
        <f>C_helper!V75/C_helper!V$122</f>
        <v>0</v>
      </c>
      <c r="T73">
        <f>C_helper!W75/C_helper!W$122</f>
        <v>0</v>
      </c>
      <c r="U73">
        <f>C_helper!X75/C_helper!X$122</f>
        <v>0</v>
      </c>
      <c r="V73">
        <f>C_helper!Y75/C_helper!Y$122</f>
        <v>0</v>
      </c>
      <c r="W73">
        <f>C_helper!Z75/C_helper!Z$122</f>
        <v>0</v>
      </c>
      <c r="X73">
        <f>C_helper!AA75/C_helper!AA$122</f>
        <v>0</v>
      </c>
      <c r="Y73">
        <f>C_helper!AB75/C_helper!AB$122</f>
        <v>0</v>
      </c>
      <c r="Z73">
        <f>C_helper!AC75/C_helper!AC$122</f>
        <v>0</v>
      </c>
      <c r="AA73">
        <f>C_helper!AD75/C_helper!AD$122</f>
        <v>0</v>
      </c>
      <c r="AB73">
        <f>C_helper!AE75/C_helper!AE$122</f>
        <v>0</v>
      </c>
      <c r="AC73">
        <f>C_helper!AF75/C_helper!AF$122</f>
        <v>0</v>
      </c>
      <c r="AD73">
        <f>C_helper!AG75/C_helper!AG$122</f>
        <v>0</v>
      </c>
      <c r="AE73">
        <f>C_helper!AH75/C_helper!AH$122</f>
        <v>8.1948902237090296E-7</v>
      </c>
      <c r="AF73">
        <f>C_helper!AI75/C_helper!AI$122</f>
        <v>0</v>
      </c>
      <c r="AG73">
        <f>C_helper!AJ75/C_helper!AJ$122</f>
        <v>0</v>
      </c>
      <c r="AH73">
        <f>C_helper!AK75/C_helper!AK$122</f>
        <v>0</v>
      </c>
      <c r="AI73">
        <f>C_helper!AL75/C_helper!AL$122</f>
        <v>0</v>
      </c>
      <c r="AJ73">
        <f>C_helper!AM75/C_helper!AM$122</f>
        <v>0</v>
      </c>
      <c r="AK73">
        <f>C_helper!AN75/C_helper!AN$122</f>
        <v>0</v>
      </c>
      <c r="AL73">
        <f>C_helper!AO75/C_helper!AO$122</f>
        <v>0</v>
      </c>
      <c r="AM73">
        <v>0</v>
      </c>
      <c r="AN73">
        <f>C_helper!AQ75/C_helper!AQ$122</f>
        <v>0</v>
      </c>
      <c r="AO73">
        <f>C_helper!AR75/C_helper!AR$122</f>
        <v>0</v>
      </c>
      <c r="AP73">
        <f>C_helper!AS75/C_helper!AS$122</f>
        <v>0</v>
      </c>
      <c r="AQ73">
        <f>C_helper!AT75/C_helper!AT$122</f>
        <v>0.55804496896545497</v>
      </c>
      <c r="AR73">
        <f>C_helper!AU75/C_helper!AU$122</f>
        <v>0</v>
      </c>
    </row>
    <row r="74" spans="1:44">
      <c r="A74" t="s">
        <v>120</v>
      </c>
      <c r="B74">
        <f>C_helper!E76/C_helper!E$122</f>
        <v>0</v>
      </c>
      <c r="C74">
        <f>C_helper!F76/C_helper!F$122</f>
        <v>0</v>
      </c>
      <c r="D74">
        <f>C_helper!G76/C_helper!G$122</f>
        <v>0</v>
      </c>
      <c r="E74">
        <f>C_helper!H76/C_helper!H$122</f>
        <v>0</v>
      </c>
      <c r="F74">
        <v>0</v>
      </c>
      <c r="G74">
        <f>C_helper!J76/C_helper!J$122</f>
        <v>0</v>
      </c>
      <c r="H74">
        <f>C_helper!K76/C_helper!K$122</f>
        <v>0</v>
      </c>
      <c r="I74">
        <f>C_helper!L76/C_helper!L$122</f>
        <v>0</v>
      </c>
      <c r="J74">
        <f>C_helper!M76/C_helper!M$122</f>
        <v>0</v>
      </c>
      <c r="K74">
        <f>C_helper!N76/C_helper!N$122</f>
        <v>0</v>
      </c>
      <c r="L74">
        <f>C_helper!O76/C_helper!O$122</f>
        <v>0</v>
      </c>
      <c r="M74">
        <f>C_helper!P76/C_helper!P$122</f>
        <v>0</v>
      </c>
      <c r="N74">
        <f>C_helper!Q76/C_helper!Q$122</f>
        <v>0</v>
      </c>
      <c r="O74">
        <f>C_helper!R76/C_helper!R$122</f>
        <v>0</v>
      </c>
      <c r="P74">
        <f>C_helper!S76/C_helper!S$122</f>
        <v>0</v>
      </c>
      <c r="Q74">
        <f>C_helper!T76/C_helper!T$122</f>
        <v>0</v>
      </c>
      <c r="R74">
        <f>C_helper!U76/C_helper!U$122</f>
        <v>0</v>
      </c>
      <c r="S74">
        <f>C_helper!V76/C_helper!V$122</f>
        <v>0</v>
      </c>
      <c r="T74">
        <f>C_helper!W76/C_helper!W$122</f>
        <v>0</v>
      </c>
      <c r="U74">
        <f>C_helper!X76/C_helper!X$122</f>
        <v>0</v>
      </c>
      <c r="V74">
        <f>C_helper!Y76/C_helper!Y$122</f>
        <v>0</v>
      </c>
      <c r="W74">
        <f>C_helper!Z76/C_helper!Z$122</f>
        <v>0</v>
      </c>
      <c r="X74">
        <f>C_helper!AA76/C_helper!AA$122</f>
        <v>1.7559692287350027E-2</v>
      </c>
      <c r="Y74">
        <f>C_helper!AB76/C_helper!AB$122</f>
        <v>0</v>
      </c>
      <c r="Z74">
        <f>C_helper!AC76/C_helper!AC$122</f>
        <v>0</v>
      </c>
      <c r="AA74">
        <f>C_helper!AD76/C_helper!AD$122</f>
        <v>0</v>
      </c>
      <c r="AB74">
        <f>C_helper!AE76/C_helper!AE$122</f>
        <v>0</v>
      </c>
      <c r="AC74">
        <f>C_helper!AF76/C_helper!AF$122</f>
        <v>0</v>
      </c>
      <c r="AD74">
        <f>C_helper!AG76/C_helper!AG$122</f>
        <v>0</v>
      </c>
      <c r="AE74">
        <f>C_helper!AH76/C_helper!AH$122</f>
        <v>0</v>
      </c>
      <c r="AF74">
        <f>C_helper!AI76/C_helper!AI$122</f>
        <v>0</v>
      </c>
      <c r="AG74">
        <f>C_helper!AJ76/C_helper!AJ$122</f>
        <v>0</v>
      </c>
      <c r="AH74">
        <f>C_helper!AK76/C_helper!AK$122</f>
        <v>0</v>
      </c>
      <c r="AI74">
        <f>C_helper!AL76/C_helper!AL$122</f>
        <v>0</v>
      </c>
      <c r="AJ74">
        <f>C_helper!AM76/C_helper!AM$122</f>
        <v>0</v>
      </c>
      <c r="AK74">
        <f>C_helper!AN76/C_helper!AN$122</f>
        <v>0</v>
      </c>
      <c r="AL74">
        <f>C_helper!AO76/C_helper!AO$122</f>
        <v>0</v>
      </c>
      <c r="AM74">
        <v>0</v>
      </c>
      <c r="AN74">
        <f>C_helper!AQ76/C_helper!AQ$122</f>
        <v>0</v>
      </c>
      <c r="AO74">
        <f>C_helper!AR76/C_helper!AR$122</f>
        <v>0</v>
      </c>
      <c r="AP74">
        <f>C_helper!AS76/C_helper!AS$122</f>
        <v>0</v>
      </c>
      <c r="AQ74">
        <f>C_helper!AT76/C_helper!AT$122</f>
        <v>0.39826366021137116</v>
      </c>
      <c r="AR74">
        <f>C_helper!AU76/C_helper!AU$122</f>
        <v>0</v>
      </c>
    </row>
    <row r="75" spans="1:44">
      <c r="A75" t="s">
        <v>121</v>
      </c>
      <c r="B75">
        <f>C_helper!E77/C_helper!E$122</f>
        <v>0</v>
      </c>
      <c r="C75">
        <f>C_helper!F77/C_helper!F$122</f>
        <v>0</v>
      </c>
      <c r="D75">
        <f>C_helper!G77/C_helper!G$122</f>
        <v>0</v>
      </c>
      <c r="E75">
        <f>C_helper!H77/C_helper!H$122</f>
        <v>0</v>
      </c>
      <c r="F75">
        <v>0</v>
      </c>
      <c r="G75">
        <f>C_helper!J77/C_helper!J$122</f>
        <v>0</v>
      </c>
      <c r="H75">
        <f>C_helper!K77/C_helper!K$122</f>
        <v>0</v>
      </c>
      <c r="I75">
        <f>C_helper!L77/C_helper!L$122</f>
        <v>0</v>
      </c>
      <c r="J75">
        <f>C_helper!M77/C_helper!M$122</f>
        <v>0</v>
      </c>
      <c r="K75">
        <f>C_helper!N77/C_helper!N$122</f>
        <v>0</v>
      </c>
      <c r="L75">
        <f>C_helper!O77/C_helper!O$122</f>
        <v>0</v>
      </c>
      <c r="M75">
        <f>C_helper!P77/C_helper!P$122</f>
        <v>0</v>
      </c>
      <c r="N75">
        <f>C_helper!Q77/C_helper!Q$122</f>
        <v>0</v>
      </c>
      <c r="O75">
        <f>C_helper!R77/C_helper!R$122</f>
        <v>0</v>
      </c>
      <c r="P75">
        <f>C_helper!S77/C_helper!S$122</f>
        <v>0</v>
      </c>
      <c r="Q75">
        <f>C_helper!T77/C_helper!T$122</f>
        <v>0</v>
      </c>
      <c r="R75">
        <f>C_helper!U77/C_helper!U$122</f>
        <v>0</v>
      </c>
      <c r="S75">
        <f>C_helper!V77/C_helper!V$122</f>
        <v>0</v>
      </c>
      <c r="T75">
        <f>C_helper!W77/C_helper!W$122</f>
        <v>0</v>
      </c>
      <c r="U75">
        <f>C_helper!X77/C_helper!X$122</f>
        <v>0</v>
      </c>
      <c r="V75">
        <f>C_helper!Y77/C_helper!Y$122</f>
        <v>0</v>
      </c>
      <c r="W75">
        <f>C_helper!Z77/C_helper!Z$122</f>
        <v>0</v>
      </c>
      <c r="X75">
        <f>C_helper!AA77/C_helper!AA$122</f>
        <v>0</v>
      </c>
      <c r="Y75">
        <f>C_helper!AB77/C_helper!AB$122</f>
        <v>0</v>
      </c>
      <c r="Z75">
        <f>C_helper!AC77/C_helper!AC$122</f>
        <v>0</v>
      </c>
      <c r="AA75">
        <f>C_helper!AD77/C_helper!AD$122</f>
        <v>0</v>
      </c>
      <c r="AB75">
        <f>C_helper!AE77/C_helper!AE$122</f>
        <v>0</v>
      </c>
      <c r="AC75">
        <f>C_helper!AF77/C_helper!AF$122</f>
        <v>0</v>
      </c>
      <c r="AD75">
        <f>C_helper!AG77/C_helper!AG$122</f>
        <v>0</v>
      </c>
      <c r="AE75">
        <f>C_helper!AH77/C_helper!AH$122</f>
        <v>0</v>
      </c>
      <c r="AF75">
        <f>C_helper!AI77/C_helper!AI$122</f>
        <v>0</v>
      </c>
      <c r="AG75">
        <f>C_helper!AJ77/C_helper!AJ$122</f>
        <v>0</v>
      </c>
      <c r="AH75">
        <f>C_helper!AK77/C_helper!AK$122</f>
        <v>0</v>
      </c>
      <c r="AI75">
        <f>C_helper!AL77/C_helper!AL$122</f>
        <v>0</v>
      </c>
      <c r="AJ75">
        <f>C_helper!AM77/C_helper!AM$122</f>
        <v>0</v>
      </c>
      <c r="AK75">
        <f>C_helper!AN77/C_helper!AN$122</f>
        <v>0</v>
      </c>
      <c r="AL75">
        <f>C_helper!AO77/C_helper!AO$122</f>
        <v>0</v>
      </c>
      <c r="AM75">
        <v>0</v>
      </c>
      <c r="AN75">
        <f>C_helper!AQ77/C_helper!AQ$122</f>
        <v>0</v>
      </c>
      <c r="AO75">
        <f>C_helper!AR77/C_helper!AR$122</f>
        <v>0</v>
      </c>
      <c r="AP75">
        <f>C_helper!AS77/C_helper!AS$122</f>
        <v>0.94365014041492323</v>
      </c>
      <c r="AQ75">
        <f>C_helper!AT77/C_helper!AT$122</f>
        <v>0</v>
      </c>
      <c r="AR75">
        <f>C_helper!AU77/C_helper!AU$122</f>
        <v>0</v>
      </c>
    </row>
    <row r="76" spans="1:44">
      <c r="A76" t="s">
        <v>122</v>
      </c>
      <c r="B76">
        <f>C_helper!E78/C_helper!E$122</f>
        <v>0</v>
      </c>
      <c r="C76">
        <f>C_helper!F78/C_helper!F$122</f>
        <v>0</v>
      </c>
      <c r="D76">
        <f>C_helper!G78/C_helper!G$122</f>
        <v>0</v>
      </c>
      <c r="E76">
        <f>C_helper!H78/C_helper!H$122</f>
        <v>0</v>
      </c>
      <c r="F76">
        <v>0</v>
      </c>
      <c r="G76">
        <f>C_helper!J78/C_helper!J$122</f>
        <v>0</v>
      </c>
      <c r="H76">
        <f>C_helper!K78/C_helper!K$122</f>
        <v>0</v>
      </c>
      <c r="I76">
        <f>C_helper!L78/C_helper!L$122</f>
        <v>0</v>
      </c>
      <c r="J76">
        <f>C_helper!M78/C_helper!M$122</f>
        <v>0</v>
      </c>
      <c r="K76">
        <f>C_helper!N78/C_helper!N$122</f>
        <v>0</v>
      </c>
      <c r="L76">
        <f>C_helper!O78/C_helper!O$122</f>
        <v>0</v>
      </c>
      <c r="M76">
        <f>C_helper!P78/C_helper!P$122</f>
        <v>0</v>
      </c>
      <c r="N76">
        <f>C_helper!Q78/C_helper!Q$122</f>
        <v>0</v>
      </c>
      <c r="O76">
        <f>C_helper!R78/C_helper!R$122</f>
        <v>0</v>
      </c>
      <c r="P76">
        <f>C_helper!S78/C_helper!S$122</f>
        <v>0</v>
      </c>
      <c r="Q76">
        <f>C_helper!T78/C_helper!T$122</f>
        <v>0</v>
      </c>
      <c r="R76">
        <f>C_helper!U78/C_helper!U$122</f>
        <v>0</v>
      </c>
      <c r="S76">
        <f>C_helper!V78/C_helper!V$122</f>
        <v>0</v>
      </c>
      <c r="T76">
        <f>C_helper!W78/C_helper!W$122</f>
        <v>0</v>
      </c>
      <c r="U76">
        <f>C_helper!X78/C_helper!X$122</f>
        <v>0</v>
      </c>
      <c r="V76">
        <f>C_helper!Y78/C_helper!Y$122</f>
        <v>0</v>
      </c>
      <c r="W76">
        <f>C_helper!Z78/C_helper!Z$122</f>
        <v>0</v>
      </c>
      <c r="X76">
        <f>C_helper!AA78/C_helper!AA$122</f>
        <v>0</v>
      </c>
      <c r="Y76">
        <f>C_helper!AB78/C_helper!AB$122</f>
        <v>0</v>
      </c>
      <c r="Z76">
        <f>C_helper!AC78/C_helper!AC$122</f>
        <v>0</v>
      </c>
      <c r="AA76">
        <f>C_helper!AD78/C_helper!AD$122</f>
        <v>0</v>
      </c>
      <c r="AB76">
        <f>C_helper!AE78/C_helper!AE$122</f>
        <v>0</v>
      </c>
      <c r="AC76">
        <f>C_helper!AF78/C_helper!AF$122</f>
        <v>0</v>
      </c>
      <c r="AD76">
        <f>C_helper!AG78/C_helper!AG$122</f>
        <v>0</v>
      </c>
      <c r="AE76">
        <f>C_helper!AH78/C_helper!AH$122</f>
        <v>0</v>
      </c>
      <c r="AF76">
        <f>C_helper!AI78/C_helper!AI$122</f>
        <v>0</v>
      </c>
      <c r="AG76">
        <f>C_helper!AJ78/C_helper!AJ$122</f>
        <v>0</v>
      </c>
      <c r="AH76">
        <f>C_helper!AK78/C_helper!AK$122</f>
        <v>0</v>
      </c>
      <c r="AI76">
        <f>C_helper!AL78/C_helper!AL$122</f>
        <v>0</v>
      </c>
      <c r="AJ76">
        <f>C_helper!AM78/C_helper!AM$122</f>
        <v>0</v>
      </c>
      <c r="AK76">
        <f>C_helper!AN78/C_helper!AN$122</f>
        <v>0</v>
      </c>
      <c r="AL76">
        <f>C_helper!AO78/C_helper!AO$122</f>
        <v>0</v>
      </c>
      <c r="AM76">
        <v>0</v>
      </c>
      <c r="AN76">
        <f>C_helper!AQ78/C_helper!AQ$122</f>
        <v>0</v>
      </c>
      <c r="AO76">
        <f>C_helper!AR78/C_helper!AR$122</f>
        <v>0</v>
      </c>
      <c r="AP76">
        <f>C_helper!AS78/C_helper!AS$122</f>
        <v>5.5965532885082853E-2</v>
      </c>
      <c r="AQ76">
        <f>C_helper!AT78/C_helper!AT$122</f>
        <v>4.3691370823173807E-2</v>
      </c>
      <c r="AR76">
        <f>C_helper!AU78/C_helper!AU$122</f>
        <v>0</v>
      </c>
    </row>
    <row r="77" spans="1:44">
      <c r="A77" t="s">
        <v>123</v>
      </c>
      <c r="B77">
        <f>C_helper!E79/C_helper!E$122</f>
        <v>0</v>
      </c>
      <c r="C77">
        <f>C_helper!F79/C_helper!F$122</f>
        <v>0</v>
      </c>
      <c r="D77">
        <f>C_helper!G79/C_helper!G$122</f>
        <v>0</v>
      </c>
      <c r="E77">
        <f>C_helper!H79/C_helper!H$122</f>
        <v>0</v>
      </c>
      <c r="F77">
        <v>0</v>
      </c>
      <c r="G77">
        <f>C_helper!J79/C_helper!J$122</f>
        <v>0</v>
      </c>
      <c r="H77">
        <f>C_helper!K79/C_helper!K$122</f>
        <v>0</v>
      </c>
      <c r="I77">
        <f>C_helper!L79/C_helper!L$122</f>
        <v>0</v>
      </c>
      <c r="J77">
        <f>C_helper!M79/C_helper!M$122</f>
        <v>0</v>
      </c>
      <c r="K77">
        <f>C_helper!N79/C_helper!N$122</f>
        <v>0</v>
      </c>
      <c r="L77">
        <f>C_helper!O79/C_helper!O$122</f>
        <v>0</v>
      </c>
      <c r="M77">
        <f>C_helper!P79/C_helper!P$122</f>
        <v>0</v>
      </c>
      <c r="N77">
        <f>C_helper!Q79/C_helper!Q$122</f>
        <v>0</v>
      </c>
      <c r="O77">
        <f>C_helper!R79/C_helper!R$122</f>
        <v>0</v>
      </c>
      <c r="P77">
        <f>C_helper!S79/C_helper!S$122</f>
        <v>0</v>
      </c>
      <c r="Q77">
        <f>C_helper!T79/C_helper!T$122</f>
        <v>0</v>
      </c>
      <c r="R77">
        <f>C_helper!U79/C_helper!U$122</f>
        <v>0</v>
      </c>
      <c r="S77">
        <f>C_helper!V79/C_helper!V$122</f>
        <v>0</v>
      </c>
      <c r="T77">
        <f>C_helper!W79/C_helper!W$122</f>
        <v>0</v>
      </c>
      <c r="U77">
        <f>C_helper!X79/C_helper!X$122</f>
        <v>0</v>
      </c>
      <c r="V77">
        <f>C_helper!Y79/C_helper!Y$122</f>
        <v>0</v>
      </c>
      <c r="W77">
        <f>C_helper!Z79/C_helper!Z$122</f>
        <v>0</v>
      </c>
      <c r="X77">
        <f>C_helper!AA79/C_helper!AA$122</f>
        <v>1.9031853900378568E-3</v>
      </c>
      <c r="Y77">
        <f>C_helper!AB79/C_helper!AB$122</f>
        <v>0</v>
      </c>
      <c r="Z77">
        <f>C_helper!AC79/C_helper!AC$122</f>
        <v>0</v>
      </c>
      <c r="AA77">
        <f>C_helper!AD79/C_helper!AD$122</f>
        <v>0</v>
      </c>
      <c r="AB77">
        <f>C_helper!AE79/C_helper!AE$122</f>
        <v>0</v>
      </c>
      <c r="AC77">
        <f>C_helper!AF79/C_helper!AF$122</f>
        <v>7.7623582934814854E-4</v>
      </c>
      <c r="AD77">
        <f>C_helper!AG79/C_helper!AG$122</f>
        <v>0</v>
      </c>
      <c r="AE77">
        <f>C_helper!AH79/C_helper!AH$122</f>
        <v>0</v>
      </c>
      <c r="AF77">
        <f>C_helper!AI79/C_helper!AI$122</f>
        <v>1.4193324968021691E-2</v>
      </c>
      <c r="AG77">
        <f>C_helper!AJ79/C_helper!AJ$122</f>
        <v>0</v>
      </c>
      <c r="AH77">
        <f>C_helper!AK79/C_helper!AK$122</f>
        <v>0</v>
      </c>
      <c r="AI77">
        <f>C_helper!AL79/C_helper!AL$122</f>
        <v>0</v>
      </c>
      <c r="AJ77">
        <f>C_helper!AM79/C_helper!AM$122</f>
        <v>0</v>
      </c>
      <c r="AK77">
        <f>C_helper!AN79/C_helper!AN$122</f>
        <v>0</v>
      </c>
      <c r="AL77">
        <f>C_helper!AO79/C_helper!AO$122</f>
        <v>0</v>
      </c>
      <c r="AM77">
        <v>0</v>
      </c>
      <c r="AN77">
        <f>C_helper!AQ79/C_helper!AQ$122</f>
        <v>0</v>
      </c>
      <c r="AO77">
        <f>C_helper!AR79/C_helper!AR$122</f>
        <v>0</v>
      </c>
      <c r="AP77">
        <f>C_helper!AS79/C_helper!AS$122</f>
        <v>0</v>
      </c>
      <c r="AQ77">
        <f>C_helper!AT79/C_helper!AT$122</f>
        <v>0</v>
      </c>
      <c r="AR77">
        <f>C_helper!AU79/C_helper!AU$122</f>
        <v>0.16309884137931732</v>
      </c>
    </row>
    <row r="78" spans="1:44">
      <c r="A78" t="s">
        <v>124</v>
      </c>
      <c r="B78">
        <f>C_helper!E80/C_helper!E$122</f>
        <v>0</v>
      </c>
      <c r="C78">
        <f>C_helper!F80/C_helper!F$122</f>
        <v>0</v>
      </c>
      <c r="D78">
        <f>C_helper!G80/C_helper!G$122</f>
        <v>0</v>
      </c>
      <c r="E78">
        <f>C_helper!H80/C_helper!H$122</f>
        <v>0</v>
      </c>
      <c r="F78">
        <v>0</v>
      </c>
      <c r="G78">
        <f>C_helper!J80/C_helper!J$122</f>
        <v>0</v>
      </c>
      <c r="H78">
        <f>C_helper!K80/C_helper!K$122</f>
        <v>0</v>
      </c>
      <c r="I78">
        <f>C_helper!L80/C_helper!L$122</f>
        <v>0</v>
      </c>
      <c r="J78">
        <f>C_helper!M80/C_helper!M$122</f>
        <v>0</v>
      </c>
      <c r="K78">
        <f>C_helper!N80/C_helper!N$122</f>
        <v>0</v>
      </c>
      <c r="L78">
        <f>C_helper!O80/C_helper!O$122</f>
        <v>0</v>
      </c>
      <c r="M78">
        <f>C_helper!P80/C_helper!P$122</f>
        <v>0</v>
      </c>
      <c r="N78">
        <f>C_helper!Q80/C_helper!Q$122</f>
        <v>0</v>
      </c>
      <c r="O78">
        <f>C_helper!R80/C_helper!R$122</f>
        <v>0</v>
      </c>
      <c r="P78">
        <f>C_helper!S80/C_helper!S$122</f>
        <v>0</v>
      </c>
      <c r="Q78">
        <f>C_helper!T80/C_helper!T$122</f>
        <v>0</v>
      </c>
      <c r="R78">
        <f>C_helper!U80/C_helper!U$122</f>
        <v>0</v>
      </c>
      <c r="S78">
        <f>C_helper!V80/C_helper!V$122</f>
        <v>0</v>
      </c>
      <c r="T78">
        <f>C_helper!W80/C_helper!W$122</f>
        <v>0</v>
      </c>
      <c r="U78">
        <f>C_helper!X80/C_helper!X$122</f>
        <v>0</v>
      </c>
      <c r="V78">
        <f>C_helper!Y80/C_helper!Y$122</f>
        <v>0</v>
      </c>
      <c r="W78">
        <f>C_helper!Z80/C_helper!Z$122</f>
        <v>0</v>
      </c>
      <c r="X78">
        <f>C_helper!AA80/C_helper!AA$122</f>
        <v>1.8241954225146932E-3</v>
      </c>
      <c r="Y78">
        <f>C_helper!AB80/C_helper!AB$122</f>
        <v>0</v>
      </c>
      <c r="Z78">
        <f>C_helper!AC80/C_helper!AC$122</f>
        <v>0</v>
      </c>
      <c r="AA78">
        <f>C_helper!AD80/C_helper!AD$122</f>
        <v>0</v>
      </c>
      <c r="AB78">
        <f>C_helper!AE80/C_helper!AE$122</f>
        <v>0</v>
      </c>
      <c r="AC78">
        <f>C_helper!AF80/C_helper!AF$122</f>
        <v>3.2521884236330015E-4</v>
      </c>
      <c r="AD78">
        <f>C_helper!AG80/C_helper!AG$122</f>
        <v>0</v>
      </c>
      <c r="AE78">
        <f>C_helper!AH80/C_helper!AH$122</f>
        <v>0</v>
      </c>
      <c r="AF78">
        <f>C_helper!AI80/C_helper!AI$122</f>
        <v>0</v>
      </c>
      <c r="AG78">
        <f>C_helper!AJ80/C_helper!AJ$122</f>
        <v>0</v>
      </c>
      <c r="AH78">
        <f>C_helper!AK80/C_helper!AK$122</f>
        <v>0</v>
      </c>
      <c r="AI78">
        <f>C_helper!AL80/C_helper!AL$122</f>
        <v>0</v>
      </c>
      <c r="AJ78">
        <f>C_helper!AM80/C_helper!AM$122</f>
        <v>0</v>
      </c>
      <c r="AK78">
        <f>C_helper!AN80/C_helper!AN$122</f>
        <v>0</v>
      </c>
      <c r="AL78">
        <f>C_helper!AO80/C_helper!AO$122</f>
        <v>0</v>
      </c>
      <c r="AM78">
        <v>0</v>
      </c>
      <c r="AN78">
        <f>C_helper!AQ80/C_helper!AQ$122</f>
        <v>0</v>
      </c>
      <c r="AO78">
        <f>C_helper!AR80/C_helper!AR$122</f>
        <v>0</v>
      </c>
      <c r="AP78">
        <f>C_helper!AS80/C_helper!AS$122</f>
        <v>0</v>
      </c>
      <c r="AQ78">
        <f>C_helper!AT80/C_helper!AT$122</f>
        <v>0</v>
      </c>
      <c r="AR78">
        <f>C_helper!AU80/C_helper!AU$122</f>
        <v>0</v>
      </c>
    </row>
    <row r="79" spans="1:44">
      <c r="A79" t="s">
        <v>125</v>
      </c>
      <c r="B79">
        <f>C_helper!E81/C_helper!E$122</f>
        <v>0</v>
      </c>
      <c r="C79">
        <f>C_helper!F81/C_helper!F$122</f>
        <v>0</v>
      </c>
      <c r="D79">
        <f>C_helper!G81/C_helper!G$122</f>
        <v>0</v>
      </c>
      <c r="E79">
        <f>C_helper!H81/C_helper!H$122</f>
        <v>0</v>
      </c>
      <c r="F79">
        <v>0</v>
      </c>
      <c r="G79">
        <f>C_helper!J81/C_helper!J$122</f>
        <v>0</v>
      </c>
      <c r="H79">
        <f>C_helper!K81/C_helper!K$122</f>
        <v>0</v>
      </c>
      <c r="I79">
        <f>C_helper!L81/C_helper!L$122</f>
        <v>1</v>
      </c>
      <c r="J79">
        <f>C_helper!M81/C_helper!M$122</f>
        <v>5.3317563600344424E-3</v>
      </c>
      <c r="K79">
        <f>C_helper!N81/C_helper!N$122</f>
        <v>0</v>
      </c>
      <c r="L79">
        <f>C_helper!O81/C_helper!O$122</f>
        <v>0</v>
      </c>
      <c r="M79">
        <f>C_helper!P81/C_helper!P$122</f>
        <v>0</v>
      </c>
      <c r="N79">
        <f>C_helper!Q81/C_helper!Q$122</f>
        <v>0</v>
      </c>
      <c r="O79">
        <f>C_helper!R81/C_helper!R$122</f>
        <v>0</v>
      </c>
      <c r="P79">
        <f>C_helper!S81/C_helper!S$122</f>
        <v>0</v>
      </c>
      <c r="Q79">
        <f>C_helper!T81/C_helper!T$122</f>
        <v>0</v>
      </c>
      <c r="R79">
        <f>C_helper!U81/C_helper!U$122</f>
        <v>0</v>
      </c>
      <c r="S79">
        <f>C_helper!V81/C_helper!V$122</f>
        <v>0</v>
      </c>
      <c r="T79">
        <f>C_helper!W81/C_helper!W$122</f>
        <v>0</v>
      </c>
      <c r="U79">
        <f>C_helper!X81/C_helper!X$122</f>
        <v>0</v>
      </c>
      <c r="V79">
        <f>C_helper!Y81/C_helper!Y$122</f>
        <v>0</v>
      </c>
      <c r="W79">
        <f>C_helper!Z81/C_helper!Z$122</f>
        <v>0</v>
      </c>
      <c r="X79">
        <f>C_helper!AA81/C_helper!AA$122</f>
        <v>6.2504983808030093E-4</v>
      </c>
      <c r="Y79">
        <f>C_helper!AB81/C_helper!AB$122</f>
        <v>0</v>
      </c>
      <c r="Z79">
        <f>C_helper!AC81/C_helper!AC$122</f>
        <v>0</v>
      </c>
      <c r="AA79">
        <f>C_helper!AD81/C_helper!AD$122</f>
        <v>0</v>
      </c>
      <c r="AB79">
        <f>C_helper!AE81/C_helper!AE$122</f>
        <v>0</v>
      </c>
      <c r="AC79">
        <f>C_helper!AF81/C_helper!AF$122</f>
        <v>1.7187306678845178E-3</v>
      </c>
      <c r="AD79">
        <f>C_helper!AG81/C_helper!AG$122</f>
        <v>0</v>
      </c>
      <c r="AE79">
        <f>C_helper!AH81/C_helper!AH$122</f>
        <v>0</v>
      </c>
      <c r="AF79">
        <f>C_helper!AI81/C_helper!AI$122</f>
        <v>0</v>
      </c>
      <c r="AG79">
        <f>C_helper!AJ81/C_helper!AJ$122</f>
        <v>0</v>
      </c>
      <c r="AH79">
        <f>C_helper!AK81/C_helper!AK$122</f>
        <v>0</v>
      </c>
      <c r="AI79">
        <f>C_helper!AL81/C_helper!AL$122</f>
        <v>0</v>
      </c>
      <c r="AJ79">
        <f>C_helper!AM81/C_helper!AM$122</f>
        <v>0</v>
      </c>
      <c r="AK79">
        <f>C_helper!AN81/C_helper!AN$122</f>
        <v>0</v>
      </c>
      <c r="AL79">
        <f>C_helper!AO81/C_helper!AO$122</f>
        <v>0</v>
      </c>
      <c r="AM79">
        <v>0</v>
      </c>
      <c r="AN79">
        <f>C_helper!AQ81/C_helper!AQ$122</f>
        <v>0</v>
      </c>
      <c r="AO79">
        <f>C_helper!AR81/C_helper!AR$122</f>
        <v>0</v>
      </c>
      <c r="AP79">
        <f>C_helper!AS81/C_helper!AS$122</f>
        <v>0</v>
      </c>
      <c r="AQ79">
        <f>C_helper!AT81/C_helper!AT$122</f>
        <v>0</v>
      </c>
      <c r="AR79">
        <f>C_helper!AU81/C_helper!AU$122</f>
        <v>0</v>
      </c>
    </row>
    <row r="80" spans="1:44">
      <c r="A80" t="s">
        <v>126</v>
      </c>
      <c r="B80">
        <f>C_helper!E82/C_helper!E$122</f>
        <v>0</v>
      </c>
      <c r="C80">
        <f>C_helper!F82/C_helper!F$122</f>
        <v>0</v>
      </c>
      <c r="D80">
        <f>C_helper!G82/C_helper!G$122</f>
        <v>0</v>
      </c>
      <c r="E80">
        <f>C_helper!H82/C_helper!H$122</f>
        <v>0</v>
      </c>
      <c r="F80">
        <v>0</v>
      </c>
      <c r="G80">
        <f>C_helper!J82/C_helper!J$122</f>
        <v>0</v>
      </c>
      <c r="H80">
        <f>C_helper!K82/C_helper!K$122</f>
        <v>0</v>
      </c>
      <c r="I80">
        <f>C_helper!L82/C_helper!L$122</f>
        <v>0</v>
      </c>
      <c r="J80">
        <f>C_helper!M82/C_helper!M$122</f>
        <v>0.99466824363996564</v>
      </c>
      <c r="K80">
        <f>C_helper!N82/C_helper!N$122</f>
        <v>0</v>
      </c>
      <c r="L80">
        <f>C_helper!O82/C_helper!O$122</f>
        <v>0</v>
      </c>
      <c r="M80">
        <f>C_helper!P82/C_helper!P$122</f>
        <v>0</v>
      </c>
      <c r="N80">
        <f>C_helper!Q82/C_helper!Q$122</f>
        <v>0</v>
      </c>
      <c r="O80">
        <f>C_helper!R82/C_helper!R$122</f>
        <v>0</v>
      </c>
      <c r="P80">
        <f>C_helper!S82/C_helper!S$122</f>
        <v>0</v>
      </c>
      <c r="Q80">
        <f>C_helper!T82/C_helper!T$122</f>
        <v>0</v>
      </c>
      <c r="R80">
        <f>C_helper!U82/C_helper!U$122</f>
        <v>0</v>
      </c>
      <c r="S80">
        <f>C_helper!V82/C_helper!V$122</f>
        <v>0</v>
      </c>
      <c r="T80">
        <f>C_helper!W82/C_helper!W$122</f>
        <v>0</v>
      </c>
      <c r="U80">
        <f>C_helper!X82/C_helper!X$122</f>
        <v>0</v>
      </c>
      <c r="V80">
        <f>C_helper!Y82/C_helper!Y$122</f>
        <v>0</v>
      </c>
      <c r="W80">
        <f>C_helper!Z82/C_helper!Z$122</f>
        <v>0</v>
      </c>
      <c r="X80">
        <f>C_helper!AA82/C_helper!AA$122</f>
        <v>0</v>
      </c>
      <c r="Y80">
        <f>C_helper!AB82/C_helper!AB$122</f>
        <v>0</v>
      </c>
      <c r="Z80">
        <f>C_helper!AC82/C_helper!AC$122</f>
        <v>0</v>
      </c>
      <c r="AA80">
        <f>C_helper!AD82/C_helper!AD$122</f>
        <v>0</v>
      </c>
      <c r="AB80">
        <f>C_helper!AE82/C_helper!AE$122</f>
        <v>0</v>
      </c>
      <c r="AC80">
        <f>C_helper!AF82/C_helper!AF$122</f>
        <v>0</v>
      </c>
      <c r="AD80">
        <f>C_helper!AG82/C_helper!AG$122</f>
        <v>0</v>
      </c>
      <c r="AE80">
        <f>C_helper!AH82/C_helper!AH$122</f>
        <v>0</v>
      </c>
      <c r="AF80">
        <f>C_helper!AI82/C_helper!AI$122</f>
        <v>0</v>
      </c>
      <c r="AG80">
        <f>C_helper!AJ82/C_helper!AJ$122</f>
        <v>0</v>
      </c>
      <c r="AH80">
        <f>C_helper!AK82/C_helper!AK$122</f>
        <v>0</v>
      </c>
      <c r="AI80">
        <f>C_helper!AL82/C_helper!AL$122</f>
        <v>0</v>
      </c>
      <c r="AJ80">
        <f>C_helper!AM82/C_helper!AM$122</f>
        <v>0</v>
      </c>
      <c r="AK80">
        <f>C_helper!AN82/C_helper!AN$122</f>
        <v>0</v>
      </c>
      <c r="AL80">
        <f>C_helper!AO82/C_helper!AO$122</f>
        <v>0</v>
      </c>
      <c r="AM80">
        <v>0</v>
      </c>
      <c r="AN80">
        <f>C_helper!AQ82/C_helper!AQ$122</f>
        <v>0</v>
      </c>
      <c r="AO80">
        <f>C_helper!AR82/C_helper!AR$122</f>
        <v>0</v>
      </c>
      <c r="AP80">
        <f>C_helper!AS82/C_helper!AS$122</f>
        <v>0</v>
      </c>
      <c r="AQ80">
        <f>C_helper!AT82/C_helper!AT$122</f>
        <v>0</v>
      </c>
      <c r="AR80">
        <f>C_helper!AU82/C_helper!AU$122</f>
        <v>0</v>
      </c>
    </row>
    <row r="81" spans="1:44">
      <c r="A81" t="s">
        <v>127</v>
      </c>
      <c r="B81">
        <f>C_helper!E83/C_helper!E$122</f>
        <v>0</v>
      </c>
      <c r="C81">
        <f>C_helper!F83/C_helper!F$122</f>
        <v>0</v>
      </c>
      <c r="D81">
        <f>C_helper!G83/C_helper!G$122</f>
        <v>0</v>
      </c>
      <c r="E81">
        <f>C_helper!H83/C_helper!H$122</f>
        <v>0</v>
      </c>
      <c r="F81">
        <v>0</v>
      </c>
      <c r="G81">
        <f>C_helper!J83/C_helper!J$122</f>
        <v>0</v>
      </c>
      <c r="H81">
        <f>C_helper!K83/C_helper!K$122</f>
        <v>0</v>
      </c>
      <c r="I81">
        <f>C_helper!L83/C_helper!L$122</f>
        <v>0</v>
      </c>
      <c r="J81">
        <f>C_helper!M83/C_helper!M$122</f>
        <v>0</v>
      </c>
      <c r="K81">
        <f>C_helper!N83/C_helper!N$122</f>
        <v>0</v>
      </c>
      <c r="L81">
        <f>C_helper!O83/C_helper!O$122</f>
        <v>0</v>
      </c>
      <c r="M81">
        <f>C_helper!P83/C_helper!P$122</f>
        <v>0</v>
      </c>
      <c r="N81">
        <f>C_helper!Q83/C_helper!Q$122</f>
        <v>0</v>
      </c>
      <c r="O81">
        <f>C_helper!R83/C_helper!R$122</f>
        <v>0</v>
      </c>
      <c r="P81">
        <f>C_helper!S83/C_helper!S$122</f>
        <v>0</v>
      </c>
      <c r="Q81">
        <f>C_helper!T83/C_helper!T$122</f>
        <v>0</v>
      </c>
      <c r="R81">
        <f>C_helper!U83/C_helper!U$122</f>
        <v>0</v>
      </c>
      <c r="S81">
        <f>C_helper!V83/C_helper!V$122</f>
        <v>0</v>
      </c>
      <c r="T81">
        <f>C_helper!W83/C_helper!W$122</f>
        <v>0</v>
      </c>
      <c r="U81">
        <f>C_helper!X83/C_helper!X$122</f>
        <v>0</v>
      </c>
      <c r="V81">
        <f>C_helper!Y83/C_helper!Y$122</f>
        <v>0</v>
      </c>
      <c r="W81">
        <f>C_helper!Z83/C_helper!Z$122</f>
        <v>0</v>
      </c>
      <c r="X81">
        <f>C_helper!AA83/C_helper!AA$122</f>
        <v>6.8665645007459923E-4</v>
      </c>
      <c r="Y81">
        <f>C_helper!AB83/C_helper!AB$122</f>
        <v>0</v>
      </c>
      <c r="Z81">
        <f>C_helper!AC83/C_helper!AC$122</f>
        <v>0</v>
      </c>
      <c r="AA81">
        <f>C_helper!AD83/C_helper!AD$122</f>
        <v>0</v>
      </c>
      <c r="AB81">
        <f>C_helper!AE83/C_helper!AE$122</f>
        <v>0</v>
      </c>
      <c r="AC81">
        <f>C_helper!AF83/C_helper!AF$122</f>
        <v>6.2259267993572756E-4</v>
      </c>
      <c r="AD81">
        <f>C_helper!AG83/C_helper!AG$122</f>
        <v>0</v>
      </c>
      <c r="AE81">
        <f>C_helper!AH83/C_helper!AH$122</f>
        <v>0</v>
      </c>
      <c r="AF81">
        <f>C_helper!AI83/C_helper!AI$122</f>
        <v>0</v>
      </c>
      <c r="AG81">
        <f>C_helper!AJ83/C_helper!AJ$122</f>
        <v>0</v>
      </c>
      <c r="AH81">
        <f>C_helper!AK83/C_helper!AK$122</f>
        <v>0</v>
      </c>
      <c r="AI81">
        <f>C_helper!AL83/C_helper!AL$122</f>
        <v>0</v>
      </c>
      <c r="AJ81">
        <f>C_helper!AM83/C_helper!AM$122</f>
        <v>0</v>
      </c>
      <c r="AK81">
        <f>C_helper!AN83/C_helper!AN$122</f>
        <v>0</v>
      </c>
      <c r="AL81">
        <f>C_helper!AO83/C_helper!AO$122</f>
        <v>0</v>
      </c>
      <c r="AM81">
        <v>0</v>
      </c>
      <c r="AN81">
        <f>C_helper!AQ83/C_helper!AQ$122</f>
        <v>0</v>
      </c>
      <c r="AO81">
        <f>C_helper!AR83/C_helper!AR$122</f>
        <v>0</v>
      </c>
      <c r="AP81">
        <f>C_helper!AS83/C_helper!AS$122</f>
        <v>0</v>
      </c>
      <c r="AQ81">
        <f>C_helper!AT83/C_helper!AT$122</f>
        <v>0</v>
      </c>
      <c r="AR81">
        <f>C_helper!AU83/C_helper!AU$122</f>
        <v>1.1313927305785934E-2</v>
      </c>
    </row>
    <row r="82" spans="1:44">
      <c r="A82" t="s">
        <v>128</v>
      </c>
      <c r="B82">
        <f>C_helper!E84/C_helper!E$122</f>
        <v>0</v>
      </c>
      <c r="C82">
        <f>C_helper!F84/C_helper!F$122</f>
        <v>0</v>
      </c>
      <c r="D82">
        <f>C_helper!G84/C_helper!G$122</f>
        <v>0</v>
      </c>
      <c r="E82">
        <f>C_helper!H84/C_helper!H$122</f>
        <v>0</v>
      </c>
      <c r="F82">
        <v>0</v>
      </c>
      <c r="G82">
        <f>C_helper!J84/C_helper!J$122</f>
        <v>0</v>
      </c>
      <c r="H82">
        <f>C_helper!K84/C_helper!K$122</f>
        <v>0</v>
      </c>
      <c r="I82">
        <f>C_helper!L84/C_helper!L$122</f>
        <v>0</v>
      </c>
      <c r="J82">
        <f>C_helper!M84/C_helper!M$122</f>
        <v>0</v>
      </c>
      <c r="K82">
        <f>C_helper!N84/C_helper!N$122</f>
        <v>0</v>
      </c>
      <c r="L82">
        <f>C_helper!O84/C_helper!O$122</f>
        <v>0</v>
      </c>
      <c r="M82">
        <f>C_helper!P84/C_helper!P$122</f>
        <v>0</v>
      </c>
      <c r="N82">
        <f>C_helper!Q84/C_helper!Q$122</f>
        <v>0</v>
      </c>
      <c r="O82">
        <f>C_helper!R84/C_helper!R$122</f>
        <v>0</v>
      </c>
      <c r="P82">
        <f>C_helper!S84/C_helper!S$122</f>
        <v>0</v>
      </c>
      <c r="Q82">
        <f>C_helper!T84/C_helper!T$122</f>
        <v>0</v>
      </c>
      <c r="R82">
        <f>C_helper!U84/C_helper!U$122</f>
        <v>0</v>
      </c>
      <c r="S82">
        <f>C_helper!V84/C_helper!V$122</f>
        <v>0</v>
      </c>
      <c r="T82">
        <f>C_helper!W84/C_helper!W$122</f>
        <v>0</v>
      </c>
      <c r="U82">
        <f>C_helper!X84/C_helper!X$122</f>
        <v>0</v>
      </c>
      <c r="V82">
        <f>C_helper!Y84/C_helper!Y$122</f>
        <v>0</v>
      </c>
      <c r="W82">
        <f>C_helper!Z84/C_helper!Z$122</f>
        <v>0</v>
      </c>
      <c r="X82">
        <f>C_helper!AA84/C_helper!AA$122</f>
        <v>1.8239451021950775E-3</v>
      </c>
      <c r="Y82">
        <f>C_helper!AB84/C_helper!AB$122</f>
        <v>0</v>
      </c>
      <c r="Z82">
        <f>C_helper!AC84/C_helper!AC$122</f>
        <v>0</v>
      </c>
      <c r="AA82">
        <f>C_helper!AD84/C_helper!AD$122</f>
        <v>0</v>
      </c>
      <c r="AB82">
        <f>C_helper!AE84/C_helper!AE$122</f>
        <v>0</v>
      </c>
      <c r="AC82">
        <f>C_helper!AF84/C_helper!AF$122</f>
        <v>1.0563980296550203E-3</v>
      </c>
      <c r="AD82">
        <f>C_helper!AG84/C_helper!AG$122</f>
        <v>0</v>
      </c>
      <c r="AE82">
        <f>C_helper!AH84/C_helper!AH$122</f>
        <v>0</v>
      </c>
      <c r="AF82">
        <f>C_helper!AI84/C_helper!AI$122</f>
        <v>0</v>
      </c>
      <c r="AG82">
        <f>C_helper!AJ84/C_helper!AJ$122</f>
        <v>0</v>
      </c>
      <c r="AH82">
        <f>C_helper!AK84/C_helper!AK$122</f>
        <v>0</v>
      </c>
      <c r="AI82">
        <f>C_helper!AL84/C_helper!AL$122</f>
        <v>0</v>
      </c>
      <c r="AJ82">
        <f>C_helper!AM84/C_helper!AM$122</f>
        <v>0</v>
      </c>
      <c r="AK82">
        <f>C_helper!AN84/C_helper!AN$122</f>
        <v>0</v>
      </c>
      <c r="AL82">
        <f>C_helper!AO84/C_helper!AO$122</f>
        <v>0</v>
      </c>
      <c r="AM82">
        <v>0</v>
      </c>
      <c r="AN82">
        <f>C_helper!AQ84/C_helper!AQ$122</f>
        <v>0</v>
      </c>
      <c r="AO82">
        <f>C_helper!AR84/C_helper!AR$122</f>
        <v>0</v>
      </c>
      <c r="AP82">
        <f>C_helper!AS84/C_helper!AS$122</f>
        <v>0</v>
      </c>
      <c r="AQ82">
        <f>C_helper!AT84/C_helper!AT$122</f>
        <v>0</v>
      </c>
      <c r="AR82">
        <f>C_helper!AU84/C_helper!AU$122</f>
        <v>1.1389918159617653E-2</v>
      </c>
    </row>
    <row r="83" spans="1:44">
      <c r="A83" t="s">
        <v>129</v>
      </c>
      <c r="B83">
        <f>C_helper!E85/C_helper!E$122</f>
        <v>0</v>
      </c>
      <c r="C83">
        <f>C_helper!F85/C_helper!F$122</f>
        <v>0</v>
      </c>
      <c r="D83">
        <f>C_helper!G85/C_helper!G$122</f>
        <v>0</v>
      </c>
      <c r="E83">
        <f>C_helper!H85/C_helper!H$122</f>
        <v>0</v>
      </c>
      <c r="F83">
        <v>0</v>
      </c>
      <c r="G83">
        <f>C_helper!J85/C_helper!J$122</f>
        <v>0</v>
      </c>
      <c r="H83">
        <f>C_helper!K85/C_helper!K$122</f>
        <v>0</v>
      </c>
      <c r="I83">
        <f>C_helper!L85/C_helper!L$122</f>
        <v>0</v>
      </c>
      <c r="J83">
        <f>C_helper!M85/C_helper!M$122</f>
        <v>0</v>
      </c>
      <c r="K83">
        <f>C_helper!N85/C_helper!N$122</f>
        <v>0</v>
      </c>
      <c r="L83">
        <f>C_helper!O85/C_helper!O$122</f>
        <v>0</v>
      </c>
      <c r="M83">
        <f>C_helper!P85/C_helper!P$122</f>
        <v>0</v>
      </c>
      <c r="N83">
        <f>C_helper!Q85/C_helper!Q$122</f>
        <v>0</v>
      </c>
      <c r="O83">
        <f>C_helper!R85/C_helper!R$122</f>
        <v>0</v>
      </c>
      <c r="P83">
        <f>C_helper!S85/C_helper!S$122</f>
        <v>0</v>
      </c>
      <c r="Q83">
        <f>C_helper!T85/C_helper!T$122</f>
        <v>0</v>
      </c>
      <c r="R83">
        <f>C_helper!U85/C_helper!U$122</f>
        <v>0</v>
      </c>
      <c r="S83">
        <f>C_helper!V85/C_helper!V$122</f>
        <v>0</v>
      </c>
      <c r="T83">
        <f>C_helper!W85/C_helper!W$122</f>
        <v>0</v>
      </c>
      <c r="U83">
        <f>C_helper!X85/C_helper!X$122</f>
        <v>0</v>
      </c>
      <c r="V83">
        <f>C_helper!Y85/C_helper!Y$122</f>
        <v>0</v>
      </c>
      <c r="W83">
        <f>C_helper!Z85/C_helper!Z$122</f>
        <v>0</v>
      </c>
      <c r="X83">
        <f>C_helper!AA85/C_helper!AA$122</f>
        <v>5.8701505618314383E-3</v>
      </c>
      <c r="Y83">
        <f>C_helper!AB85/C_helper!AB$122</f>
        <v>0</v>
      </c>
      <c r="Z83">
        <f>C_helper!AC85/C_helper!AC$122</f>
        <v>0</v>
      </c>
      <c r="AA83">
        <f>C_helper!AD85/C_helper!AD$122</f>
        <v>0</v>
      </c>
      <c r="AB83">
        <f>C_helper!AE85/C_helper!AE$122</f>
        <v>0</v>
      </c>
      <c r="AC83">
        <f>C_helper!AF85/C_helper!AF$122</f>
        <v>2.036199767814112E-3</v>
      </c>
      <c r="AD83">
        <f>C_helper!AG85/C_helper!AG$122</f>
        <v>0</v>
      </c>
      <c r="AE83">
        <f>C_helper!AH85/C_helper!AH$122</f>
        <v>0</v>
      </c>
      <c r="AF83">
        <f>C_helper!AI85/C_helper!AI$122</f>
        <v>0</v>
      </c>
      <c r="AG83">
        <f>C_helper!AJ85/C_helper!AJ$122</f>
        <v>0</v>
      </c>
      <c r="AH83">
        <f>C_helper!AK85/C_helper!AK$122</f>
        <v>0</v>
      </c>
      <c r="AI83">
        <f>C_helper!AL85/C_helper!AL$122</f>
        <v>0</v>
      </c>
      <c r="AJ83">
        <f>C_helper!AM85/C_helper!AM$122</f>
        <v>0</v>
      </c>
      <c r="AK83">
        <f>C_helper!AN85/C_helper!AN$122</f>
        <v>0</v>
      </c>
      <c r="AL83">
        <f>C_helper!AO85/C_helper!AO$122</f>
        <v>0</v>
      </c>
      <c r="AM83">
        <v>0</v>
      </c>
      <c r="AN83">
        <f>C_helper!AQ85/C_helper!AQ$122</f>
        <v>0</v>
      </c>
      <c r="AO83">
        <f>C_helper!AR85/C_helper!AR$122</f>
        <v>0</v>
      </c>
      <c r="AP83">
        <f>C_helper!AS85/C_helper!AS$122</f>
        <v>0</v>
      </c>
      <c r="AQ83">
        <f>C_helper!AT85/C_helper!AT$122</f>
        <v>0</v>
      </c>
      <c r="AR83">
        <f>C_helper!AU85/C_helper!AU$122</f>
        <v>0</v>
      </c>
    </row>
    <row r="84" spans="1:44">
      <c r="A84" t="s">
        <v>130</v>
      </c>
      <c r="B84">
        <f>C_helper!E86/C_helper!E$122</f>
        <v>0</v>
      </c>
      <c r="C84">
        <f>C_helper!F86/C_helper!F$122</f>
        <v>0</v>
      </c>
      <c r="D84">
        <f>C_helper!G86/C_helper!G$122</f>
        <v>0</v>
      </c>
      <c r="E84">
        <f>C_helper!H86/C_helper!H$122</f>
        <v>0</v>
      </c>
      <c r="F84">
        <v>0</v>
      </c>
      <c r="G84">
        <f>C_helper!J86/C_helper!J$122</f>
        <v>0</v>
      </c>
      <c r="H84">
        <f>C_helper!K86/C_helper!K$122</f>
        <v>0</v>
      </c>
      <c r="I84">
        <f>C_helper!L86/C_helper!L$122</f>
        <v>0</v>
      </c>
      <c r="J84">
        <f>C_helper!M86/C_helper!M$122</f>
        <v>0</v>
      </c>
      <c r="K84">
        <f>C_helper!N86/C_helper!N$122</f>
        <v>0</v>
      </c>
      <c r="L84">
        <f>C_helper!O86/C_helper!O$122</f>
        <v>0</v>
      </c>
      <c r="M84">
        <f>C_helper!P86/C_helper!P$122</f>
        <v>0</v>
      </c>
      <c r="N84">
        <f>C_helper!Q86/C_helper!Q$122</f>
        <v>0</v>
      </c>
      <c r="O84">
        <f>C_helper!R86/C_helper!R$122</f>
        <v>0</v>
      </c>
      <c r="P84">
        <f>C_helper!S86/C_helper!S$122</f>
        <v>0</v>
      </c>
      <c r="Q84">
        <f>C_helper!T86/C_helper!T$122</f>
        <v>0</v>
      </c>
      <c r="R84">
        <f>C_helper!U86/C_helper!U$122</f>
        <v>0</v>
      </c>
      <c r="S84">
        <f>C_helper!V86/C_helper!V$122</f>
        <v>0</v>
      </c>
      <c r="T84">
        <f>C_helper!W86/C_helper!W$122</f>
        <v>0</v>
      </c>
      <c r="U84">
        <f>C_helper!X86/C_helper!X$122</f>
        <v>0</v>
      </c>
      <c r="V84">
        <f>C_helper!Y86/C_helper!Y$122</f>
        <v>0</v>
      </c>
      <c r="W84">
        <f>C_helper!Z86/C_helper!Z$122</f>
        <v>0</v>
      </c>
      <c r="X84">
        <f>C_helper!AA86/C_helper!AA$122</f>
        <v>1.4832813978932421E-2</v>
      </c>
      <c r="Y84">
        <f>C_helper!AB86/C_helper!AB$122</f>
        <v>0</v>
      </c>
      <c r="Z84">
        <f>C_helper!AC86/C_helper!AC$122</f>
        <v>0</v>
      </c>
      <c r="AA84">
        <f>C_helper!AD86/C_helper!AD$122</f>
        <v>0</v>
      </c>
      <c r="AB84">
        <f>C_helper!AE86/C_helper!AE$122</f>
        <v>0</v>
      </c>
      <c r="AC84">
        <f>C_helper!AF86/C_helper!AF$122</f>
        <v>1.9623969881256823E-3</v>
      </c>
      <c r="AD84">
        <f>C_helper!AG86/C_helper!AG$122</f>
        <v>0</v>
      </c>
      <c r="AE84">
        <f>C_helper!AH86/C_helper!AH$122</f>
        <v>0</v>
      </c>
      <c r="AF84">
        <f>C_helper!AI86/C_helper!AI$122</f>
        <v>0</v>
      </c>
      <c r="AG84">
        <f>C_helper!AJ86/C_helper!AJ$122</f>
        <v>0</v>
      </c>
      <c r="AH84">
        <f>C_helper!AK86/C_helper!AK$122</f>
        <v>0</v>
      </c>
      <c r="AI84">
        <f>C_helper!AL86/C_helper!AL$122</f>
        <v>0</v>
      </c>
      <c r="AJ84">
        <f>C_helper!AM86/C_helper!AM$122</f>
        <v>0</v>
      </c>
      <c r="AK84">
        <f>C_helper!AN86/C_helper!AN$122</f>
        <v>0</v>
      </c>
      <c r="AL84">
        <f>C_helper!AO86/C_helper!AO$122</f>
        <v>0</v>
      </c>
      <c r="AM84">
        <v>0</v>
      </c>
      <c r="AN84">
        <f>C_helper!AQ86/C_helper!AQ$122</f>
        <v>0</v>
      </c>
      <c r="AO84">
        <f>C_helper!AR86/C_helper!AR$122</f>
        <v>0</v>
      </c>
      <c r="AP84">
        <f>C_helper!AS86/C_helper!AS$122</f>
        <v>0</v>
      </c>
      <c r="AQ84">
        <f>C_helper!AT86/C_helper!AT$122</f>
        <v>0</v>
      </c>
      <c r="AR84">
        <f>C_helper!AU86/C_helper!AU$122</f>
        <v>0</v>
      </c>
    </row>
    <row r="85" spans="1:44">
      <c r="A85" t="s">
        <v>131</v>
      </c>
      <c r="B85">
        <f>C_helper!E87/C_helper!E$122</f>
        <v>0</v>
      </c>
      <c r="C85">
        <f>C_helper!F87/C_helper!F$122</f>
        <v>0</v>
      </c>
      <c r="D85">
        <f>C_helper!G87/C_helper!G$122</f>
        <v>0</v>
      </c>
      <c r="E85">
        <f>C_helper!H87/C_helper!H$122</f>
        <v>0</v>
      </c>
      <c r="F85">
        <v>0</v>
      </c>
      <c r="G85">
        <f>C_helper!J87/C_helper!J$122</f>
        <v>0</v>
      </c>
      <c r="H85">
        <f>C_helper!K87/C_helper!K$122</f>
        <v>0</v>
      </c>
      <c r="I85">
        <f>C_helper!L87/C_helper!L$122</f>
        <v>0</v>
      </c>
      <c r="J85">
        <f>C_helper!M87/C_helper!M$122</f>
        <v>0</v>
      </c>
      <c r="K85">
        <f>C_helper!N87/C_helper!N$122</f>
        <v>0</v>
      </c>
      <c r="L85">
        <f>C_helper!O87/C_helper!O$122</f>
        <v>0</v>
      </c>
      <c r="M85">
        <f>C_helper!P87/C_helper!P$122</f>
        <v>0</v>
      </c>
      <c r="N85">
        <f>C_helper!Q87/C_helper!Q$122</f>
        <v>0</v>
      </c>
      <c r="O85">
        <f>C_helper!R87/C_helper!R$122</f>
        <v>0</v>
      </c>
      <c r="P85">
        <f>C_helper!S87/C_helper!S$122</f>
        <v>0</v>
      </c>
      <c r="Q85">
        <f>C_helper!T87/C_helper!T$122</f>
        <v>0</v>
      </c>
      <c r="R85">
        <f>C_helper!U87/C_helper!U$122</f>
        <v>0</v>
      </c>
      <c r="S85">
        <f>C_helper!V87/C_helper!V$122</f>
        <v>0</v>
      </c>
      <c r="T85">
        <f>C_helper!W87/C_helper!W$122</f>
        <v>0</v>
      </c>
      <c r="U85">
        <f>C_helper!X87/C_helper!X$122</f>
        <v>0</v>
      </c>
      <c r="V85">
        <f>C_helper!Y87/C_helper!Y$122</f>
        <v>0</v>
      </c>
      <c r="W85">
        <f>C_helper!Z87/C_helper!Z$122</f>
        <v>0</v>
      </c>
      <c r="X85">
        <f>C_helper!AA87/C_helper!AA$122</f>
        <v>1.3248620116191453E-3</v>
      </c>
      <c r="Y85">
        <f>C_helper!AB87/C_helper!AB$122</f>
        <v>0</v>
      </c>
      <c r="Z85">
        <f>C_helper!AC87/C_helper!AC$122</f>
        <v>0</v>
      </c>
      <c r="AA85">
        <f>C_helper!AD87/C_helper!AD$122</f>
        <v>0</v>
      </c>
      <c r="AB85">
        <f>C_helper!AE87/C_helper!AE$122</f>
        <v>0</v>
      </c>
      <c r="AC85">
        <f>C_helper!AF87/C_helper!AF$122</f>
        <v>1.0493691934942173E-3</v>
      </c>
      <c r="AD85">
        <f>C_helper!AG87/C_helper!AG$122</f>
        <v>0</v>
      </c>
      <c r="AE85">
        <f>C_helper!AH87/C_helper!AH$122</f>
        <v>0</v>
      </c>
      <c r="AF85">
        <f>C_helper!AI87/C_helper!AI$122</f>
        <v>0</v>
      </c>
      <c r="AG85">
        <f>C_helper!AJ87/C_helper!AJ$122</f>
        <v>0</v>
      </c>
      <c r="AH85">
        <f>C_helper!AK87/C_helper!AK$122</f>
        <v>0</v>
      </c>
      <c r="AI85">
        <f>C_helper!AL87/C_helper!AL$122</f>
        <v>0</v>
      </c>
      <c r="AJ85">
        <f>C_helper!AM87/C_helper!AM$122</f>
        <v>0</v>
      </c>
      <c r="AK85">
        <f>C_helper!AN87/C_helper!AN$122</f>
        <v>0</v>
      </c>
      <c r="AL85">
        <f>C_helper!AO87/C_helper!AO$122</f>
        <v>0</v>
      </c>
      <c r="AM85">
        <v>0</v>
      </c>
      <c r="AN85">
        <f>C_helper!AQ87/C_helper!AQ$122</f>
        <v>0</v>
      </c>
      <c r="AO85">
        <f>C_helper!AR87/C_helper!AR$122</f>
        <v>0</v>
      </c>
      <c r="AP85">
        <f>C_helper!AS87/C_helper!AS$122</f>
        <v>0</v>
      </c>
      <c r="AQ85">
        <f>C_helper!AT87/C_helper!AT$122</f>
        <v>0</v>
      </c>
      <c r="AR85">
        <f>C_helper!AU87/C_helper!AU$122</f>
        <v>0</v>
      </c>
    </row>
    <row r="86" spans="1:44">
      <c r="A86" t="s">
        <v>132</v>
      </c>
      <c r="B86">
        <f>C_helper!E88/C_helper!E$122</f>
        <v>0</v>
      </c>
      <c r="C86">
        <f>C_helper!F88/C_helper!F$122</f>
        <v>0</v>
      </c>
      <c r="D86">
        <f>C_helper!G88/C_helper!G$122</f>
        <v>0</v>
      </c>
      <c r="E86">
        <f>C_helper!H88/C_helper!H$122</f>
        <v>0</v>
      </c>
      <c r="F86">
        <v>0</v>
      </c>
      <c r="G86">
        <f>C_helper!J88/C_helper!J$122</f>
        <v>0</v>
      </c>
      <c r="H86">
        <f>C_helper!K88/C_helper!K$122</f>
        <v>0</v>
      </c>
      <c r="I86">
        <f>C_helper!L88/C_helper!L$122</f>
        <v>0</v>
      </c>
      <c r="J86">
        <f>C_helper!M88/C_helper!M$122</f>
        <v>0</v>
      </c>
      <c r="K86">
        <f>C_helper!N88/C_helper!N$122</f>
        <v>0</v>
      </c>
      <c r="L86">
        <f>C_helper!O88/C_helper!O$122</f>
        <v>0</v>
      </c>
      <c r="M86">
        <f>C_helper!P88/C_helper!P$122</f>
        <v>0</v>
      </c>
      <c r="N86">
        <f>C_helper!Q88/C_helper!Q$122</f>
        <v>0</v>
      </c>
      <c r="O86">
        <f>C_helper!R88/C_helper!R$122</f>
        <v>0</v>
      </c>
      <c r="P86">
        <f>C_helper!S88/C_helper!S$122</f>
        <v>0</v>
      </c>
      <c r="Q86">
        <f>C_helper!T88/C_helper!T$122</f>
        <v>0</v>
      </c>
      <c r="R86">
        <f>C_helper!U88/C_helper!U$122</f>
        <v>0</v>
      </c>
      <c r="S86">
        <f>C_helper!V88/C_helper!V$122</f>
        <v>0</v>
      </c>
      <c r="T86">
        <f>C_helper!W88/C_helper!W$122</f>
        <v>0</v>
      </c>
      <c r="U86">
        <f>C_helper!X88/C_helper!X$122</f>
        <v>0</v>
      </c>
      <c r="V86">
        <f>C_helper!Y88/C_helper!Y$122</f>
        <v>0</v>
      </c>
      <c r="W86">
        <f>C_helper!Z88/C_helper!Z$122</f>
        <v>0</v>
      </c>
      <c r="X86">
        <f>C_helper!AA88/C_helper!AA$122</f>
        <v>0</v>
      </c>
      <c r="Y86">
        <f>C_helper!AB88/C_helper!AB$122</f>
        <v>0</v>
      </c>
      <c r="Z86">
        <f>C_helper!AC88/C_helper!AC$122</f>
        <v>0</v>
      </c>
      <c r="AA86">
        <f>C_helper!AD88/C_helper!AD$122</f>
        <v>0</v>
      </c>
      <c r="AB86">
        <f>C_helper!AE88/C_helper!AE$122</f>
        <v>0</v>
      </c>
      <c r="AC86">
        <f>C_helper!AF88/C_helper!AF$122</f>
        <v>0</v>
      </c>
      <c r="AD86">
        <f>C_helper!AG88/C_helper!AG$122</f>
        <v>0</v>
      </c>
      <c r="AE86">
        <f>C_helper!AH88/C_helper!AH$122</f>
        <v>0</v>
      </c>
      <c r="AF86">
        <f>C_helper!AI88/C_helper!AI$122</f>
        <v>0</v>
      </c>
      <c r="AG86">
        <f>C_helper!AJ88/C_helper!AJ$122</f>
        <v>0</v>
      </c>
      <c r="AH86">
        <f>C_helper!AK88/C_helper!AK$122</f>
        <v>0</v>
      </c>
      <c r="AI86">
        <f>C_helper!AL88/C_helper!AL$122</f>
        <v>0</v>
      </c>
      <c r="AJ86">
        <f>C_helper!AM88/C_helper!AM$122</f>
        <v>0</v>
      </c>
      <c r="AK86">
        <f>C_helper!AN88/C_helper!AN$122</f>
        <v>0</v>
      </c>
      <c r="AL86">
        <f>C_helper!AO88/C_helper!AO$122</f>
        <v>0</v>
      </c>
      <c r="AM86">
        <v>0</v>
      </c>
      <c r="AN86">
        <f>C_helper!AQ88/C_helper!AQ$122</f>
        <v>0</v>
      </c>
      <c r="AO86">
        <f>C_helper!AR88/C_helper!AR$122</f>
        <v>0</v>
      </c>
      <c r="AP86">
        <f>C_helper!AS88/C_helper!AS$122</f>
        <v>0</v>
      </c>
      <c r="AQ86">
        <f>C_helper!AT88/C_helper!AT$122</f>
        <v>0</v>
      </c>
      <c r="AR86">
        <f>C_helper!AU88/C_helper!AU$122</f>
        <v>0</v>
      </c>
    </row>
    <row r="87" spans="1:44">
      <c r="A87" t="s">
        <v>133</v>
      </c>
      <c r="B87">
        <f>C_helper!E89/C_helper!E$122</f>
        <v>0</v>
      </c>
      <c r="C87">
        <f>C_helper!F89/C_helper!F$122</f>
        <v>0</v>
      </c>
      <c r="D87">
        <f>C_helper!G89/C_helper!G$122</f>
        <v>0</v>
      </c>
      <c r="E87">
        <f>C_helper!H89/C_helper!H$122</f>
        <v>0</v>
      </c>
      <c r="F87">
        <v>0</v>
      </c>
      <c r="G87">
        <f>C_helper!J89/C_helper!J$122</f>
        <v>0</v>
      </c>
      <c r="H87">
        <f>C_helper!K89/C_helper!K$122</f>
        <v>0</v>
      </c>
      <c r="I87">
        <f>C_helper!L89/C_helper!L$122</f>
        <v>0</v>
      </c>
      <c r="J87">
        <f>C_helper!M89/C_helper!M$122</f>
        <v>0</v>
      </c>
      <c r="K87">
        <f>C_helper!N89/C_helper!N$122</f>
        <v>0</v>
      </c>
      <c r="L87">
        <f>C_helper!O89/C_helper!O$122</f>
        <v>0</v>
      </c>
      <c r="M87">
        <f>C_helper!P89/C_helper!P$122</f>
        <v>0</v>
      </c>
      <c r="N87">
        <f>C_helper!Q89/C_helper!Q$122</f>
        <v>0</v>
      </c>
      <c r="O87">
        <f>C_helper!R89/C_helper!R$122</f>
        <v>0</v>
      </c>
      <c r="P87">
        <f>C_helper!S89/C_helper!S$122</f>
        <v>0</v>
      </c>
      <c r="Q87">
        <f>C_helper!T89/C_helper!T$122</f>
        <v>0</v>
      </c>
      <c r="R87">
        <f>C_helper!U89/C_helper!U$122</f>
        <v>0</v>
      </c>
      <c r="S87">
        <f>C_helper!V89/C_helper!V$122</f>
        <v>0</v>
      </c>
      <c r="T87">
        <f>C_helper!W89/C_helper!W$122</f>
        <v>0</v>
      </c>
      <c r="U87">
        <f>C_helper!X89/C_helper!X$122</f>
        <v>0</v>
      </c>
      <c r="V87">
        <f>C_helper!Y89/C_helper!Y$122</f>
        <v>0</v>
      </c>
      <c r="W87">
        <f>C_helper!Z89/C_helper!Z$122</f>
        <v>0</v>
      </c>
      <c r="X87">
        <f>C_helper!AA89/C_helper!AA$122</f>
        <v>1.1966701946070817E-3</v>
      </c>
      <c r="Y87">
        <f>C_helper!AB89/C_helper!AB$122</f>
        <v>0</v>
      </c>
      <c r="Z87">
        <f>C_helper!AC89/C_helper!AC$122</f>
        <v>0</v>
      </c>
      <c r="AA87">
        <f>C_helper!AD89/C_helper!AD$122</f>
        <v>0</v>
      </c>
      <c r="AB87">
        <f>C_helper!AE89/C_helper!AE$122</f>
        <v>0</v>
      </c>
      <c r="AC87">
        <f>C_helper!AF89/C_helper!AF$122</f>
        <v>5.313980364135165E-4</v>
      </c>
      <c r="AD87">
        <f>C_helper!AG89/C_helper!AG$122</f>
        <v>0</v>
      </c>
      <c r="AE87">
        <f>C_helper!AH89/C_helper!AH$122</f>
        <v>0</v>
      </c>
      <c r="AF87">
        <f>C_helper!AI89/C_helper!AI$122</f>
        <v>0</v>
      </c>
      <c r="AG87">
        <f>C_helper!AJ89/C_helper!AJ$122</f>
        <v>0</v>
      </c>
      <c r="AH87">
        <f>C_helper!AK89/C_helper!AK$122</f>
        <v>0</v>
      </c>
      <c r="AI87">
        <f>C_helper!AL89/C_helper!AL$122</f>
        <v>0</v>
      </c>
      <c r="AJ87">
        <f>C_helper!AM89/C_helper!AM$122</f>
        <v>0</v>
      </c>
      <c r="AK87">
        <f>C_helper!AN89/C_helper!AN$122</f>
        <v>0</v>
      </c>
      <c r="AL87">
        <f>C_helper!AO89/C_helper!AO$122</f>
        <v>0</v>
      </c>
      <c r="AM87">
        <v>0</v>
      </c>
      <c r="AN87">
        <f>C_helper!AQ89/C_helper!AQ$122</f>
        <v>0</v>
      </c>
      <c r="AO87">
        <f>C_helper!AR89/C_helper!AR$122</f>
        <v>0</v>
      </c>
      <c r="AP87">
        <f>C_helper!AS89/C_helper!AS$122</f>
        <v>0</v>
      </c>
      <c r="AQ87">
        <f>C_helper!AT89/C_helper!AT$122</f>
        <v>0</v>
      </c>
      <c r="AR87">
        <f>C_helper!AU89/C_helper!AU$122</f>
        <v>0</v>
      </c>
    </row>
    <row r="88" spans="1:44">
      <c r="A88" t="s">
        <v>134</v>
      </c>
      <c r="B88">
        <f>C_helper!E90/C_helper!E$122</f>
        <v>0</v>
      </c>
      <c r="C88">
        <f>C_helper!F90/C_helper!F$122</f>
        <v>0</v>
      </c>
      <c r="D88">
        <f>C_helper!G90/C_helper!G$122</f>
        <v>0</v>
      </c>
      <c r="E88">
        <f>C_helper!H90/C_helper!H$122</f>
        <v>0</v>
      </c>
      <c r="F88">
        <v>0</v>
      </c>
      <c r="G88">
        <f>C_helper!J90/C_helper!J$122</f>
        <v>0</v>
      </c>
      <c r="H88">
        <f>C_helper!K90/C_helper!K$122</f>
        <v>0</v>
      </c>
      <c r="I88">
        <f>C_helper!L90/C_helper!L$122</f>
        <v>0</v>
      </c>
      <c r="J88">
        <f>C_helper!M90/C_helper!M$122</f>
        <v>0</v>
      </c>
      <c r="K88">
        <f>C_helper!N90/C_helper!N$122</f>
        <v>0</v>
      </c>
      <c r="L88">
        <f>C_helper!O90/C_helper!O$122</f>
        <v>0</v>
      </c>
      <c r="M88">
        <f>C_helper!P90/C_helper!P$122</f>
        <v>0</v>
      </c>
      <c r="N88">
        <f>C_helper!Q90/C_helper!Q$122</f>
        <v>0</v>
      </c>
      <c r="O88">
        <f>C_helper!R90/C_helper!R$122</f>
        <v>0</v>
      </c>
      <c r="P88">
        <f>C_helper!S90/C_helper!S$122</f>
        <v>0</v>
      </c>
      <c r="Q88">
        <f>C_helper!T90/C_helper!T$122</f>
        <v>0</v>
      </c>
      <c r="R88">
        <f>C_helper!U90/C_helper!U$122</f>
        <v>0</v>
      </c>
      <c r="S88">
        <f>C_helper!V90/C_helper!V$122</f>
        <v>3.5129834373781935E-2</v>
      </c>
      <c r="T88">
        <f>C_helper!W90/C_helper!W$122</f>
        <v>0</v>
      </c>
      <c r="U88">
        <f>C_helper!X90/C_helper!X$122</f>
        <v>0</v>
      </c>
      <c r="V88">
        <f>C_helper!Y90/C_helper!Y$122</f>
        <v>0</v>
      </c>
      <c r="W88">
        <f>C_helper!Z90/C_helper!Z$122</f>
        <v>0</v>
      </c>
      <c r="X88">
        <f>C_helper!AA90/C_helper!AA$122</f>
        <v>1.1687733856543588E-3</v>
      </c>
      <c r="Y88">
        <f>C_helper!AB90/C_helper!AB$122</f>
        <v>0</v>
      </c>
      <c r="Z88">
        <f>C_helper!AC90/C_helper!AC$122</f>
        <v>0</v>
      </c>
      <c r="AA88">
        <f>C_helper!AD90/C_helper!AD$122</f>
        <v>0</v>
      </c>
      <c r="AB88">
        <f>C_helper!AE90/C_helper!AE$122</f>
        <v>0</v>
      </c>
      <c r="AC88">
        <f>C_helper!AF90/C_helper!AF$122</f>
        <v>4.7030122978499963E-4</v>
      </c>
      <c r="AD88">
        <f>C_helper!AG90/C_helper!AG$122</f>
        <v>0</v>
      </c>
      <c r="AE88">
        <f>C_helper!AH90/C_helper!AH$122</f>
        <v>0</v>
      </c>
      <c r="AF88">
        <f>C_helper!AI90/C_helper!AI$122</f>
        <v>4.28841056256812E-3</v>
      </c>
      <c r="AG88">
        <f>C_helper!AJ90/C_helper!AJ$122</f>
        <v>0</v>
      </c>
      <c r="AH88">
        <f>C_helper!AK90/C_helper!AK$122</f>
        <v>0</v>
      </c>
      <c r="AI88">
        <f>C_helper!AL90/C_helper!AL$122</f>
        <v>0</v>
      </c>
      <c r="AJ88">
        <f>C_helper!AM90/C_helper!AM$122</f>
        <v>0</v>
      </c>
      <c r="AK88">
        <f>C_helper!AN90/C_helper!AN$122</f>
        <v>0</v>
      </c>
      <c r="AL88">
        <f>C_helper!AO90/C_helper!AO$122</f>
        <v>0</v>
      </c>
      <c r="AM88">
        <v>0</v>
      </c>
      <c r="AN88">
        <f>C_helper!AQ90/C_helper!AQ$122</f>
        <v>0</v>
      </c>
      <c r="AO88">
        <f>C_helper!AR90/C_helper!AR$122</f>
        <v>0</v>
      </c>
      <c r="AP88">
        <f>C_helper!AS90/C_helper!AS$122</f>
        <v>0</v>
      </c>
      <c r="AQ88">
        <f>C_helper!AT90/C_helper!AT$122</f>
        <v>0</v>
      </c>
      <c r="AR88">
        <f>C_helper!AU90/C_helper!AU$122</f>
        <v>0</v>
      </c>
    </row>
    <row r="89" spans="1:44">
      <c r="A89" t="s">
        <v>135</v>
      </c>
      <c r="B89">
        <f>C_helper!E91/C_helper!E$122</f>
        <v>0</v>
      </c>
      <c r="C89">
        <f>C_helper!F91/C_helper!F$122</f>
        <v>0</v>
      </c>
      <c r="D89">
        <f>C_helper!G91/C_helper!G$122</f>
        <v>0</v>
      </c>
      <c r="E89">
        <f>C_helper!H91/C_helper!H$122</f>
        <v>0</v>
      </c>
      <c r="F89">
        <v>0</v>
      </c>
      <c r="G89">
        <f>C_helper!J91/C_helper!J$122</f>
        <v>0</v>
      </c>
      <c r="H89">
        <f>C_helper!K91/C_helper!K$122</f>
        <v>0</v>
      </c>
      <c r="I89">
        <f>C_helper!L91/C_helper!L$122</f>
        <v>0</v>
      </c>
      <c r="J89">
        <f>C_helper!M91/C_helper!M$122</f>
        <v>0</v>
      </c>
      <c r="K89">
        <f>C_helper!N91/C_helper!N$122</f>
        <v>0</v>
      </c>
      <c r="L89">
        <f>C_helper!O91/C_helper!O$122</f>
        <v>0</v>
      </c>
      <c r="M89">
        <f>C_helper!P91/C_helper!P$122</f>
        <v>0</v>
      </c>
      <c r="N89">
        <f>C_helper!Q91/C_helper!Q$122</f>
        <v>0</v>
      </c>
      <c r="O89">
        <f>C_helper!R91/C_helper!R$122</f>
        <v>0</v>
      </c>
      <c r="P89">
        <f>C_helper!S91/C_helper!S$122</f>
        <v>0</v>
      </c>
      <c r="Q89">
        <f>C_helper!T91/C_helper!T$122</f>
        <v>0</v>
      </c>
      <c r="R89">
        <f>C_helper!U91/C_helper!U$122</f>
        <v>0</v>
      </c>
      <c r="S89">
        <f>C_helper!V91/C_helper!V$122</f>
        <v>0</v>
      </c>
      <c r="T89">
        <f>C_helper!W91/C_helper!W$122</f>
        <v>0</v>
      </c>
      <c r="U89">
        <f>C_helper!X91/C_helper!X$122</f>
        <v>0</v>
      </c>
      <c r="V89">
        <f>C_helper!Y91/C_helper!Y$122</f>
        <v>0</v>
      </c>
      <c r="W89">
        <f>C_helper!Z91/C_helper!Z$122</f>
        <v>0</v>
      </c>
      <c r="X89">
        <f>C_helper!AA91/C_helper!AA$122</f>
        <v>1.4321103618900323E-4</v>
      </c>
      <c r="Y89">
        <f>C_helper!AB91/C_helper!AB$122</f>
        <v>0</v>
      </c>
      <c r="Z89">
        <f>C_helper!AC91/C_helper!AC$122</f>
        <v>0</v>
      </c>
      <c r="AA89">
        <f>C_helper!AD91/C_helper!AD$122</f>
        <v>0</v>
      </c>
      <c r="AB89">
        <f>C_helper!AE91/C_helper!AE$122</f>
        <v>0</v>
      </c>
      <c r="AC89">
        <f>C_helper!AF91/C_helper!AF$122</f>
        <v>8.8671471567051079E-5</v>
      </c>
      <c r="AD89">
        <f>C_helper!AG91/C_helper!AG$122</f>
        <v>4.474016439363826E-2</v>
      </c>
      <c r="AE89">
        <f>C_helper!AH91/C_helper!AH$122</f>
        <v>9.2829012140402067E-2</v>
      </c>
      <c r="AF89">
        <f>C_helper!AI91/C_helper!AI$122</f>
        <v>0</v>
      </c>
      <c r="AG89">
        <f>C_helper!AJ91/C_helper!AJ$122</f>
        <v>0</v>
      </c>
      <c r="AH89">
        <f>C_helper!AK91/C_helper!AK$122</f>
        <v>0</v>
      </c>
      <c r="AI89">
        <f>C_helper!AL91/C_helper!AL$122</f>
        <v>0</v>
      </c>
      <c r="AJ89">
        <f>C_helper!AM91/C_helper!AM$122</f>
        <v>0</v>
      </c>
      <c r="AK89">
        <f>C_helper!AN91/C_helper!AN$122</f>
        <v>0</v>
      </c>
      <c r="AL89">
        <f>C_helper!AO91/C_helper!AO$122</f>
        <v>0</v>
      </c>
      <c r="AM89">
        <v>0</v>
      </c>
      <c r="AN89">
        <f>C_helper!AQ91/C_helper!AQ$122</f>
        <v>0</v>
      </c>
      <c r="AO89">
        <f>C_helper!AR91/C_helper!AR$122</f>
        <v>0</v>
      </c>
      <c r="AP89">
        <f>C_helper!AS91/C_helper!AS$122</f>
        <v>0</v>
      </c>
      <c r="AQ89">
        <f>C_helper!AT91/C_helper!AT$122</f>
        <v>0</v>
      </c>
      <c r="AR89">
        <f>C_helper!AU91/C_helper!AU$122</f>
        <v>0</v>
      </c>
    </row>
    <row r="90" spans="1:44">
      <c r="A90" t="s">
        <v>136</v>
      </c>
      <c r="B90">
        <f>C_helper!E92/C_helper!E$122</f>
        <v>0</v>
      </c>
      <c r="C90">
        <f>C_helper!F92/C_helper!F$122</f>
        <v>0</v>
      </c>
      <c r="D90">
        <f>C_helper!G92/C_helper!G$122</f>
        <v>0</v>
      </c>
      <c r="E90">
        <f>C_helper!H92/C_helper!H$122</f>
        <v>0</v>
      </c>
      <c r="F90">
        <v>0</v>
      </c>
      <c r="G90">
        <f>C_helper!J92/C_helper!J$122</f>
        <v>0</v>
      </c>
      <c r="H90">
        <f>C_helper!K92/C_helper!K$122</f>
        <v>0</v>
      </c>
      <c r="I90">
        <f>C_helper!L92/C_helper!L$122</f>
        <v>0</v>
      </c>
      <c r="J90">
        <f>C_helper!M92/C_helper!M$122</f>
        <v>0</v>
      </c>
      <c r="K90">
        <f>C_helper!N92/C_helper!N$122</f>
        <v>0</v>
      </c>
      <c r="L90">
        <f>C_helper!O92/C_helper!O$122</f>
        <v>0</v>
      </c>
      <c r="M90">
        <f>C_helper!P92/C_helper!P$122</f>
        <v>0</v>
      </c>
      <c r="N90">
        <f>C_helper!Q92/C_helper!Q$122</f>
        <v>0</v>
      </c>
      <c r="O90">
        <f>C_helper!R92/C_helper!R$122</f>
        <v>0</v>
      </c>
      <c r="P90">
        <f>C_helper!S92/C_helper!S$122</f>
        <v>0</v>
      </c>
      <c r="Q90">
        <f>C_helper!T92/C_helper!T$122</f>
        <v>0</v>
      </c>
      <c r="R90">
        <f>C_helper!U92/C_helper!U$122</f>
        <v>0</v>
      </c>
      <c r="S90">
        <f>C_helper!V92/C_helper!V$122</f>
        <v>8.9313858759377071E-2</v>
      </c>
      <c r="T90">
        <f>C_helper!W92/C_helper!W$122</f>
        <v>0</v>
      </c>
      <c r="U90">
        <f>C_helper!X92/C_helper!X$122</f>
        <v>0</v>
      </c>
      <c r="V90">
        <f>C_helper!Y92/C_helper!Y$122</f>
        <v>0</v>
      </c>
      <c r="W90">
        <f>C_helper!Z92/C_helper!Z$122</f>
        <v>0</v>
      </c>
      <c r="X90">
        <f>C_helper!AA92/C_helper!AA$122</f>
        <v>4.5734050847789004E-2</v>
      </c>
      <c r="Y90">
        <f>C_helper!AB92/C_helper!AB$122</f>
        <v>0</v>
      </c>
      <c r="Z90">
        <f>C_helper!AC92/C_helper!AC$122</f>
        <v>0</v>
      </c>
      <c r="AA90">
        <f>C_helper!AD92/C_helper!AD$122</f>
        <v>0</v>
      </c>
      <c r="AB90">
        <f>C_helper!AE92/C_helper!AE$122</f>
        <v>0</v>
      </c>
      <c r="AC90">
        <f>C_helper!AF92/C_helper!AF$122</f>
        <v>5.3320030209577369E-4</v>
      </c>
      <c r="AD90">
        <f>C_helper!AG92/C_helper!AG$122</f>
        <v>0</v>
      </c>
      <c r="AE90">
        <f>C_helper!AH92/C_helper!AH$122</f>
        <v>0</v>
      </c>
      <c r="AF90">
        <f>C_helper!AI92/C_helper!AI$122</f>
        <v>1.7511658961302811E-2</v>
      </c>
      <c r="AG90">
        <f>C_helper!AJ92/C_helper!AJ$122</f>
        <v>0</v>
      </c>
      <c r="AH90">
        <f>C_helper!AK92/C_helper!AK$122</f>
        <v>0</v>
      </c>
      <c r="AI90">
        <f>C_helper!AL92/C_helper!AL$122</f>
        <v>0</v>
      </c>
      <c r="AJ90">
        <f>C_helper!AM92/C_helper!AM$122</f>
        <v>0</v>
      </c>
      <c r="AK90">
        <f>C_helper!AN92/C_helper!AN$122</f>
        <v>0</v>
      </c>
      <c r="AL90">
        <f>C_helper!AO92/C_helper!AO$122</f>
        <v>0</v>
      </c>
      <c r="AM90">
        <v>0</v>
      </c>
      <c r="AN90">
        <f>C_helper!AQ92/C_helper!AQ$122</f>
        <v>0</v>
      </c>
      <c r="AO90">
        <f>C_helper!AR92/C_helper!AR$122</f>
        <v>0</v>
      </c>
      <c r="AP90">
        <f>C_helper!AS92/C_helper!AS$122</f>
        <v>0</v>
      </c>
      <c r="AQ90">
        <f>C_helper!AT92/C_helper!AT$122</f>
        <v>0</v>
      </c>
      <c r="AR90">
        <f>C_helper!AU92/C_helper!AU$122</f>
        <v>0</v>
      </c>
    </row>
    <row r="91" spans="1:44">
      <c r="A91" t="s">
        <v>137</v>
      </c>
      <c r="B91">
        <f>C_helper!E93/C_helper!E$122</f>
        <v>0</v>
      </c>
      <c r="C91">
        <f>C_helper!F93/C_helper!F$122</f>
        <v>0</v>
      </c>
      <c r="D91">
        <f>C_helper!G93/C_helper!G$122</f>
        <v>0</v>
      </c>
      <c r="E91">
        <f>C_helper!H93/C_helper!H$122</f>
        <v>0</v>
      </c>
      <c r="F91">
        <v>0</v>
      </c>
      <c r="G91">
        <f>C_helper!J93/C_helper!J$122</f>
        <v>0</v>
      </c>
      <c r="H91">
        <f>C_helper!K93/C_helper!K$122</f>
        <v>0</v>
      </c>
      <c r="I91">
        <f>C_helper!L93/C_helper!L$122</f>
        <v>0</v>
      </c>
      <c r="J91">
        <f>C_helper!M93/C_helper!M$122</f>
        <v>0</v>
      </c>
      <c r="K91">
        <f>C_helper!N93/C_helper!N$122</f>
        <v>0</v>
      </c>
      <c r="L91">
        <f>C_helper!O93/C_helper!O$122</f>
        <v>0</v>
      </c>
      <c r="M91">
        <f>C_helper!P93/C_helper!P$122</f>
        <v>0</v>
      </c>
      <c r="N91">
        <f>C_helper!Q93/C_helper!Q$122</f>
        <v>0</v>
      </c>
      <c r="O91">
        <f>C_helper!R93/C_helper!R$122</f>
        <v>0</v>
      </c>
      <c r="P91">
        <f>C_helper!S93/C_helper!S$122</f>
        <v>0</v>
      </c>
      <c r="Q91">
        <f>C_helper!T93/C_helper!T$122</f>
        <v>0</v>
      </c>
      <c r="R91">
        <f>C_helper!U93/C_helper!U$122</f>
        <v>0</v>
      </c>
      <c r="S91">
        <f>C_helper!V93/C_helper!V$122</f>
        <v>0</v>
      </c>
      <c r="T91">
        <f>C_helper!W93/C_helper!W$122</f>
        <v>0</v>
      </c>
      <c r="U91">
        <f>C_helper!X93/C_helper!X$122</f>
        <v>0</v>
      </c>
      <c r="V91">
        <f>C_helper!Y93/C_helper!Y$122</f>
        <v>0</v>
      </c>
      <c r="W91">
        <f>C_helper!Z93/C_helper!Z$122</f>
        <v>0</v>
      </c>
      <c r="X91">
        <f>C_helper!AA93/C_helper!AA$122</f>
        <v>3.9183474030504511E-4</v>
      </c>
      <c r="Y91">
        <f>C_helper!AB93/C_helper!AB$122</f>
        <v>0</v>
      </c>
      <c r="Z91">
        <f>C_helper!AC93/C_helper!AC$122</f>
        <v>0</v>
      </c>
      <c r="AA91">
        <f>C_helper!AD93/C_helper!AD$122</f>
        <v>0</v>
      </c>
      <c r="AB91">
        <f>C_helper!AE93/C_helper!AE$122</f>
        <v>0</v>
      </c>
      <c r="AC91">
        <f>C_helper!AF93/C_helper!AF$122</f>
        <v>1.9897013132118781E-4</v>
      </c>
      <c r="AD91">
        <f>C_helper!AG93/C_helper!AG$122</f>
        <v>0</v>
      </c>
      <c r="AE91">
        <f>C_helper!AH93/C_helper!AH$122</f>
        <v>0</v>
      </c>
      <c r="AF91">
        <f>C_helper!AI93/C_helper!AI$122</f>
        <v>2.7196329675255792E-3</v>
      </c>
      <c r="AG91">
        <f>C_helper!AJ93/C_helper!AJ$122</f>
        <v>0</v>
      </c>
      <c r="AH91">
        <f>C_helper!AK93/C_helper!AK$122</f>
        <v>0</v>
      </c>
      <c r="AI91">
        <f>C_helper!AL93/C_helper!AL$122</f>
        <v>0</v>
      </c>
      <c r="AJ91">
        <f>C_helper!AM93/C_helper!AM$122</f>
        <v>0</v>
      </c>
      <c r="AK91">
        <f>C_helper!AN93/C_helper!AN$122</f>
        <v>0</v>
      </c>
      <c r="AL91">
        <f>C_helper!AO93/C_helper!AO$122</f>
        <v>0</v>
      </c>
      <c r="AM91">
        <v>0</v>
      </c>
      <c r="AN91">
        <f>C_helper!AQ93/C_helper!AQ$122</f>
        <v>0</v>
      </c>
      <c r="AO91">
        <f>C_helper!AR93/C_helper!AR$122</f>
        <v>0</v>
      </c>
      <c r="AP91">
        <f>C_helper!AS93/C_helper!AS$122</f>
        <v>0</v>
      </c>
      <c r="AQ91">
        <f>C_helper!AT93/C_helper!AT$122</f>
        <v>0</v>
      </c>
      <c r="AR91">
        <f>C_helper!AU93/C_helper!AU$122</f>
        <v>1.0386005766721208E-2</v>
      </c>
    </row>
    <row r="92" spans="1:44">
      <c r="A92" t="s">
        <v>138</v>
      </c>
      <c r="B92">
        <f>C_helper!E94/C_helper!E$122</f>
        <v>0</v>
      </c>
      <c r="C92">
        <f>C_helper!F94/C_helper!F$122</f>
        <v>0</v>
      </c>
      <c r="D92">
        <f>C_helper!G94/C_helper!G$122</f>
        <v>0</v>
      </c>
      <c r="E92">
        <f>C_helper!H94/C_helper!H$122</f>
        <v>0</v>
      </c>
      <c r="F92">
        <v>0</v>
      </c>
      <c r="G92">
        <f>C_helper!J94/C_helper!J$122</f>
        <v>0</v>
      </c>
      <c r="H92">
        <f>C_helper!K94/C_helper!K$122</f>
        <v>0</v>
      </c>
      <c r="I92">
        <f>C_helper!L94/C_helper!L$122</f>
        <v>0</v>
      </c>
      <c r="J92">
        <f>C_helper!M94/C_helper!M$122</f>
        <v>0</v>
      </c>
      <c r="K92">
        <f>C_helper!N94/C_helper!N$122</f>
        <v>0</v>
      </c>
      <c r="L92">
        <f>C_helper!O94/C_helper!O$122</f>
        <v>0</v>
      </c>
      <c r="M92">
        <f>C_helper!P94/C_helper!P$122</f>
        <v>0</v>
      </c>
      <c r="N92">
        <f>C_helper!Q94/C_helper!Q$122</f>
        <v>0</v>
      </c>
      <c r="O92">
        <f>C_helper!R94/C_helper!R$122</f>
        <v>0</v>
      </c>
      <c r="P92">
        <f>C_helper!S94/C_helper!S$122</f>
        <v>0</v>
      </c>
      <c r="Q92">
        <f>C_helper!T94/C_helper!T$122</f>
        <v>0</v>
      </c>
      <c r="R92">
        <f>C_helper!U94/C_helper!U$122</f>
        <v>0</v>
      </c>
      <c r="S92">
        <f>C_helper!V94/C_helper!V$122</f>
        <v>0</v>
      </c>
      <c r="T92">
        <f>C_helper!W94/C_helper!W$122</f>
        <v>0</v>
      </c>
      <c r="U92">
        <f>C_helper!X94/C_helper!X$122</f>
        <v>0</v>
      </c>
      <c r="V92">
        <f>C_helper!Y94/C_helper!Y$122</f>
        <v>0</v>
      </c>
      <c r="W92">
        <f>C_helper!Z94/C_helper!Z$122</f>
        <v>0</v>
      </c>
      <c r="X92">
        <f>C_helper!AA94/C_helper!AA$122</f>
        <v>3.5398074530538826E-4</v>
      </c>
      <c r="Y92">
        <f>C_helper!AB94/C_helper!AB$122</f>
        <v>7.2370622063783526E-3</v>
      </c>
      <c r="Z92">
        <f>C_helper!AC94/C_helper!AC$122</f>
        <v>0</v>
      </c>
      <c r="AA92">
        <f>C_helper!AD94/C_helper!AD$122</f>
        <v>0</v>
      </c>
      <c r="AB92">
        <f>C_helper!AE94/C_helper!AE$122</f>
        <v>0</v>
      </c>
      <c r="AC92">
        <f>C_helper!AF94/C_helper!AF$122</f>
        <v>3.6802265231690711E-4</v>
      </c>
      <c r="AD92">
        <f>C_helper!AG94/C_helper!AG$122</f>
        <v>0</v>
      </c>
      <c r="AE92">
        <f>C_helper!AH94/C_helper!AH$122</f>
        <v>0</v>
      </c>
      <c r="AF92">
        <f>C_helper!AI94/C_helper!AI$122</f>
        <v>5.786241490544409E-3</v>
      </c>
      <c r="AG92">
        <f>C_helper!AJ94/C_helper!AJ$122</f>
        <v>0</v>
      </c>
      <c r="AH92">
        <f>C_helper!AK94/C_helper!AK$122</f>
        <v>1</v>
      </c>
      <c r="AI92">
        <f>C_helper!AL94/C_helper!AL$122</f>
        <v>0</v>
      </c>
      <c r="AJ92">
        <f>C_helper!AM94/C_helper!AM$122</f>
        <v>0</v>
      </c>
      <c r="AK92">
        <f>C_helper!AN94/C_helper!AN$122</f>
        <v>0</v>
      </c>
      <c r="AL92">
        <f>C_helper!AO94/C_helper!AO$122</f>
        <v>0</v>
      </c>
      <c r="AM92">
        <v>0</v>
      </c>
      <c r="AN92">
        <f>C_helper!AQ94/C_helper!AQ$122</f>
        <v>0</v>
      </c>
      <c r="AO92">
        <f>C_helper!AR94/C_helper!AR$122</f>
        <v>0</v>
      </c>
      <c r="AP92">
        <f>C_helper!AS94/C_helper!AS$122</f>
        <v>0</v>
      </c>
      <c r="AQ92">
        <f>C_helper!AT94/C_helper!AT$122</f>
        <v>0</v>
      </c>
      <c r="AR92">
        <f>C_helper!AU94/C_helper!AU$122</f>
        <v>0</v>
      </c>
    </row>
    <row r="93" spans="1:44">
      <c r="A93" t="s">
        <v>139</v>
      </c>
      <c r="B93">
        <f>C_helper!E95/C_helper!E$122</f>
        <v>0</v>
      </c>
      <c r="C93">
        <f>C_helper!F95/C_helper!F$122</f>
        <v>0</v>
      </c>
      <c r="D93">
        <f>C_helper!G95/C_helper!G$122</f>
        <v>0</v>
      </c>
      <c r="E93">
        <f>C_helper!H95/C_helper!H$122</f>
        <v>0</v>
      </c>
      <c r="F93">
        <v>0</v>
      </c>
      <c r="G93">
        <f>C_helper!J95/C_helper!J$122</f>
        <v>0</v>
      </c>
      <c r="H93">
        <f>C_helper!K95/C_helper!K$122</f>
        <v>0</v>
      </c>
      <c r="I93">
        <f>C_helper!L95/C_helper!L$122</f>
        <v>0</v>
      </c>
      <c r="J93">
        <f>C_helper!M95/C_helper!M$122</f>
        <v>0</v>
      </c>
      <c r="K93">
        <f>C_helper!N95/C_helper!N$122</f>
        <v>0</v>
      </c>
      <c r="L93">
        <f>C_helper!O95/C_helper!O$122</f>
        <v>0</v>
      </c>
      <c r="M93">
        <f>C_helper!P95/C_helper!P$122</f>
        <v>0</v>
      </c>
      <c r="N93">
        <f>C_helper!Q95/C_helper!Q$122</f>
        <v>0</v>
      </c>
      <c r="O93">
        <f>C_helper!R95/C_helper!R$122</f>
        <v>0</v>
      </c>
      <c r="P93">
        <f>C_helper!S95/C_helper!S$122</f>
        <v>0</v>
      </c>
      <c r="Q93">
        <f>C_helper!T95/C_helper!T$122</f>
        <v>0</v>
      </c>
      <c r="R93">
        <f>C_helper!U95/C_helper!U$122</f>
        <v>0</v>
      </c>
      <c r="S93">
        <f>C_helper!V95/C_helper!V$122</f>
        <v>7.4806920428484268E-3</v>
      </c>
      <c r="T93">
        <f>C_helper!W95/C_helper!W$122</f>
        <v>0</v>
      </c>
      <c r="U93">
        <f>C_helper!X95/C_helper!X$122</f>
        <v>0</v>
      </c>
      <c r="V93">
        <f>C_helper!Y95/C_helper!Y$122</f>
        <v>0</v>
      </c>
      <c r="W93">
        <f>C_helper!Z95/C_helper!Z$122</f>
        <v>0</v>
      </c>
      <c r="X93">
        <f>C_helper!AA95/C_helper!AA$122</f>
        <v>7.2289726968117747E-4</v>
      </c>
      <c r="Y93">
        <f>C_helper!AB95/C_helper!AB$122</f>
        <v>0</v>
      </c>
      <c r="Z93">
        <f>C_helper!AC95/C_helper!AC$122</f>
        <v>0</v>
      </c>
      <c r="AA93">
        <f>C_helper!AD95/C_helper!AD$122</f>
        <v>0</v>
      </c>
      <c r="AB93">
        <f>C_helper!AE95/C_helper!AE$122</f>
        <v>0</v>
      </c>
      <c r="AC93">
        <f>C_helper!AF95/C_helper!AF$122</f>
        <v>1.1156024573171671E-4</v>
      </c>
      <c r="AD93">
        <f>C_helper!AG95/C_helper!AG$122</f>
        <v>0</v>
      </c>
      <c r="AE93">
        <f>C_helper!AH95/C_helper!AH$122</f>
        <v>0</v>
      </c>
      <c r="AF93">
        <f>C_helper!AI95/C_helper!AI$122</f>
        <v>0</v>
      </c>
      <c r="AG93">
        <f>C_helper!AJ95/C_helper!AJ$122</f>
        <v>0</v>
      </c>
      <c r="AH93">
        <f>C_helper!AK95/C_helper!AK$122</f>
        <v>0</v>
      </c>
      <c r="AI93">
        <f>C_helper!AL95/C_helper!AL$122</f>
        <v>0</v>
      </c>
      <c r="AJ93">
        <f>C_helper!AM95/C_helper!AM$122</f>
        <v>0</v>
      </c>
      <c r="AK93">
        <f>C_helper!AN95/C_helper!AN$122</f>
        <v>0</v>
      </c>
      <c r="AL93">
        <f>C_helper!AO95/C_helper!AO$122</f>
        <v>0</v>
      </c>
      <c r="AM93">
        <v>0</v>
      </c>
      <c r="AN93">
        <f>C_helper!AQ95/C_helper!AQ$122</f>
        <v>0</v>
      </c>
      <c r="AO93">
        <f>C_helper!AR95/C_helper!AR$122</f>
        <v>0</v>
      </c>
      <c r="AP93">
        <f>C_helper!AS95/C_helper!AS$122</f>
        <v>0</v>
      </c>
      <c r="AQ93">
        <f>C_helper!AT95/C_helper!AT$122</f>
        <v>0</v>
      </c>
      <c r="AR93">
        <f>C_helper!AU95/C_helper!AU$122</f>
        <v>3.2375638190630003E-3</v>
      </c>
    </row>
    <row r="94" spans="1:44">
      <c r="A94" t="s">
        <v>140</v>
      </c>
      <c r="B94">
        <f>C_helper!E96/C_helper!E$122</f>
        <v>0</v>
      </c>
      <c r="C94">
        <f>C_helper!F96/C_helper!F$122</f>
        <v>0</v>
      </c>
      <c r="D94">
        <f>C_helper!G96/C_helper!G$122</f>
        <v>0</v>
      </c>
      <c r="E94">
        <f>C_helper!H96/C_helper!H$122</f>
        <v>0</v>
      </c>
      <c r="F94">
        <v>0</v>
      </c>
      <c r="G94">
        <f>C_helper!J96/C_helper!J$122</f>
        <v>0</v>
      </c>
      <c r="H94">
        <f>C_helper!K96/C_helper!K$122</f>
        <v>0</v>
      </c>
      <c r="I94">
        <f>C_helper!L96/C_helper!L$122</f>
        <v>0</v>
      </c>
      <c r="J94">
        <f>C_helper!M96/C_helper!M$122</f>
        <v>0</v>
      </c>
      <c r="K94">
        <f>C_helper!N96/C_helper!N$122</f>
        <v>0</v>
      </c>
      <c r="L94">
        <f>C_helper!O96/C_helper!O$122</f>
        <v>4.6495941063661832E-2</v>
      </c>
      <c r="M94">
        <f>C_helper!P96/C_helper!P$122</f>
        <v>0</v>
      </c>
      <c r="N94">
        <f>C_helper!Q96/C_helper!Q$122</f>
        <v>0</v>
      </c>
      <c r="O94">
        <f>C_helper!R96/C_helper!R$122</f>
        <v>0</v>
      </c>
      <c r="P94">
        <f>C_helper!S96/C_helper!S$122</f>
        <v>0</v>
      </c>
      <c r="Q94">
        <f>C_helper!T96/C_helper!T$122</f>
        <v>0</v>
      </c>
      <c r="R94">
        <f>C_helper!U96/C_helper!U$122</f>
        <v>0</v>
      </c>
      <c r="S94">
        <f>C_helper!V96/C_helper!V$122</f>
        <v>0.13446744525844631</v>
      </c>
      <c r="T94">
        <f>C_helper!W96/C_helper!W$122</f>
        <v>0</v>
      </c>
      <c r="U94">
        <f>C_helper!X96/C_helper!X$122</f>
        <v>0</v>
      </c>
      <c r="V94">
        <f>C_helper!Y96/C_helper!Y$122</f>
        <v>0</v>
      </c>
      <c r="W94">
        <f>C_helper!Z96/C_helper!Z$122</f>
        <v>0</v>
      </c>
      <c r="X94">
        <f>C_helper!AA96/C_helper!AA$122</f>
        <v>2.5921781630955354E-3</v>
      </c>
      <c r="Y94">
        <f>C_helper!AB96/C_helper!AB$122</f>
        <v>0</v>
      </c>
      <c r="Z94">
        <f>C_helper!AC96/C_helper!AC$122</f>
        <v>0</v>
      </c>
      <c r="AA94">
        <f>C_helper!AD96/C_helper!AD$122</f>
        <v>0</v>
      </c>
      <c r="AB94">
        <f>C_helper!AE96/C_helper!AE$122</f>
        <v>0</v>
      </c>
      <c r="AC94">
        <f>C_helper!AF96/C_helper!AF$122</f>
        <v>6.3619978583676897E-4</v>
      </c>
      <c r="AD94">
        <f>C_helper!AG96/C_helper!AG$122</f>
        <v>0</v>
      </c>
      <c r="AE94">
        <f>C_helper!AH96/C_helper!AH$122</f>
        <v>0</v>
      </c>
      <c r="AF94">
        <f>C_helper!AI96/C_helper!AI$122</f>
        <v>3.9168740692474877E-4</v>
      </c>
      <c r="AG94">
        <f>C_helper!AJ96/C_helper!AJ$122</f>
        <v>0</v>
      </c>
      <c r="AH94">
        <f>C_helper!AK96/C_helper!AK$122</f>
        <v>0</v>
      </c>
      <c r="AI94">
        <f>C_helper!AL96/C_helper!AL$122</f>
        <v>0</v>
      </c>
      <c r="AJ94">
        <f>C_helper!AM96/C_helper!AM$122</f>
        <v>0</v>
      </c>
      <c r="AK94">
        <f>C_helper!AN96/C_helper!AN$122</f>
        <v>0</v>
      </c>
      <c r="AL94">
        <f>C_helper!AO96/C_helper!AO$122</f>
        <v>0</v>
      </c>
      <c r="AM94">
        <v>0</v>
      </c>
      <c r="AN94">
        <f>C_helper!AQ96/C_helper!AQ$122</f>
        <v>0</v>
      </c>
      <c r="AO94">
        <f>C_helper!AR96/C_helper!AR$122</f>
        <v>0</v>
      </c>
      <c r="AP94">
        <f>C_helper!AS96/C_helper!AS$122</f>
        <v>0</v>
      </c>
      <c r="AQ94">
        <f>C_helper!AT96/C_helper!AT$122</f>
        <v>0</v>
      </c>
      <c r="AR94">
        <f>C_helper!AU96/C_helper!AU$122</f>
        <v>0</v>
      </c>
    </row>
    <row r="95" spans="1:44">
      <c r="A95" t="s">
        <v>141</v>
      </c>
      <c r="B95">
        <f>C_helper!E97/C_helper!E$122</f>
        <v>0</v>
      </c>
      <c r="C95">
        <f>C_helper!F97/C_helper!F$122</f>
        <v>0</v>
      </c>
      <c r="D95">
        <f>C_helper!G97/C_helper!G$122</f>
        <v>0</v>
      </c>
      <c r="E95">
        <f>C_helper!H97/C_helper!H$122</f>
        <v>0</v>
      </c>
      <c r="F95">
        <v>0</v>
      </c>
      <c r="G95">
        <f>C_helper!J97/C_helper!J$122</f>
        <v>0</v>
      </c>
      <c r="H95">
        <f>C_helper!K97/C_helper!K$122</f>
        <v>0</v>
      </c>
      <c r="I95">
        <f>C_helper!L97/C_helper!L$122</f>
        <v>0</v>
      </c>
      <c r="J95">
        <f>C_helper!M97/C_helper!M$122</f>
        <v>0</v>
      </c>
      <c r="K95">
        <f>C_helper!N97/C_helper!N$122</f>
        <v>0</v>
      </c>
      <c r="L95">
        <f>C_helper!O97/C_helper!O$122</f>
        <v>1.5063038533616457E-2</v>
      </c>
      <c r="M95">
        <f>C_helper!P97/C_helper!P$122</f>
        <v>0</v>
      </c>
      <c r="N95">
        <f>C_helper!Q97/C_helper!Q$122</f>
        <v>0</v>
      </c>
      <c r="O95">
        <f>C_helper!R97/C_helper!R$122</f>
        <v>0</v>
      </c>
      <c r="P95">
        <f>C_helper!S97/C_helper!S$122</f>
        <v>0</v>
      </c>
      <c r="Q95">
        <f>C_helper!T97/C_helper!T$122</f>
        <v>0</v>
      </c>
      <c r="R95">
        <f>C_helper!U97/C_helper!U$122</f>
        <v>0</v>
      </c>
      <c r="S95">
        <f>C_helper!V97/C_helper!V$122</f>
        <v>6.9589875180096836E-3</v>
      </c>
      <c r="T95">
        <f>C_helper!W97/C_helper!W$122</f>
        <v>0</v>
      </c>
      <c r="U95">
        <f>C_helper!X97/C_helper!X$122</f>
        <v>0</v>
      </c>
      <c r="V95">
        <f>C_helper!Y97/C_helper!Y$122</f>
        <v>0</v>
      </c>
      <c r="W95">
        <f>C_helper!Z97/C_helper!Z$122</f>
        <v>0</v>
      </c>
      <c r="X95">
        <f>C_helper!AA97/C_helper!AA$122</f>
        <v>1.8574880250235759E-3</v>
      </c>
      <c r="Y95">
        <f>C_helper!AB97/C_helper!AB$122</f>
        <v>0</v>
      </c>
      <c r="Z95">
        <f>C_helper!AC97/C_helper!AC$122</f>
        <v>0</v>
      </c>
      <c r="AA95">
        <f>C_helper!AD97/C_helper!AD$122</f>
        <v>0</v>
      </c>
      <c r="AB95">
        <f>C_helper!AE97/C_helper!AE$122</f>
        <v>0</v>
      </c>
      <c r="AC95">
        <f>C_helper!AF97/C_helper!AF$122</f>
        <v>3.5955200361029865E-4</v>
      </c>
      <c r="AD95">
        <f>C_helper!AG97/C_helper!AG$122</f>
        <v>0</v>
      </c>
      <c r="AE95">
        <f>C_helper!AH97/C_helper!AH$122</f>
        <v>0</v>
      </c>
      <c r="AF95">
        <f>C_helper!AI97/C_helper!AI$122</f>
        <v>6.2151726786831563E-3</v>
      </c>
      <c r="AG95">
        <f>C_helper!AJ97/C_helper!AJ$122</f>
        <v>0</v>
      </c>
      <c r="AH95">
        <f>C_helper!AK97/C_helper!AK$122</f>
        <v>0</v>
      </c>
      <c r="AI95">
        <f>C_helper!AL97/C_helper!AL$122</f>
        <v>0</v>
      </c>
      <c r="AJ95">
        <f>C_helper!AM97/C_helper!AM$122</f>
        <v>0</v>
      </c>
      <c r="AK95">
        <f>C_helper!AN97/C_helper!AN$122</f>
        <v>0</v>
      </c>
      <c r="AL95">
        <f>C_helper!AO97/C_helper!AO$122</f>
        <v>0</v>
      </c>
      <c r="AM95">
        <v>0</v>
      </c>
      <c r="AN95">
        <f>C_helper!AQ97/C_helper!AQ$122</f>
        <v>0</v>
      </c>
      <c r="AO95">
        <f>C_helper!AR97/C_helper!AR$122</f>
        <v>0</v>
      </c>
      <c r="AP95">
        <f>C_helper!AS97/C_helper!AS$122</f>
        <v>0</v>
      </c>
      <c r="AQ95">
        <f>C_helper!AT97/C_helper!AT$122</f>
        <v>0</v>
      </c>
      <c r="AR95">
        <f>C_helper!AU97/C_helper!AU$122</f>
        <v>0</v>
      </c>
    </row>
    <row r="96" spans="1:44">
      <c r="A96" t="s">
        <v>142</v>
      </c>
      <c r="B96">
        <f>C_helper!E98/C_helper!E$122</f>
        <v>0</v>
      </c>
      <c r="C96">
        <f>C_helper!F98/C_helper!F$122</f>
        <v>0</v>
      </c>
      <c r="D96">
        <f>C_helper!G98/C_helper!G$122</f>
        <v>0</v>
      </c>
      <c r="E96">
        <f>C_helper!H98/C_helper!H$122</f>
        <v>0</v>
      </c>
      <c r="F96">
        <v>0</v>
      </c>
      <c r="G96">
        <f>C_helper!J98/C_helper!J$122</f>
        <v>0</v>
      </c>
      <c r="H96">
        <f>C_helper!K98/C_helper!K$122</f>
        <v>0</v>
      </c>
      <c r="I96">
        <f>C_helper!L98/C_helper!L$122</f>
        <v>0</v>
      </c>
      <c r="J96">
        <f>C_helper!M98/C_helper!M$122</f>
        <v>0</v>
      </c>
      <c r="K96">
        <f>C_helper!N98/C_helper!N$122</f>
        <v>0</v>
      </c>
      <c r="L96">
        <f>C_helper!O98/C_helper!O$122</f>
        <v>0</v>
      </c>
      <c r="M96">
        <f>C_helper!P98/C_helper!P$122</f>
        <v>0</v>
      </c>
      <c r="N96">
        <f>C_helper!Q98/C_helper!Q$122</f>
        <v>0</v>
      </c>
      <c r="O96">
        <f>C_helper!R98/C_helper!R$122</f>
        <v>0</v>
      </c>
      <c r="P96">
        <f>C_helper!S98/C_helper!S$122</f>
        <v>0</v>
      </c>
      <c r="Q96">
        <f>C_helper!T98/C_helper!T$122</f>
        <v>0</v>
      </c>
      <c r="R96">
        <f>C_helper!U98/C_helper!U$122</f>
        <v>0</v>
      </c>
      <c r="S96">
        <f>C_helper!V98/C_helper!V$122</f>
        <v>0</v>
      </c>
      <c r="T96">
        <f>C_helper!W98/C_helper!W$122</f>
        <v>0</v>
      </c>
      <c r="U96">
        <f>C_helper!X98/C_helper!X$122</f>
        <v>0</v>
      </c>
      <c r="V96">
        <f>C_helper!Y98/C_helper!Y$122</f>
        <v>0</v>
      </c>
      <c r="W96">
        <f>C_helper!Z98/C_helper!Z$122</f>
        <v>0</v>
      </c>
      <c r="X96">
        <f>C_helper!AA98/C_helper!AA$122</f>
        <v>0</v>
      </c>
      <c r="Y96">
        <f>C_helper!AB98/C_helper!AB$122</f>
        <v>0</v>
      </c>
      <c r="Z96">
        <f>C_helper!AC98/C_helper!AC$122</f>
        <v>0</v>
      </c>
      <c r="AA96">
        <f>C_helper!AD98/C_helper!AD$122</f>
        <v>0</v>
      </c>
      <c r="AB96">
        <f>C_helper!AE98/C_helper!AE$122</f>
        <v>0</v>
      </c>
      <c r="AC96">
        <f>C_helper!AF98/C_helper!AF$122</f>
        <v>0</v>
      </c>
      <c r="AD96">
        <f>C_helper!AG98/C_helper!AG$122</f>
        <v>0</v>
      </c>
      <c r="AE96">
        <f>C_helper!AH98/C_helper!AH$122</f>
        <v>0</v>
      </c>
      <c r="AF96">
        <f>C_helper!AI98/C_helper!AI$122</f>
        <v>0</v>
      </c>
      <c r="AG96">
        <f>C_helper!AJ98/C_helper!AJ$122</f>
        <v>0</v>
      </c>
      <c r="AH96">
        <f>C_helper!AK98/C_helper!AK$122</f>
        <v>0</v>
      </c>
      <c r="AI96">
        <f>C_helper!AL98/C_helper!AL$122</f>
        <v>0</v>
      </c>
      <c r="AJ96">
        <f>C_helper!AM98/C_helper!AM$122</f>
        <v>5.5761337280036908E-3</v>
      </c>
      <c r="AK96">
        <f>C_helper!AN98/C_helper!AN$122</f>
        <v>0</v>
      </c>
      <c r="AL96">
        <f>C_helper!AO98/C_helper!AO$122</f>
        <v>0</v>
      </c>
      <c r="AM96">
        <v>0</v>
      </c>
      <c r="AN96">
        <f>C_helper!AQ98/C_helper!AQ$122</f>
        <v>0</v>
      </c>
      <c r="AO96">
        <f>C_helper!AR98/C_helper!AR$122</f>
        <v>0</v>
      </c>
      <c r="AP96">
        <f>C_helper!AS98/C_helper!AS$122</f>
        <v>3.8432669999398746E-4</v>
      </c>
      <c r="AQ96">
        <f>C_helper!AT98/C_helper!AT$122</f>
        <v>0</v>
      </c>
      <c r="AR96">
        <f>C_helper!AU98/C_helper!AU$122</f>
        <v>0</v>
      </c>
    </row>
    <row r="97" spans="1:44">
      <c r="A97" t="s">
        <v>143</v>
      </c>
      <c r="B97">
        <f>C_helper!E99/C_helper!E$122</f>
        <v>0</v>
      </c>
      <c r="C97">
        <f>C_helper!F99/C_helper!F$122</f>
        <v>0</v>
      </c>
      <c r="D97">
        <f>C_helper!G99/C_helper!G$122</f>
        <v>0</v>
      </c>
      <c r="E97">
        <f>C_helper!H99/C_helper!H$122</f>
        <v>0</v>
      </c>
      <c r="F97">
        <v>0</v>
      </c>
      <c r="G97">
        <f>C_helper!J99/C_helper!J$122</f>
        <v>0</v>
      </c>
      <c r="H97">
        <f>C_helper!K99/C_helper!K$122</f>
        <v>0</v>
      </c>
      <c r="I97">
        <f>C_helper!L99/C_helper!L$122</f>
        <v>0</v>
      </c>
      <c r="J97">
        <f>C_helper!M99/C_helper!M$122</f>
        <v>0</v>
      </c>
      <c r="K97">
        <f>C_helper!N99/C_helper!N$122</f>
        <v>0</v>
      </c>
      <c r="L97">
        <f>C_helper!O99/C_helper!O$122</f>
        <v>0</v>
      </c>
      <c r="M97">
        <f>C_helper!P99/C_helper!P$122</f>
        <v>0</v>
      </c>
      <c r="N97">
        <f>C_helper!Q99/C_helper!Q$122</f>
        <v>0</v>
      </c>
      <c r="O97">
        <f>C_helper!R99/C_helper!R$122</f>
        <v>0</v>
      </c>
      <c r="P97">
        <f>C_helper!S99/C_helper!S$122</f>
        <v>0</v>
      </c>
      <c r="Q97">
        <f>C_helper!T99/C_helper!T$122</f>
        <v>0</v>
      </c>
      <c r="R97">
        <f>C_helper!U99/C_helper!U$122</f>
        <v>0</v>
      </c>
      <c r="S97">
        <f>C_helper!V99/C_helper!V$122</f>
        <v>0</v>
      </c>
      <c r="T97">
        <f>C_helper!W99/C_helper!W$122</f>
        <v>0</v>
      </c>
      <c r="U97">
        <f>C_helper!X99/C_helper!X$122</f>
        <v>0</v>
      </c>
      <c r="V97">
        <f>C_helper!Y99/C_helper!Y$122</f>
        <v>0</v>
      </c>
      <c r="W97">
        <f>C_helper!Z99/C_helper!Z$122</f>
        <v>0</v>
      </c>
      <c r="X97">
        <f>C_helper!AA99/C_helper!AA$122</f>
        <v>0</v>
      </c>
      <c r="Y97">
        <f>C_helper!AB99/C_helper!AB$122</f>
        <v>0</v>
      </c>
      <c r="Z97">
        <f>C_helper!AC99/C_helper!AC$122</f>
        <v>0</v>
      </c>
      <c r="AA97">
        <f>C_helper!AD99/C_helper!AD$122</f>
        <v>0</v>
      </c>
      <c r="AB97">
        <f>C_helper!AE99/C_helper!AE$122</f>
        <v>0</v>
      </c>
      <c r="AC97">
        <f>C_helper!AF99/C_helper!AF$122</f>
        <v>0</v>
      </c>
      <c r="AD97">
        <f>C_helper!AG99/C_helper!AG$122</f>
        <v>0</v>
      </c>
      <c r="AE97">
        <f>C_helper!AH99/C_helper!AH$122</f>
        <v>0</v>
      </c>
      <c r="AF97">
        <f>C_helper!AI99/C_helper!AI$122</f>
        <v>0</v>
      </c>
      <c r="AG97">
        <f>C_helper!AJ99/C_helper!AJ$122</f>
        <v>0</v>
      </c>
      <c r="AH97">
        <f>C_helper!AK99/C_helper!AK$122</f>
        <v>0</v>
      </c>
      <c r="AI97">
        <f>C_helper!AL99/C_helper!AL$122</f>
        <v>0</v>
      </c>
      <c r="AJ97">
        <f>C_helper!AM99/C_helper!AM$122</f>
        <v>8.2214310726543213E-3</v>
      </c>
      <c r="AK97">
        <f>C_helper!AN99/C_helper!AN$122</f>
        <v>0</v>
      </c>
      <c r="AL97">
        <f>C_helper!AO99/C_helper!AO$122</f>
        <v>0</v>
      </c>
      <c r="AM97">
        <v>0</v>
      </c>
      <c r="AN97">
        <f>C_helper!AQ99/C_helper!AQ$122</f>
        <v>0</v>
      </c>
      <c r="AO97">
        <f>C_helper!AR99/C_helper!AR$122</f>
        <v>0</v>
      </c>
      <c r="AP97">
        <f>C_helper!AS99/C_helper!AS$122</f>
        <v>0</v>
      </c>
      <c r="AQ97">
        <f>C_helper!AT99/C_helper!AT$122</f>
        <v>0</v>
      </c>
      <c r="AR97">
        <f>C_helper!AU99/C_helper!AU$122</f>
        <v>5.8226035173414417E-2</v>
      </c>
    </row>
    <row r="98" spans="1:44">
      <c r="A98" t="s">
        <v>144</v>
      </c>
      <c r="B98">
        <f>C_helper!E100/C_helper!E$122</f>
        <v>0</v>
      </c>
      <c r="C98">
        <f>C_helper!F100/C_helper!F$122</f>
        <v>0</v>
      </c>
      <c r="D98">
        <f>C_helper!G100/C_helper!G$122</f>
        <v>0</v>
      </c>
      <c r="E98">
        <f>C_helper!H100/C_helper!H$122</f>
        <v>0</v>
      </c>
      <c r="F98">
        <v>0</v>
      </c>
      <c r="G98">
        <f>C_helper!J100/C_helper!J$122</f>
        <v>0</v>
      </c>
      <c r="H98">
        <f>C_helper!K100/C_helper!K$122</f>
        <v>0</v>
      </c>
      <c r="I98">
        <f>C_helper!L100/C_helper!L$122</f>
        <v>0</v>
      </c>
      <c r="J98">
        <f>C_helper!M100/C_helper!M$122</f>
        <v>0</v>
      </c>
      <c r="K98">
        <f>C_helper!N100/C_helper!N$122</f>
        <v>0</v>
      </c>
      <c r="L98">
        <f>C_helper!O100/C_helper!O$122</f>
        <v>0</v>
      </c>
      <c r="M98">
        <f>C_helper!P100/C_helper!P$122</f>
        <v>0</v>
      </c>
      <c r="N98">
        <f>C_helper!Q100/C_helper!Q$122</f>
        <v>0</v>
      </c>
      <c r="O98">
        <f>C_helper!R100/C_helper!R$122</f>
        <v>0</v>
      </c>
      <c r="P98">
        <f>C_helper!S100/C_helper!S$122</f>
        <v>0</v>
      </c>
      <c r="Q98">
        <f>C_helper!T100/C_helper!T$122</f>
        <v>0</v>
      </c>
      <c r="R98">
        <f>C_helper!U100/C_helper!U$122</f>
        <v>0</v>
      </c>
      <c r="S98">
        <f>C_helper!V100/C_helper!V$122</f>
        <v>0</v>
      </c>
      <c r="T98">
        <f>C_helper!W100/C_helper!W$122</f>
        <v>3.1322727063755659E-3</v>
      </c>
      <c r="U98">
        <f>C_helper!X100/C_helper!X$122</f>
        <v>2.3019149944552945E-2</v>
      </c>
      <c r="V98">
        <f>C_helper!Y100/C_helper!Y$122</f>
        <v>0</v>
      </c>
      <c r="W98">
        <f>C_helper!Z100/C_helper!Z$122</f>
        <v>0</v>
      </c>
      <c r="X98">
        <f>C_helper!AA100/C_helper!AA$122</f>
        <v>6.4785123786040288E-3</v>
      </c>
      <c r="Y98">
        <f>C_helper!AB100/C_helper!AB$122</f>
        <v>0</v>
      </c>
      <c r="Z98">
        <f>C_helper!AC100/C_helper!AC$122</f>
        <v>0</v>
      </c>
      <c r="AA98">
        <f>C_helper!AD100/C_helper!AD$122</f>
        <v>0</v>
      </c>
      <c r="AB98">
        <f>C_helper!AE100/C_helper!AE$122</f>
        <v>0</v>
      </c>
      <c r="AC98">
        <f>C_helper!AF100/C_helper!AF$122</f>
        <v>4.6678681170459823E-5</v>
      </c>
      <c r="AD98">
        <f>C_helper!AG100/C_helper!AG$122</f>
        <v>0</v>
      </c>
      <c r="AE98">
        <f>C_helper!AH100/C_helper!AH$122</f>
        <v>0</v>
      </c>
      <c r="AF98">
        <f>C_helper!AI100/C_helper!AI$122</f>
        <v>0</v>
      </c>
      <c r="AG98">
        <f>C_helper!AJ100/C_helper!AJ$122</f>
        <v>0</v>
      </c>
      <c r="AH98">
        <f>C_helper!AK100/C_helper!AK$122</f>
        <v>0</v>
      </c>
      <c r="AI98">
        <f>C_helper!AL100/C_helper!AL$122</f>
        <v>0</v>
      </c>
      <c r="AJ98">
        <f>C_helper!AM100/C_helper!AM$122</f>
        <v>0</v>
      </c>
      <c r="AK98">
        <f>C_helper!AN100/C_helper!AN$122</f>
        <v>0</v>
      </c>
      <c r="AL98">
        <f>C_helper!AO100/C_helper!AO$122</f>
        <v>0</v>
      </c>
      <c r="AM98">
        <v>0</v>
      </c>
      <c r="AN98">
        <f>C_helper!AQ100/C_helper!AQ$122</f>
        <v>0</v>
      </c>
      <c r="AO98">
        <f>C_helper!AR100/C_helper!AR$122</f>
        <v>0</v>
      </c>
      <c r="AP98">
        <f>C_helper!AS100/C_helper!AS$122</f>
        <v>0</v>
      </c>
      <c r="AQ98">
        <f>C_helper!AT100/C_helper!AT$122</f>
        <v>0</v>
      </c>
      <c r="AR98">
        <f>C_helper!AU100/C_helper!AU$122</f>
        <v>0</v>
      </c>
    </row>
    <row r="99" spans="1:44">
      <c r="A99" t="s">
        <v>145</v>
      </c>
      <c r="B99">
        <f>C_helper!E101/C_helper!E$122</f>
        <v>0</v>
      </c>
      <c r="C99">
        <f>C_helper!F101/C_helper!F$122</f>
        <v>0</v>
      </c>
      <c r="D99">
        <f>C_helper!G101/C_helper!G$122</f>
        <v>0</v>
      </c>
      <c r="E99">
        <f>C_helper!H101/C_helper!H$122</f>
        <v>0</v>
      </c>
      <c r="F99">
        <v>0</v>
      </c>
      <c r="G99">
        <f>C_helper!J101/C_helper!J$122</f>
        <v>0</v>
      </c>
      <c r="H99">
        <f>C_helper!K101/C_helper!K$122</f>
        <v>0</v>
      </c>
      <c r="I99">
        <f>C_helper!L101/C_helper!L$122</f>
        <v>0</v>
      </c>
      <c r="J99">
        <f>C_helper!M101/C_helper!M$122</f>
        <v>0</v>
      </c>
      <c r="K99">
        <f>C_helper!N101/C_helper!N$122</f>
        <v>0</v>
      </c>
      <c r="L99">
        <f>C_helper!O101/C_helper!O$122</f>
        <v>0</v>
      </c>
      <c r="M99">
        <f>C_helper!P101/C_helper!P$122</f>
        <v>0</v>
      </c>
      <c r="N99">
        <f>C_helper!Q101/C_helper!Q$122</f>
        <v>0</v>
      </c>
      <c r="O99">
        <f>C_helper!R101/C_helper!R$122</f>
        <v>0</v>
      </c>
      <c r="P99">
        <f>C_helper!S101/C_helper!S$122</f>
        <v>0</v>
      </c>
      <c r="Q99">
        <f>C_helper!T101/C_helper!T$122</f>
        <v>0</v>
      </c>
      <c r="R99">
        <f>C_helper!U101/C_helper!U$122</f>
        <v>0</v>
      </c>
      <c r="S99">
        <f>C_helper!V101/C_helper!V$122</f>
        <v>0</v>
      </c>
      <c r="T99">
        <f>C_helper!W101/C_helper!W$122</f>
        <v>0</v>
      </c>
      <c r="U99">
        <f>C_helper!X101/C_helper!X$122</f>
        <v>0</v>
      </c>
      <c r="V99">
        <f>C_helper!Y101/C_helper!Y$122</f>
        <v>0</v>
      </c>
      <c r="W99">
        <f>C_helper!Z101/C_helper!Z$122</f>
        <v>0</v>
      </c>
      <c r="X99">
        <f>C_helper!AA101/C_helper!AA$122</f>
        <v>0</v>
      </c>
      <c r="Y99">
        <f>C_helper!AB101/C_helper!AB$122</f>
        <v>0</v>
      </c>
      <c r="Z99">
        <f>C_helper!AC101/C_helper!AC$122</f>
        <v>0</v>
      </c>
      <c r="AA99">
        <f>C_helper!AD101/C_helper!AD$122</f>
        <v>0</v>
      </c>
      <c r="AB99">
        <f>C_helper!AE101/C_helper!AE$122</f>
        <v>0</v>
      </c>
      <c r="AC99">
        <f>C_helper!AF101/C_helper!AF$122</f>
        <v>0</v>
      </c>
      <c r="AD99">
        <f>C_helper!AG101/C_helper!AG$122</f>
        <v>0</v>
      </c>
      <c r="AE99">
        <f>C_helper!AH101/C_helper!AH$122</f>
        <v>0</v>
      </c>
      <c r="AF99">
        <f>C_helper!AI101/C_helper!AI$122</f>
        <v>0</v>
      </c>
      <c r="AG99">
        <f>C_helper!AJ101/C_helper!AJ$122</f>
        <v>0</v>
      </c>
      <c r="AH99">
        <f>C_helper!AK101/C_helper!AK$122</f>
        <v>0</v>
      </c>
      <c r="AI99">
        <f>C_helper!AL101/C_helper!AL$122</f>
        <v>0.41352708092300949</v>
      </c>
      <c r="AJ99">
        <f>C_helper!AM101/C_helper!AM$122</f>
        <v>0</v>
      </c>
      <c r="AK99">
        <f>C_helper!AN101/C_helper!AN$122</f>
        <v>0</v>
      </c>
      <c r="AL99">
        <f>C_helper!AO101/C_helper!AO$122</f>
        <v>0</v>
      </c>
      <c r="AM99">
        <v>0</v>
      </c>
      <c r="AN99">
        <f>C_helper!AQ101/C_helper!AQ$122</f>
        <v>0</v>
      </c>
      <c r="AO99">
        <f>C_helper!AR101/C_helper!AR$122</f>
        <v>0</v>
      </c>
      <c r="AP99">
        <f>C_helper!AS101/C_helper!AS$122</f>
        <v>0</v>
      </c>
      <c r="AQ99">
        <f>C_helper!AT101/C_helper!AT$122</f>
        <v>0</v>
      </c>
      <c r="AR99">
        <f>C_helper!AU101/C_helper!AU$122</f>
        <v>0</v>
      </c>
    </row>
    <row r="100" spans="1:44">
      <c r="A100" t="s">
        <v>146</v>
      </c>
      <c r="B100">
        <f>C_helper!E102/C_helper!E$122</f>
        <v>0</v>
      </c>
      <c r="C100">
        <f>C_helper!F102/C_helper!F$122</f>
        <v>0</v>
      </c>
      <c r="D100">
        <f>C_helper!G102/C_helper!G$122</f>
        <v>0</v>
      </c>
      <c r="E100">
        <f>C_helper!H102/C_helper!H$122</f>
        <v>0</v>
      </c>
      <c r="F100">
        <v>0</v>
      </c>
      <c r="G100">
        <f>C_helper!J102/C_helper!J$122</f>
        <v>0</v>
      </c>
      <c r="H100">
        <f>C_helper!K102/C_helper!K$122</f>
        <v>0</v>
      </c>
      <c r="I100">
        <f>C_helper!L102/C_helper!L$122</f>
        <v>0</v>
      </c>
      <c r="J100">
        <f>C_helper!M102/C_helper!M$122</f>
        <v>0</v>
      </c>
      <c r="K100">
        <f>C_helper!N102/C_helper!N$122</f>
        <v>0</v>
      </c>
      <c r="L100">
        <f>C_helper!O102/C_helper!O$122</f>
        <v>0</v>
      </c>
      <c r="M100">
        <f>C_helper!P102/C_helper!P$122</f>
        <v>0</v>
      </c>
      <c r="N100">
        <f>C_helper!Q102/C_helper!Q$122</f>
        <v>0</v>
      </c>
      <c r="O100">
        <f>C_helper!R102/C_helper!R$122</f>
        <v>0</v>
      </c>
      <c r="P100">
        <f>C_helper!S102/C_helper!S$122</f>
        <v>0</v>
      </c>
      <c r="Q100">
        <f>C_helper!T102/C_helper!T$122</f>
        <v>0</v>
      </c>
      <c r="R100">
        <f>C_helper!U102/C_helper!U$122</f>
        <v>0</v>
      </c>
      <c r="S100">
        <f>C_helper!V102/C_helper!V$122</f>
        <v>0</v>
      </c>
      <c r="T100">
        <f>C_helper!W102/C_helper!W$122</f>
        <v>0</v>
      </c>
      <c r="U100">
        <f>C_helper!X102/C_helper!X$122</f>
        <v>0</v>
      </c>
      <c r="V100">
        <f>C_helper!Y102/C_helper!Y$122</f>
        <v>0</v>
      </c>
      <c r="W100">
        <f>C_helper!Z102/C_helper!Z$122</f>
        <v>0</v>
      </c>
      <c r="X100">
        <f>C_helper!AA102/C_helper!AA$122</f>
        <v>0</v>
      </c>
      <c r="Y100">
        <f>C_helper!AB102/C_helper!AB$122</f>
        <v>0</v>
      </c>
      <c r="Z100">
        <f>C_helper!AC102/C_helper!AC$122</f>
        <v>0</v>
      </c>
      <c r="AA100">
        <f>C_helper!AD102/C_helper!AD$122</f>
        <v>0</v>
      </c>
      <c r="AB100">
        <f>C_helper!AE102/C_helper!AE$122</f>
        <v>0</v>
      </c>
      <c r="AC100">
        <f>C_helper!AF102/C_helper!AF$122</f>
        <v>0</v>
      </c>
      <c r="AD100">
        <f>C_helper!AG102/C_helper!AG$122</f>
        <v>0</v>
      </c>
      <c r="AE100">
        <f>C_helper!AH102/C_helper!AH$122</f>
        <v>0</v>
      </c>
      <c r="AF100">
        <f>C_helper!AI102/C_helper!AI$122</f>
        <v>0</v>
      </c>
      <c r="AG100">
        <f>C_helper!AJ102/C_helper!AJ$122</f>
        <v>0</v>
      </c>
      <c r="AH100">
        <f>C_helper!AK102/C_helper!AK$122</f>
        <v>0</v>
      </c>
      <c r="AI100">
        <f>C_helper!AL102/C_helper!AL$122</f>
        <v>0.17970795027544054</v>
      </c>
      <c r="AJ100">
        <f>C_helper!AM102/C_helper!AM$122</f>
        <v>0</v>
      </c>
      <c r="AK100">
        <f>C_helper!AN102/C_helper!AN$122</f>
        <v>0</v>
      </c>
      <c r="AL100">
        <f>C_helper!AO102/C_helper!AO$122</f>
        <v>0</v>
      </c>
      <c r="AM100">
        <v>0</v>
      </c>
      <c r="AN100">
        <f>C_helper!AQ102/C_helper!AQ$122</f>
        <v>0</v>
      </c>
      <c r="AO100">
        <f>C_helper!AR102/C_helper!AR$122</f>
        <v>0</v>
      </c>
      <c r="AP100">
        <f>C_helper!AS102/C_helper!AS$122</f>
        <v>0</v>
      </c>
      <c r="AQ100">
        <f>C_helper!AT102/C_helper!AT$122</f>
        <v>0</v>
      </c>
      <c r="AR100">
        <f>C_helper!AU102/C_helper!AU$122</f>
        <v>0</v>
      </c>
    </row>
    <row r="101" spans="1:44">
      <c r="A101" t="s">
        <v>147</v>
      </c>
      <c r="B101">
        <f>C_helper!E103/C_helper!E$122</f>
        <v>0</v>
      </c>
      <c r="C101">
        <f>C_helper!F103/C_helper!F$122</f>
        <v>0</v>
      </c>
      <c r="D101">
        <f>C_helper!G103/C_helper!G$122</f>
        <v>0</v>
      </c>
      <c r="E101">
        <f>C_helper!H103/C_helper!H$122</f>
        <v>0</v>
      </c>
      <c r="F101">
        <v>0</v>
      </c>
      <c r="G101">
        <f>C_helper!J103/C_helper!J$122</f>
        <v>0</v>
      </c>
      <c r="H101">
        <f>C_helper!K103/C_helper!K$122</f>
        <v>0</v>
      </c>
      <c r="I101">
        <f>C_helper!L103/C_helper!L$122</f>
        <v>0</v>
      </c>
      <c r="J101">
        <f>C_helper!M103/C_helper!M$122</f>
        <v>0</v>
      </c>
      <c r="K101">
        <f>C_helper!N103/C_helper!N$122</f>
        <v>0</v>
      </c>
      <c r="L101">
        <f>C_helper!O103/C_helper!O$122</f>
        <v>0</v>
      </c>
      <c r="M101">
        <f>C_helper!P103/C_helper!P$122</f>
        <v>0</v>
      </c>
      <c r="N101">
        <f>C_helper!Q103/C_helper!Q$122</f>
        <v>0</v>
      </c>
      <c r="O101">
        <f>C_helper!R103/C_helper!R$122</f>
        <v>0</v>
      </c>
      <c r="P101">
        <f>C_helper!S103/C_helper!S$122</f>
        <v>0</v>
      </c>
      <c r="Q101">
        <f>C_helper!T103/C_helper!T$122</f>
        <v>0</v>
      </c>
      <c r="R101">
        <f>C_helper!U103/C_helper!U$122</f>
        <v>0</v>
      </c>
      <c r="S101">
        <f>C_helper!V103/C_helper!V$122</f>
        <v>0</v>
      </c>
      <c r="T101">
        <f>C_helper!W103/C_helper!W$122</f>
        <v>0</v>
      </c>
      <c r="U101">
        <f>C_helper!X103/C_helper!X$122</f>
        <v>0</v>
      </c>
      <c r="V101">
        <f>C_helper!Y103/C_helper!Y$122</f>
        <v>0</v>
      </c>
      <c r="W101">
        <f>C_helper!Z103/C_helper!Z$122</f>
        <v>0</v>
      </c>
      <c r="X101">
        <f>C_helper!AA103/C_helper!AA$122</f>
        <v>0</v>
      </c>
      <c r="Y101">
        <f>C_helper!AB103/C_helper!AB$122</f>
        <v>0</v>
      </c>
      <c r="Z101">
        <f>C_helper!AC103/C_helper!AC$122</f>
        <v>0</v>
      </c>
      <c r="AA101">
        <f>C_helper!AD103/C_helper!AD$122</f>
        <v>0</v>
      </c>
      <c r="AB101">
        <f>C_helper!AE103/C_helper!AE$122</f>
        <v>0</v>
      </c>
      <c r="AC101">
        <f>C_helper!AF103/C_helper!AF$122</f>
        <v>0</v>
      </c>
      <c r="AD101">
        <f>C_helper!AG103/C_helper!AG$122</f>
        <v>0</v>
      </c>
      <c r="AE101">
        <f>C_helper!AH103/C_helper!AH$122</f>
        <v>0</v>
      </c>
      <c r="AF101">
        <f>C_helper!AI103/C_helper!AI$122</f>
        <v>0</v>
      </c>
      <c r="AG101">
        <f>C_helper!AJ103/C_helper!AJ$122</f>
        <v>0</v>
      </c>
      <c r="AH101">
        <f>C_helper!AK103/C_helper!AK$122</f>
        <v>0</v>
      </c>
      <c r="AI101">
        <f>C_helper!AL103/C_helper!AL$122</f>
        <v>5.3232751244340203E-2</v>
      </c>
      <c r="AJ101">
        <f>C_helper!AM103/C_helper!AM$122</f>
        <v>0</v>
      </c>
      <c r="AK101">
        <f>C_helper!AN103/C_helper!AN$122</f>
        <v>0</v>
      </c>
      <c r="AL101">
        <f>C_helper!AO103/C_helper!AO$122</f>
        <v>0</v>
      </c>
      <c r="AM101">
        <v>0</v>
      </c>
      <c r="AN101">
        <f>C_helper!AQ103/C_helper!AQ$122</f>
        <v>0</v>
      </c>
      <c r="AO101">
        <f>C_helper!AR103/C_helper!AR$122</f>
        <v>0</v>
      </c>
      <c r="AP101">
        <f>C_helper!AS103/C_helper!AS$122</f>
        <v>0</v>
      </c>
      <c r="AQ101">
        <f>C_helper!AT103/C_helper!AT$122</f>
        <v>0</v>
      </c>
      <c r="AR101">
        <f>C_helper!AU103/C_helper!AU$122</f>
        <v>0</v>
      </c>
    </row>
    <row r="102" spans="1:44">
      <c r="A102" t="s">
        <v>148</v>
      </c>
      <c r="B102">
        <f>C_helper!E104/C_helper!E$122</f>
        <v>0</v>
      </c>
      <c r="C102">
        <f>C_helper!F104/C_helper!F$122</f>
        <v>0</v>
      </c>
      <c r="D102">
        <f>C_helper!G104/C_helper!G$122</f>
        <v>0</v>
      </c>
      <c r="E102">
        <f>C_helper!H104/C_helper!H$122</f>
        <v>0</v>
      </c>
      <c r="F102">
        <v>0</v>
      </c>
      <c r="G102">
        <f>C_helper!J104/C_helper!J$122</f>
        <v>0</v>
      </c>
      <c r="H102">
        <f>C_helper!K104/C_helper!K$122</f>
        <v>0</v>
      </c>
      <c r="I102">
        <f>C_helper!L104/C_helper!L$122</f>
        <v>0</v>
      </c>
      <c r="J102">
        <f>C_helper!M104/C_helper!M$122</f>
        <v>0</v>
      </c>
      <c r="K102">
        <f>C_helper!N104/C_helper!N$122</f>
        <v>0</v>
      </c>
      <c r="L102">
        <f>C_helper!O104/C_helper!O$122</f>
        <v>0</v>
      </c>
      <c r="M102">
        <f>C_helper!P104/C_helper!P$122</f>
        <v>0</v>
      </c>
      <c r="N102">
        <f>C_helper!Q104/C_helper!Q$122</f>
        <v>0</v>
      </c>
      <c r="O102">
        <f>C_helper!R104/C_helper!R$122</f>
        <v>0</v>
      </c>
      <c r="P102">
        <f>C_helper!S104/C_helper!S$122</f>
        <v>0</v>
      </c>
      <c r="Q102">
        <f>C_helper!T104/C_helper!T$122</f>
        <v>0</v>
      </c>
      <c r="R102">
        <f>C_helper!U104/C_helper!U$122</f>
        <v>0</v>
      </c>
      <c r="S102">
        <f>C_helper!V104/C_helper!V$122</f>
        <v>0</v>
      </c>
      <c r="T102">
        <f>C_helper!W104/C_helper!W$122</f>
        <v>0</v>
      </c>
      <c r="U102">
        <f>C_helper!X104/C_helper!X$122</f>
        <v>0</v>
      </c>
      <c r="V102">
        <f>C_helper!Y104/C_helper!Y$122</f>
        <v>0</v>
      </c>
      <c r="W102">
        <f>C_helper!Z104/C_helper!Z$122</f>
        <v>0</v>
      </c>
      <c r="X102">
        <f>C_helper!AA104/C_helper!AA$122</f>
        <v>0</v>
      </c>
      <c r="Y102">
        <f>C_helper!AB104/C_helper!AB$122</f>
        <v>0</v>
      </c>
      <c r="Z102">
        <f>C_helper!AC104/C_helper!AC$122</f>
        <v>0</v>
      </c>
      <c r="AA102">
        <f>C_helper!AD104/C_helper!AD$122</f>
        <v>0</v>
      </c>
      <c r="AB102">
        <f>C_helper!AE104/C_helper!AE$122</f>
        <v>0</v>
      </c>
      <c r="AC102">
        <f>C_helper!AF104/C_helper!AF$122</f>
        <v>0</v>
      </c>
      <c r="AD102">
        <f>C_helper!AG104/C_helper!AG$122</f>
        <v>0</v>
      </c>
      <c r="AE102">
        <f>C_helper!AH104/C_helper!AH$122</f>
        <v>0</v>
      </c>
      <c r="AF102">
        <f>C_helper!AI104/C_helper!AI$122</f>
        <v>0</v>
      </c>
      <c r="AG102">
        <f>C_helper!AJ104/C_helper!AJ$122</f>
        <v>0</v>
      </c>
      <c r="AH102">
        <f>C_helper!AK104/C_helper!AK$122</f>
        <v>0</v>
      </c>
      <c r="AI102">
        <f>C_helper!AL104/C_helper!AL$122</f>
        <v>0.17779235762616352</v>
      </c>
      <c r="AJ102">
        <f>C_helper!AM104/C_helper!AM$122</f>
        <v>0</v>
      </c>
      <c r="AK102">
        <f>C_helper!AN104/C_helper!AN$122</f>
        <v>0</v>
      </c>
      <c r="AL102">
        <f>C_helper!AO104/C_helper!AO$122</f>
        <v>0</v>
      </c>
      <c r="AM102">
        <v>0</v>
      </c>
      <c r="AN102">
        <f>C_helper!AQ104/C_helper!AQ$122</f>
        <v>0</v>
      </c>
      <c r="AO102">
        <f>C_helper!AR104/C_helper!AR$122</f>
        <v>0</v>
      </c>
      <c r="AP102">
        <f>C_helper!AS104/C_helper!AS$122</f>
        <v>0</v>
      </c>
      <c r="AQ102">
        <f>C_helper!AT104/C_helper!AT$122</f>
        <v>0</v>
      </c>
      <c r="AR102">
        <f>C_helper!AU104/C_helper!AU$122</f>
        <v>0</v>
      </c>
    </row>
    <row r="103" spans="1:44">
      <c r="A103" t="s">
        <v>149</v>
      </c>
      <c r="B103">
        <f>C_helper!E105/C_helper!E$122</f>
        <v>0</v>
      </c>
      <c r="C103">
        <f>C_helper!F105/C_helper!F$122</f>
        <v>0</v>
      </c>
      <c r="D103">
        <f>C_helper!G105/C_helper!G$122</f>
        <v>0</v>
      </c>
      <c r="E103">
        <f>C_helper!H105/C_helper!H$122</f>
        <v>0</v>
      </c>
      <c r="F103">
        <v>0</v>
      </c>
      <c r="G103">
        <f>C_helper!J105/C_helper!J$122</f>
        <v>0</v>
      </c>
      <c r="H103">
        <f>C_helper!K105/C_helper!K$122</f>
        <v>0</v>
      </c>
      <c r="I103">
        <f>C_helper!L105/C_helper!L$122</f>
        <v>0</v>
      </c>
      <c r="J103">
        <f>C_helper!M105/C_helper!M$122</f>
        <v>0</v>
      </c>
      <c r="K103">
        <f>C_helper!N105/C_helper!N$122</f>
        <v>0</v>
      </c>
      <c r="L103">
        <f>C_helper!O105/C_helper!O$122</f>
        <v>0</v>
      </c>
      <c r="M103">
        <f>C_helper!P105/C_helper!P$122</f>
        <v>0</v>
      </c>
      <c r="N103">
        <f>C_helper!Q105/C_helper!Q$122</f>
        <v>0</v>
      </c>
      <c r="O103">
        <f>C_helper!R105/C_helper!R$122</f>
        <v>0</v>
      </c>
      <c r="P103">
        <f>C_helper!S105/C_helper!S$122</f>
        <v>0</v>
      </c>
      <c r="Q103">
        <f>C_helper!T105/C_helper!T$122</f>
        <v>0</v>
      </c>
      <c r="R103">
        <f>C_helper!U105/C_helper!U$122</f>
        <v>0</v>
      </c>
      <c r="S103">
        <f>C_helper!V105/C_helper!V$122</f>
        <v>0</v>
      </c>
      <c r="T103">
        <f>C_helper!W105/C_helper!W$122</f>
        <v>0</v>
      </c>
      <c r="U103">
        <f>C_helper!X105/C_helper!X$122</f>
        <v>0</v>
      </c>
      <c r="V103">
        <f>C_helper!Y105/C_helper!Y$122</f>
        <v>0</v>
      </c>
      <c r="W103">
        <f>C_helper!Z105/C_helper!Z$122</f>
        <v>0</v>
      </c>
      <c r="X103">
        <f>C_helper!AA105/C_helper!AA$122</f>
        <v>3.9033977172956272E-2</v>
      </c>
      <c r="Y103">
        <f>C_helper!AB105/C_helper!AB$122</f>
        <v>0</v>
      </c>
      <c r="Z103">
        <f>C_helper!AC105/C_helper!AC$122</f>
        <v>0</v>
      </c>
      <c r="AA103">
        <f>C_helper!AD105/C_helper!AD$122</f>
        <v>0</v>
      </c>
      <c r="AB103">
        <f>C_helper!AE105/C_helper!AE$122</f>
        <v>0</v>
      </c>
      <c r="AC103">
        <f>C_helper!AF105/C_helper!AF$122</f>
        <v>9.4799174886725352E-5</v>
      </c>
      <c r="AD103">
        <f>C_helper!AG105/C_helper!AG$122</f>
        <v>0</v>
      </c>
      <c r="AE103">
        <f>C_helper!AH105/C_helper!AH$122</f>
        <v>0</v>
      </c>
      <c r="AF103">
        <f>C_helper!AI105/C_helper!AI$122</f>
        <v>7.4835857771761542E-3</v>
      </c>
      <c r="AG103">
        <f>C_helper!AJ105/C_helper!AJ$122</f>
        <v>0</v>
      </c>
      <c r="AH103">
        <f>C_helper!AK105/C_helper!AK$122</f>
        <v>0</v>
      </c>
      <c r="AI103">
        <f>C_helper!AL105/C_helper!AL$122</f>
        <v>0.17573985993104621</v>
      </c>
      <c r="AJ103">
        <f>C_helper!AM105/C_helper!AM$122</f>
        <v>0</v>
      </c>
      <c r="AK103">
        <f>C_helper!AN105/C_helper!AN$122</f>
        <v>0</v>
      </c>
      <c r="AL103">
        <f>C_helper!AO105/C_helper!AO$122</f>
        <v>0</v>
      </c>
      <c r="AM103">
        <v>0</v>
      </c>
      <c r="AN103">
        <f>C_helper!AQ105/C_helper!AQ$122</f>
        <v>0</v>
      </c>
      <c r="AO103">
        <f>C_helper!AR105/C_helper!AR$122</f>
        <v>0</v>
      </c>
      <c r="AP103">
        <f>C_helper!AS105/C_helper!AS$122</f>
        <v>0</v>
      </c>
      <c r="AQ103">
        <f>C_helper!AT105/C_helper!AT$122</f>
        <v>0</v>
      </c>
      <c r="AR103">
        <f>C_helper!AU105/C_helper!AU$122</f>
        <v>0</v>
      </c>
    </row>
    <row r="104" spans="1:44">
      <c r="A104" t="s">
        <v>150</v>
      </c>
      <c r="B104">
        <f>C_helper!E106/C_helper!E$122</f>
        <v>0</v>
      </c>
      <c r="C104">
        <f>C_helper!F106/C_helper!F$122</f>
        <v>0</v>
      </c>
      <c r="D104">
        <f>C_helper!G106/C_helper!G$122</f>
        <v>0</v>
      </c>
      <c r="E104">
        <f>C_helper!H106/C_helper!H$122</f>
        <v>0</v>
      </c>
      <c r="F104">
        <v>0</v>
      </c>
      <c r="G104">
        <f>C_helper!J106/C_helper!J$122</f>
        <v>0</v>
      </c>
      <c r="H104">
        <f>C_helper!K106/C_helper!K$122</f>
        <v>0</v>
      </c>
      <c r="I104">
        <f>C_helper!L106/C_helper!L$122</f>
        <v>0</v>
      </c>
      <c r="J104">
        <f>C_helper!M106/C_helper!M$122</f>
        <v>0</v>
      </c>
      <c r="K104">
        <f>C_helper!N106/C_helper!N$122</f>
        <v>0</v>
      </c>
      <c r="L104">
        <f>C_helper!O106/C_helper!O$122</f>
        <v>0</v>
      </c>
      <c r="M104">
        <f>C_helper!P106/C_helper!P$122</f>
        <v>0</v>
      </c>
      <c r="N104">
        <f>C_helper!Q106/C_helper!Q$122</f>
        <v>0</v>
      </c>
      <c r="O104">
        <f>C_helper!R106/C_helper!R$122</f>
        <v>0</v>
      </c>
      <c r="P104">
        <f>C_helper!S106/C_helper!S$122</f>
        <v>0</v>
      </c>
      <c r="Q104">
        <f>C_helper!T106/C_helper!T$122</f>
        <v>0</v>
      </c>
      <c r="R104">
        <f>C_helper!U106/C_helper!U$122</f>
        <v>0</v>
      </c>
      <c r="S104">
        <f>C_helper!V106/C_helper!V$122</f>
        <v>0</v>
      </c>
      <c r="T104">
        <f>C_helper!W106/C_helper!W$122</f>
        <v>0</v>
      </c>
      <c r="U104">
        <f>C_helper!X106/C_helper!X$122</f>
        <v>0</v>
      </c>
      <c r="V104">
        <f>C_helper!Y106/C_helper!Y$122</f>
        <v>1</v>
      </c>
      <c r="W104">
        <f>C_helper!Z106/C_helper!Z$122</f>
        <v>0</v>
      </c>
      <c r="X104">
        <f>C_helper!AA106/C_helper!AA$122</f>
        <v>1.7717115955019431E-5</v>
      </c>
      <c r="Y104">
        <f>C_helper!AB106/C_helper!AB$122</f>
        <v>0</v>
      </c>
      <c r="Z104">
        <f>C_helper!AC106/C_helper!AC$122</f>
        <v>0</v>
      </c>
      <c r="AA104">
        <f>C_helper!AD106/C_helper!AD$122</f>
        <v>0</v>
      </c>
      <c r="AB104">
        <f>C_helper!AE106/C_helper!AE$122</f>
        <v>0</v>
      </c>
      <c r="AC104">
        <f>C_helper!AF106/C_helper!AF$122</f>
        <v>4.2353243533042691E-6</v>
      </c>
      <c r="AD104">
        <f>C_helper!AG106/C_helper!AG$122</f>
        <v>0</v>
      </c>
      <c r="AE104">
        <f>C_helper!AH106/C_helper!AH$122</f>
        <v>0</v>
      </c>
      <c r="AF104">
        <f>C_helper!AI106/C_helper!AI$122</f>
        <v>0</v>
      </c>
      <c r="AG104">
        <f>C_helper!AJ106/C_helper!AJ$122</f>
        <v>0</v>
      </c>
      <c r="AH104">
        <f>C_helper!AK106/C_helper!AK$122</f>
        <v>0</v>
      </c>
      <c r="AI104">
        <f>C_helper!AL106/C_helper!AL$122</f>
        <v>0</v>
      </c>
      <c r="AJ104">
        <f>C_helper!AM106/C_helper!AM$122</f>
        <v>0</v>
      </c>
      <c r="AK104">
        <f>C_helper!AN106/C_helper!AN$122</f>
        <v>0</v>
      </c>
      <c r="AL104">
        <f>C_helper!AO106/C_helper!AO$122</f>
        <v>0</v>
      </c>
      <c r="AM104">
        <v>0</v>
      </c>
      <c r="AN104">
        <f>C_helper!AQ106/C_helper!AQ$122</f>
        <v>0</v>
      </c>
      <c r="AO104">
        <f>C_helper!AR106/C_helper!AR$122</f>
        <v>0</v>
      </c>
      <c r="AP104">
        <f>C_helper!AS106/C_helper!AS$122</f>
        <v>0</v>
      </c>
      <c r="AQ104">
        <f>C_helper!AT106/C_helper!AT$122</f>
        <v>0</v>
      </c>
      <c r="AR104">
        <f>C_helper!AU106/C_helper!AU$122</f>
        <v>0</v>
      </c>
    </row>
    <row r="105" spans="1:44">
      <c r="A105" t="s">
        <v>151</v>
      </c>
      <c r="B105">
        <f>C_helper!E107/C_helper!E$122</f>
        <v>0</v>
      </c>
      <c r="C105">
        <f>C_helper!F107/C_helper!F$122</f>
        <v>0</v>
      </c>
      <c r="D105">
        <f>C_helper!G107/C_helper!G$122</f>
        <v>0</v>
      </c>
      <c r="E105">
        <f>C_helper!H107/C_helper!H$122</f>
        <v>0</v>
      </c>
      <c r="F105">
        <v>0</v>
      </c>
      <c r="G105">
        <f>C_helper!J107/C_helper!J$122</f>
        <v>0</v>
      </c>
      <c r="H105">
        <f>C_helper!K107/C_helper!K$122</f>
        <v>0</v>
      </c>
      <c r="I105">
        <f>C_helper!L107/C_helper!L$122</f>
        <v>0</v>
      </c>
      <c r="J105">
        <f>C_helper!M107/C_helper!M$122</f>
        <v>0</v>
      </c>
      <c r="K105">
        <f>C_helper!N107/C_helper!N$122</f>
        <v>0</v>
      </c>
      <c r="L105">
        <f>C_helper!O107/C_helper!O$122</f>
        <v>0</v>
      </c>
      <c r="M105">
        <f>C_helper!P107/C_helper!P$122</f>
        <v>0</v>
      </c>
      <c r="N105">
        <f>C_helper!Q107/C_helper!Q$122</f>
        <v>0</v>
      </c>
      <c r="O105">
        <f>C_helper!R107/C_helper!R$122</f>
        <v>0</v>
      </c>
      <c r="P105">
        <f>C_helper!S107/C_helper!S$122</f>
        <v>0</v>
      </c>
      <c r="Q105">
        <f>C_helper!T107/C_helper!T$122</f>
        <v>0</v>
      </c>
      <c r="R105">
        <f>C_helper!U107/C_helper!U$122</f>
        <v>0</v>
      </c>
      <c r="S105">
        <f>C_helper!V107/C_helper!V$122</f>
        <v>0</v>
      </c>
      <c r="T105">
        <f>C_helper!W107/C_helper!W$122</f>
        <v>0</v>
      </c>
      <c r="U105">
        <f>C_helper!X107/C_helper!X$122</f>
        <v>0.96970197963231797</v>
      </c>
      <c r="V105">
        <f>C_helper!Y107/C_helper!Y$122</f>
        <v>0</v>
      </c>
      <c r="W105">
        <f>C_helper!Z107/C_helper!Z$122</f>
        <v>0</v>
      </c>
      <c r="X105">
        <f>C_helper!AA107/C_helper!AA$122</f>
        <v>1.8859967280909146E-3</v>
      </c>
      <c r="Y105">
        <f>C_helper!AB107/C_helper!AB$122</f>
        <v>0</v>
      </c>
      <c r="Z105">
        <f>C_helper!AC107/C_helper!AC$122</f>
        <v>0</v>
      </c>
      <c r="AA105">
        <f>C_helper!AD107/C_helper!AD$122</f>
        <v>0</v>
      </c>
      <c r="AB105">
        <f>C_helper!AE107/C_helper!AE$122</f>
        <v>0</v>
      </c>
      <c r="AC105">
        <f>C_helper!AF107/C_helper!AF$122</f>
        <v>1.0047631178583533E-4</v>
      </c>
      <c r="AD105">
        <f>C_helper!AG107/C_helper!AG$122</f>
        <v>0</v>
      </c>
      <c r="AE105">
        <f>C_helper!AH107/C_helper!AH$122</f>
        <v>0</v>
      </c>
      <c r="AF105">
        <f>C_helper!AI107/C_helper!AI$122</f>
        <v>0</v>
      </c>
      <c r="AG105">
        <f>C_helper!AJ107/C_helper!AJ$122</f>
        <v>0</v>
      </c>
      <c r="AH105">
        <f>C_helper!AK107/C_helper!AK$122</f>
        <v>0</v>
      </c>
      <c r="AI105">
        <f>C_helper!AL107/C_helper!AL$122</f>
        <v>0</v>
      </c>
      <c r="AJ105">
        <f>C_helper!AM107/C_helper!AM$122</f>
        <v>0</v>
      </c>
      <c r="AK105">
        <f>C_helper!AN107/C_helper!AN$122</f>
        <v>0</v>
      </c>
      <c r="AL105">
        <f>C_helper!AO107/C_helper!AO$122</f>
        <v>0</v>
      </c>
      <c r="AM105">
        <v>0</v>
      </c>
      <c r="AN105">
        <f>C_helper!AQ107/C_helper!AQ$122</f>
        <v>0</v>
      </c>
      <c r="AO105">
        <f>C_helper!AR107/C_helper!AR$122</f>
        <v>0</v>
      </c>
      <c r="AP105">
        <f>C_helper!AS107/C_helper!AS$122</f>
        <v>0</v>
      </c>
      <c r="AQ105">
        <f>C_helper!AT107/C_helper!AT$122</f>
        <v>0</v>
      </c>
      <c r="AR105">
        <f>C_helper!AU107/C_helper!AU$122</f>
        <v>0</v>
      </c>
    </row>
    <row r="106" spans="1:44">
      <c r="A106" t="s">
        <v>152</v>
      </c>
      <c r="B106">
        <f>C_helper!E108/C_helper!E$122</f>
        <v>0</v>
      </c>
      <c r="C106">
        <f>C_helper!F108/C_helper!F$122</f>
        <v>0</v>
      </c>
      <c r="D106">
        <f>C_helper!G108/C_helper!G$122</f>
        <v>0</v>
      </c>
      <c r="E106">
        <f>C_helper!H108/C_helper!H$122</f>
        <v>0</v>
      </c>
      <c r="F106">
        <v>0</v>
      </c>
      <c r="G106">
        <f>C_helper!J108/C_helper!J$122</f>
        <v>0</v>
      </c>
      <c r="H106">
        <f>C_helper!K108/C_helper!K$122</f>
        <v>0</v>
      </c>
      <c r="I106">
        <f>C_helper!L108/C_helper!L$122</f>
        <v>0</v>
      </c>
      <c r="J106">
        <f>C_helper!M108/C_helper!M$122</f>
        <v>0</v>
      </c>
      <c r="K106">
        <f>C_helper!N108/C_helper!N$122</f>
        <v>0</v>
      </c>
      <c r="L106">
        <f>C_helper!O108/C_helper!O$122</f>
        <v>0</v>
      </c>
      <c r="M106">
        <f>C_helper!P108/C_helper!P$122</f>
        <v>0</v>
      </c>
      <c r="N106">
        <f>C_helper!Q108/C_helper!Q$122</f>
        <v>0</v>
      </c>
      <c r="O106">
        <f>C_helper!R108/C_helper!R$122</f>
        <v>0</v>
      </c>
      <c r="P106">
        <f>C_helper!S108/C_helper!S$122</f>
        <v>0</v>
      </c>
      <c r="Q106">
        <f>C_helper!T108/C_helper!T$122</f>
        <v>0</v>
      </c>
      <c r="R106">
        <f>C_helper!U108/C_helper!U$122</f>
        <v>0</v>
      </c>
      <c r="S106">
        <f>C_helper!V108/C_helper!V$122</f>
        <v>0</v>
      </c>
      <c r="T106">
        <f>C_helper!W108/C_helper!W$122</f>
        <v>0</v>
      </c>
      <c r="U106">
        <f>C_helper!X108/C_helper!X$122</f>
        <v>0</v>
      </c>
      <c r="V106">
        <f>C_helper!Y108/C_helper!Y$122</f>
        <v>0</v>
      </c>
      <c r="W106">
        <f>C_helper!Z108/C_helper!Z$122</f>
        <v>0</v>
      </c>
      <c r="X106">
        <f>C_helper!AA108/C_helper!AA$122</f>
        <v>0</v>
      </c>
      <c r="Y106">
        <f>C_helper!AB108/C_helper!AB$122</f>
        <v>0</v>
      </c>
      <c r="Z106">
        <f>C_helper!AC108/C_helper!AC$122</f>
        <v>0</v>
      </c>
      <c r="AA106">
        <f>C_helper!AD108/C_helper!AD$122</f>
        <v>0</v>
      </c>
      <c r="AB106">
        <f>C_helper!AE108/C_helper!AE$122</f>
        <v>0</v>
      </c>
      <c r="AC106">
        <f>C_helper!AF108/C_helper!AF$122</f>
        <v>0</v>
      </c>
      <c r="AD106">
        <f>C_helper!AG108/C_helper!AG$122</f>
        <v>0</v>
      </c>
      <c r="AE106">
        <f>C_helper!AH108/C_helper!AH$122</f>
        <v>0</v>
      </c>
      <c r="AF106">
        <f>C_helper!AI108/C_helper!AI$122</f>
        <v>0</v>
      </c>
      <c r="AG106">
        <f>C_helper!AJ108/C_helper!AJ$122</f>
        <v>0</v>
      </c>
      <c r="AH106">
        <f>C_helper!AK108/C_helper!AK$122</f>
        <v>0</v>
      </c>
      <c r="AI106">
        <f>C_helper!AL108/C_helper!AL$122</f>
        <v>0</v>
      </c>
      <c r="AJ106">
        <f>C_helper!AM108/C_helper!AM$122</f>
        <v>5.8491728383202966E-3</v>
      </c>
      <c r="AK106">
        <f>C_helper!AN108/C_helper!AN$122</f>
        <v>0</v>
      </c>
      <c r="AL106">
        <f>C_helper!AO108/C_helper!AO$122</f>
        <v>0</v>
      </c>
      <c r="AM106">
        <v>0</v>
      </c>
      <c r="AN106">
        <f>C_helper!AQ108/C_helper!AQ$122</f>
        <v>0</v>
      </c>
      <c r="AO106">
        <f>C_helper!AR108/C_helper!AR$122</f>
        <v>8.0532206047755323E-2</v>
      </c>
      <c r="AP106">
        <f>C_helper!AS108/C_helper!AS$122</f>
        <v>0</v>
      </c>
      <c r="AQ106">
        <f>C_helper!AT108/C_helper!AT$122</f>
        <v>0</v>
      </c>
      <c r="AR106">
        <f>C_helper!AU108/C_helper!AU$122</f>
        <v>0</v>
      </c>
    </row>
    <row r="107" spans="1:44">
      <c r="A107" t="s">
        <v>153</v>
      </c>
      <c r="B107">
        <f>C_helper!E109/C_helper!E$122</f>
        <v>0</v>
      </c>
      <c r="C107">
        <f>C_helper!F109/C_helper!F$122</f>
        <v>0</v>
      </c>
      <c r="D107">
        <f>C_helper!G109/C_helper!G$122</f>
        <v>0</v>
      </c>
      <c r="E107">
        <f>C_helper!H109/C_helper!H$122</f>
        <v>0</v>
      </c>
      <c r="F107">
        <v>0</v>
      </c>
      <c r="G107">
        <f>C_helper!J109/C_helper!J$122</f>
        <v>0</v>
      </c>
      <c r="H107">
        <f>C_helper!K109/C_helper!K$122</f>
        <v>0</v>
      </c>
      <c r="I107">
        <f>C_helper!L109/C_helper!L$122</f>
        <v>0</v>
      </c>
      <c r="J107">
        <f>C_helper!M109/C_helper!M$122</f>
        <v>0</v>
      </c>
      <c r="K107">
        <f>C_helper!N109/C_helper!N$122</f>
        <v>0</v>
      </c>
      <c r="L107">
        <f>C_helper!O109/C_helper!O$122</f>
        <v>0</v>
      </c>
      <c r="M107">
        <f>C_helper!P109/C_helper!P$122</f>
        <v>0</v>
      </c>
      <c r="N107">
        <f>C_helper!Q109/C_helper!Q$122</f>
        <v>0</v>
      </c>
      <c r="O107">
        <f>C_helper!R109/C_helper!R$122</f>
        <v>0</v>
      </c>
      <c r="P107">
        <f>C_helper!S109/C_helper!S$122</f>
        <v>0</v>
      </c>
      <c r="Q107">
        <f>C_helper!T109/C_helper!T$122</f>
        <v>0</v>
      </c>
      <c r="R107">
        <f>C_helper!U109/C_helper!U$122</f>
        <v>0</v>
      </c>
      <c r="S107">
        <f>C_helper!V109/C_helper!V$122</f>
        <v>0</v>
      </c>
      <c r="T107">
        <f>C_helper!W109/C_helper!W$122</f>
        <v>0</v>
      </c>
      <c r="U107">
        <f>C_helper!X109/C_helper!X$122</f>
        <v>0</v>
      </c>
      <c r="V107">
        <f>C_helper!Y109/C_helper!Y$122</f>
        <v>0</v>
      </c>
      <c r="W107">
        <f>C_helper!Z109/C_helper!Z$122</f>
        <v>0</v>
      </c>
      <c r="X107">
        <f>C_helper!AA109/C_helper!AA$122</f>
        <v>0</v>
      </c>
      <c r="Y107">
        <f>C_helper!AB109/C_helper!AB$122</f>
        <v>0</v>
      </c>
      <c r="Z107">
        <f>C_helper!AC109/C_helper!AC$122</f>
        <v>0</v>
      </c>
      <c r="AA107">
        <f>C_helper!AD109/C_helper!AD$122</f>
        <v>0</v>
      </c>
      <c r="AB107">
        <f>C_helper!AE109/C_helper!AE$122</f>
        <v>0</v>
      </c>
      <c r="AC107">
        <f>C_helper!AF109/C_helper!AF$122</f>
        <v>0</v>
      </c>
      <c r="AD107">
        <f>C_helper!AG109/C_helper!AG$122</f>
        <v>0</v>
      </c>
      <c r="AE107">
        <f>C_helper!AH109/C_helper!AH$122</f>
        <v>0</v>
      </c>
      <c r="AF107">
        <f>C_helper!AI109/C_helper!AI$122</f>
        <v>0</v>
      </c>
      <c r="AG107">
        <f>C_helper!AJ109/C_helper!AJ$122</f>
        <v>0</v>
      </c>
      <c r="AH107">
        <f>C_helper!AK109/C_helper!AK$122</f>
        <v>0</v>
      </c>
      <c r="AI107">
        <f>C_helper!AL109/C_helper!AL$122</f>
        <v>0</v>
      </c>
      <c r="AJ107">
        <f>C_helper!AM109/C_helper!AM$122</f>
        <v>3.265685655421964E-2</v>
      </c>
      <c r="AK107">
        <f>C_helper!AN109/C_helper!AN$122</f>
        <v>0</v>
      </c>
      <c r="AL107">
        <f>C_helper!AO109/C_helper!AO$122</f>
        <v>0</v>
      </c>
      <c r="AM107">
        <v>0</v>
      </c>
      <c r="AN107">
        <f>C_helper!AQ109/C_helper!AQ$122</f>
        <v>0</v>
      </c>
      <c r="AO107">
        <f>C_helper!AR109/C_helper!AR$122</f>
        <v>0.91946779395224465</v>
      </c>
      <c r="AP107">
        <f>C_helper!AS109/C_helper!AS$122</f>
        <v>0</v>
      </c>
      <c r="AQ107">
        <f>C_helper!AT109/C_helper!AT$122</f>
        <v>0</v>
      </c>
      <c r="AR107">
        <f>C_helper!AU109/C_helper!AU$122</f>
        <v>0</v>
      </c>
    </row>
    <row r="108" spans="1:44">
      <c r="A108" t="s">
        <v>154</v>
      </c>
      <c r="B108">
        <f>C_helper!E110/C_helper!E$122</f>
        <v>0</v>
      </c>
      <c r="C108">
        <f>C_helper!F110/C_helper!F$122</f>
        <v>0</v>
      </c>
      <c r="D108">
        <f>C_helper!G110/C_helper!G$122</f>
        <v>0</v>
      </c>
      <c r="E108">
        <f>C_helper!H110/C_helper!H$122</f>
        <v>0</v>
      </c>
      <c r="F108">
        <v>0</v>
      </c>
      <c r="G108">
        <f>C_helper!J110/C_helper!J$122</f>
        <v>0</v>
      </c>
      <c r="H108">
        <f>C_helper!K110/C_helper!K$122</f>
        <v>0</v>
      </c>
      <c r="I108">
        <f>C_helper!L110/C_helper!L$122</f>
        <v>0</v>
      </c>
      <c r="J108">
        <f>C_helper!M110/C_helper!M$122</f>
        <v>0</v>
      </c>
      <c r="K108">
        <f>C_helper!N110/C_helper!N$122</f>
        <v>0</v>
      </c>
      <c r="L108">
        <f>C_helper!O110/C_helper!O$122</f>
        <v>0</v>
      </c>
      <c r="M108">
        <f>C_helper!P110/C_helper!P$122</f>
        <v>0</v>
      </c>
      <c r="N108">
        <f>C_helper!Q110/C_helper!Q$122</f>
        <v>1.5748751699393417E-2</v>
      </c>
      <c r="O108">
        <f>C_helper!R110/C_helper!R$122</f>
        <v>0</v>
      </c>
      <c r="P108">
        <f>C_helper!S110/C_helper!S$122</f>
        <v>0</v>
      </c>
      <c r="Q108">
        <f>C_helper!T110/C_helper!T$122</f>
        <v>0</v>
      </c>
      <c r="R108">
        <f>C_helper!U110/C_helper!U$122</f>
        <v>0</v>
      </c>
      <c r="S108">
        <f>C_helper!V110/C_helper!V$122</f>
        <v>0</v>
      </c>
      <c r="T108">
        <f>C_helper!W110/C_helper!W$122</f>
        <v>0</v>
      </c>
      <c r="U108">
        <f>C_helper!X110/C_helper!X$122</f>
        <v>0</v>
      </c>
      <c r="V108">
        <f>C_helper!Y110/C_helper!Y$122</f>
        <v>0</v>
      </c>
      <c r="W108">
        <f>C_helper!Z110/C_helper!Z$122</f>
        <v>0</v>
      </c>
      <c r="X108">
        <f>C_helper!AA110/C_helper!AA$122</f>
        <v>5.9743116281603989E-5</v>
      </c>
      <c r="Y108">
        <f>C_helper!AB110/C_helper!AB$122</f>
        <v>0</v>
      </c>
      <c r="Z108">
        <f>C_helper!AC110/C_helper!AC$122</f>
        <v>0</v>
      </c>
      <c r="AA108">
        <f>C_helper!AD110/C_helper!AD$122</f>
        <v>0</v>
      </c>
      <c r="AB108">
        <f>C_helper!AE110/C_helper!AE$122</f>
        <v>0</v>
      </c>
      <c r="AC108">
        <f>C_helper!AF110/C_helper!AF$122</f>
        <v>5.5599896297632644E-5</v>
      </c>
      <c r="AD108">
        <f>C_helper!AG110/C_helper!AG$122</f>
        <v>0</v>
      </c>
      <c r="AE108">
        <f>C_helper!AH110/C_helper!AH$122</f>
        <v>0</v>
      </c>
      <c r="AF108">
        <f>C_helper!AI110/C_helper!AI$122</f>
        <v>0.12097977604738155</v>
      </c>
      <c r="AG108">
        <f>C_helper!AJ110/C_helper!AJ$122</f>
        <v>0</v>
      </c>
      <c r="AH108">
        <f>C_helper!AK110/C_helper!AK$122</f>
        <v>0</v>
      </c>
      <c r="AI108">
        <f>C_helper!AL110/C_helper!AL$122</f>
        <v>0</v>
      </c>
      <c r="AJ108">
        <f>C_helper!AM110/C_helper!AM$122</f>
        <v>0</v>
      </c>
      <c r="AK108">
        <f>C_helper!AN110/C_helper!AN$122</f>
        <v>0</v>
      </c>
      <c r="AL108">
        <f>C_helper!AO110/C_helper!AO$122</f>
        <v>0</v>
      </c>
      <c r="AM108">
        <v>0</v>
      </c>
      <c r="AN108">
        <f>C_helper!AQ110/C_helper!AQ$122</f>
        <v>0</v>
      </c>
      <c r="AO108">
        <f>C_helper!AR110/C_helper!AR$122</f>
        <v>0</v>
      </c>
      <c r="AP108">
        <f>C_helper!AS110/C_helper!AS$122</f>
        <v>0</v>
      </c>
      <c r="AQ108">
        <f>C_helper!AT110/C_helper!AT$122</f>
        <v>0</v>
      </c>
      <c r="AR108">
        <f>C_helper!AU110/C_helper!AU$122</f>
        <v>0</v>
      </c>
    </row>
    <row r="109" spans="1:44">
      <c r="A109" t="s">
        <v>155</v>
      </c>
      <c r="B109">
        <f>C_helper!E111/C_helper!E$122</f>
        <v>0</v>
      </c>
      <c r="C109">
        <f>C_helper!F111/C_helper!F$122</f>
        <v>0</v>
      </c>
      <c r="D109">
        <f>C_helper!G111/C_helper!G$122</f>
        <v>0</v>
      </c>
      <c r="E109">
        <f>C_helper!H111/C_helper!H$122</f>
        <v>0</v>
      </c>
      <c r="F109">
        <v>0</v>
      </c>
      <c r="G109">
        <f>C_helper!J111/C_helper!J$122</f>
        <v>0</v>
      </c>
      <c r="H109">
        <f>C_helper!K111/C_helper!K$122</f>
        <v>0</v>
      </c>
      <c r="I109">
        <f>C_helper!L111/C_helper!L$122</f>
        <v>0</v>
      </c>
      <c r="J109">
        <f>C_helper!M111/C_helper!M$122</f>
        <v>0</v>
      </c>
      <c r="K109">
        <f>C_helper!N111/C_helper!N$122</f>
        <v>0</v>
      </c>
      <c r="L109">
        <f>C_helper!O111/C_helper!O$122</f>
        <v>0</v>
      </c>
      <c r="M109">
        <f>C_helper!P111/C_helper!P$122</f>
        <v>0</v>
      </c>
      <c r="N109">
        <f>C_helper!Q111/C_helper!Q$122</f>
        <v>0</v>
      </c>
      <c r="O109">
        <f>C_helper!R111/C_helper!R$122</f>
        <v>0</v>
      </c>
      <c r="P109">
        <f>C_helper!S111/C_helper!S$122</f>
        <v>0</v>
      </c>
      <c r="Q109">
        <f>C_helper!T111/C_helper!T$122</f>
        <v>0</v>
      </c>
      <c r="R109">
        <f>C_helper!U111/C_helper!U$122</f>
        <v>0</v>
      </c>
      <c r="S109">
        <f>C_helper!V111/C_helper!V$122</f>
        <v>0</v>
      </c>
      <c r="T109">
        <f>C_helper!W111/C_helper!W$122</f>
        <v>0</v>
      </c>
      <c r="U109">
        <f>C_helper!X111/C_helper!X$122</f>
        <v>0</v>
      </c>
      <c r="V109">
        <f>C_helper!Y111/C_helper!Y$122</f>
        <v>0</v>
      </c>
      <c r="W109">
        <f>C_helper!Z111/C_helper!Z$122</f>
        <v>0</v>
      </c>
      <c r="X109">
        <f>C_helper!AA111/C_helper!AA$122</f>
        <v>6.2607893272760969E-5</v>
      </c>
      <c r="Y109">
        <f>C_helper!AB111/C_helper!AB$122</f>
        <v>0</v>
      </c>
      <c r="Z109">
        <f>C_helper!AC111/C_helper!AC$122</f>
        <v>0</v>
      </c>
      <c r="AA109">
        <f>C_helper!AD111/C_helper!AD$122</f>
        <v>0</v>
      </c>
      <c r="AB109">
        <f>C_helper!AE111/C_helper!AE$122</f>
        <v>0</v>
      </c>
      <c r="AC109">
        <f>C_helper!AF111/C_helper!AF$122</f>
        <v>3.8658598884415565E-5</v>
      </c>
      <c r="AD109">
        <f>C_helper!AG111/C_helper!AG$122</f>
        <v>0</v>
      </c>
      <c r="AE109">
        <f>C_helper!AH111/C_helper!AH$122</f>
        <v>0</v>
      </c>
      <c r="AF109">
        <f>C_helper!AI111/C_helper!AI$122</f>
        <v>3.2862438243163518E-2</v>
      </c>
      <c r="AG109">
        <f>C_helper!AJ111/C_helper!AJ$122</f>
        <v>0</v>
      </c>
      <c r="AH109">
        <f>C_helper!AK111/C_helper!AK$122</f>
        <v>0</v>
      </c>
      <c r="AI109">
        <f>C_helper!AL111/C_helper!AL$122</f>
        <v>0</v>
      </c>
      <c r="AJ109">
        <f>C_helper!AM111/C_helper!AM$122</f>
        <v>0</v>
      </c>
      <c r="AK109">
        <f>C_helper!AN111/C_helper!AN$122</f>
        <v>0</v>
      </c>
      <c r="AL109">
        <f>C_helper!AO111/C_helper!AO$122</f>
        <v>0</v>
      </c>
      <c r="AM109">
        <v>0</v>
      </c>
      <c r="AN109">
        <f>C_helper!AQ111/C_helper!AQ$122</f>
        <v>0</v>
      </c>
      <c r="AO109">
        <f>C_helper!AR111/C_helper!AR$122</f>
        <v>0</v>
      </c>
      <c r="AP109">
        <f>C_helper!AS111/C_helper!AS$122</f>
        <v>0</v>
      </c>
      <c r="AQ109">
        <f>C_helper!AT111/C_helper!AT$122</f>
        <v>0</v>
      </c>
      <c r="AR109">
        <f>C_helper!AU111/C_helper!AU$122</f>
        <v>0</v>
      </c>
    </row>
    <row r="110" spans="1:44">
      <c r="A110" t="s">
        <v>156</v>
      </c>
      <c r="B110">
        <f>C_helper!E112/C_helper!E$122</f>
        <v>0</v>
      </c>
      <c r="C110">
        <f>C_helper!F112/C_helper!F$122</f>
        <v>0</v>
      </c>
      <c r="D110">
        <f>C_helper!G112/C_helper!G$122</f>
        <v>0</v>
      </c>
      <c r="E110">
        <f>C_helper!H112/C_helper!H$122</f>
        <v>0</v>
      </c>
      <c r="F110">
        <v>0</v>
      </c>
      <c r="G110">
        <f>C_helper!J112/C_helper!J$122</f>
        <v>0</v>
      </c>
      <c r="H110">
        <f>C_helper!K112/C_helper!K$122</f>
        <v>0</v>
      </c>
      <c r="I110">
        <f>C_helper!L112/C_helper!L$122</f>
        <v>0</v>
      </c>
      <c r="J110">
        <f>C_helper!M112/C_helper!M$122</f>
        <v>0</v>
      </c>
      <c r="K110">
        <f>C_helper!N112/C_helper!N$122</f>
        <v>0</v>
      </c>
      <c r="L110">
        <f>C_helper!O112/C_helper!O$122</f>
        <v>0</v>
      </c>
      <c r="M110">
        <f>C_helper!P112/C_helper!P$122</f>
        <v>0</v>
      </c>
      <c r="N110">
        <f>C_helper!Q112/C_helper!Q$122</f>
        <v>0</v>
      </c>
      <c r="O110">
        <f>C_helper!R112/C_helper!R$122</f>
        <v>0</v>
      </c>
      <c r="P110">
        <f>C_helper!S112/C_helper!S$122</f>
        <v>0</v>
      </c>
      <c r="Q110">
        <f>C_helper!T112/C_helper!T$122</f>
        <v>0</v>
      </c>
      <c r="R110">
        <f>C_helper!U112/C_helper!U$122</f>
        <v>0</v>
      </c>
      <c r="S110">
        <f>C_helper!V112/C_helper!V$122</f>
        <v>0</v>
      </c>
      <c r="T110">
        <f>C_helper!W112/C_helper!W$122</f>
        <v>0</v>
      </c>
      <c r="U110">
        <f>C_helper!X112/C_helper!X$122</f>
        <v>0</v>
      </c>
      <c r="V110">
        <f>C_helper!Y112/C_helper!Y$122</f>
        <v>0</v>
      </c>
      <c r="W110">
        <f>C_helper!Z112/C_helper!Z$122</f>
        <v>0</v>
      </c>
      <c r="X110">
        <f>C_helper!AA112/C_helper!AA$122</f>
        <v>0</v>
      </c>
      <c r="Y110">
        <f>C_helper!AB112/C_helper!AB$122</f>
        <v>0</v>
      </c>
      <c r="Z110">
        <f>C_helper!AC112/C_helper!AC$122</f>
        <v>0</v>
      </c>
      <c r="AA110">
        <f>C_helper!AD112/C_helper!AD$122</f>
        <v>0</v>
      </c>
      <c r="AB110">
        <f>C_helper!AE112/C_helper!AE$122</f>
        <v>0</v>
      </c>
      <c r="AC110">
        <f>C_helper!AF112/C_helper!AF$122</f>
        <v>0</v>
      </c>
      <c r="AD110">
        <f>C_helper!AG112/C_helper!AG$122</f>
        <v>0</v>
      </c>
      <c r="AE110">
        <f>C_helper!AH112/C_helper!AH$122</f>
        <v>0</v>
      </c>
      <c r="AF110">
        <f>C_helper!AI112/C_helper!AI$122</f>
        <v>5.0662390466828106E-2</v>
      </c>
      <c r="AG110">
        <f>C_helper!AJ112/C_helper!AJ$122</f>
        <v>0</v>
      </c>
      <c r="AH110">
        <f>C_helper!AK112/C_helper!AK$122</f>
        <v>0</v>
      </c>
      <c r="AI110">
        <f>C_helper!AL112/C_helper!AL$122</f>
        <v>0</v>
      </c>
      <c r="AJ110">
        <f>C_helper!AM112/C_helper!AM$122</f>
        <v>0</v>
      </c>
      <c r="AK110">
        <f>C_helper!AN112/C_helper!AN$122</f>
        <v>0</v>
      </c>
      <c r="AL110">
        <f>C_helper!AO112/C_helper!AO$122</f>
        <v>0</v>
      </c>
      <c r="AM110">
        <v>0</v>
      </c>
      <c r="AN110">
        <f>C_helper!AQ112/C_helper!AQ$122</f>
        <v>0</v>
      </c>
      <c r="AO110">
        <f>C_helper!AR112/C_helper!AR$122</f>
        <v>0</v>
      </c>
      <c r="AP110">
        <f>C_helper!AS112/C_helper!AS$122</f>
        <v>0</v>
      </c>
      <c r="AQ110">
        <f>C_helper!AT112/C_helper!AT$122</f>
        <v>0</v>
      </c>
      <c r="AR110">
        <f>C_helper!AU112/C_helper!AU$122</f>
        <v>0</v>
      </c>
    </row>
    <row r="111" spans="1:44">
      <c r="A111" t="s">
        <v>157</v>
      </c>
      <c r="B111">
        <f>C_helper!E113/C_helper!E$122</f>
        <v>0</v>
      </c>
      <c r="C111">
        <f>C_helper!F113/C_helper!F$122</f>
        <v>0</v>
      </c>
      <c r="D111">
        <f>C_helper!G113/C_helper!G$122</f>
        <v>0</v>
      </c>
      <c r="E111">
        <f>C_helper!H113/C_helper!H$122</f>
        <v>0</v>
      </c>
      <c r="F111">
        <v>0</v>
      </c>
      <c r="G111">
        <f>C_helper!J113/C_helper!J$122</f>
        <v>0</v>
      </c>
      <c r="H111">
        <f>C_helper!K113/C_helper!K$122</f>
        <v>0</v>
      </c>
      <c r="I111">
        <f>C_helper!L113/C_helper!L$122</f>
        <v>0</v>
      </c>
      <c r="J111">
        <f>C_helper!M113/C_helper!M$122</f>
        <v>0</v>
      </c>
      <c r="K111">
        <f>C_helper!N113/C_helper!N$122</f>
        <v>0</v>
      </c>
      <c r="L111">
        <f>C_helper!O113/C_helper!O$122</f>
        <v>0</v>
      </c>
      <c r="M111">
        <f>C_helper!P113/C_helper!P$122</f>
        <v>0</v>
      </c>
      <c r="N111">
        <f>C_helper!Q113/C_helper!Q$122</f>
        <v>0</v>
      </c>
      <c r="O111">
        <f>C_helper!R113/C_helper!R$122</f>
        <v>0</v>
      </c>
      <c r="P111">
        <f>C_helper!S113/C_helper!S$122</f>
        <v>0</v>
      </c>
      <c r="Q111">
        <f>C_helper!T113/C_helper!T$122</f>
        <v>0</v>
      </c>
      <c r="R111">
        <f>C_helper!U113/C_helper!U$122</f>
        <v>0</v>
      </c>
      <c r="S111">
        <f>C_helper!V113/C_helper!V$122</f>
        <v>0</v>
      </c>
      <c r="T111">
        <f>C_helper!W113/C_helper!W$122</f>
        <v>0</v>
      </c>
      <c r="U111">
        <f>C_helper!X113/C_helper!X$122</f>
        <v>0</v>
      </c>
      <c r="V111">
        <f>C_helper!Y113/C_helper!Y$122</f>
        <v>0</v>
      </c>
      <c r="W111">
        <f>C_helper!Z113/C_helper!Z$122</f>
        <v>0</v>
      </c>
      <c r="X111">
        <f>C_helper!AA113/C_helper!AA$122</f>
        <v>7.9574048268933441E-5</v>
      </c>
      <c r="Y111">
        <f>C_helper!AB113/C_helper!AB$122</f>
        <v>0</v>
      </c>
      <c r="Z111">
        <f>C_helper!AC113/C_helper!AC$122</f>
        <v>0</v>
      </c>
      <c r="AA111">
        <f>C_helper!AD113/C_helper!AD$122</f>
        <v>0</v>
      </c>
      <c r="AB111">
        <f>C_helper!AE113/C_helper!AE$122</f>
        <v>0</v>
      </c>
      <c r="AC111">
        <f>C_helper!AF113/C_helper!AF$122</f>
        <v>3.604531364514272E-5</v>
      </c>
      <c r="AD111">
        <f>C_helper!AG113/C_helper!AG$122</f>
        <v>0</v>
      </c>
      <c r="AE111">
        <f>C_helper!AH113/C_helper!AH$122</f>
        <v>0</v>
      </c>
      <c r="AF111">
        <f>C_helper!AI113/C_helper!AI$122</f>
        <v>0.22489868130296836</v>
      </c>
      <c r="AG111">
        <f>C_helper!AJ113/C_helper!AJ$122</f>
        <v>0</v>
      </c>
      <c r="AH111">
        <f>C_helper!AK113/C_helper!AK$122</f>
        <v>0</v>
      </c>
      <c r="AI111">
        <f>C_helper!AL113/C_helper!AL$122</f>
        <v>0</v>
      </c>
      <c r="AJ111">
        <f>C_helper!AM113/C_helper!AM$122</f>
        <v>0</v>
      </c>
      <c r="AK111">
        <f>C_helper!AN113/C_helper!AN$122</f>
        <v>0</v>
      </c>
      <c r="AL111">
        <f>C_helper!AO113/C_helper!AO$122</f>
        <v>0</v>
      </c>
      <c r="AM111">
        <v>0</v>
      </c>
      <c r="AN111">
        <f>C_helper!AQ113/C_helper!AQ$122</f>
        <v>0</v>
      </c>
      <c r="AO111">
        <f>C_helper!AR113/C_helper!AR$122</f>
        <v>0</v>
      </c>
      <c r="AP111">
        <f>C_helper!AS113/C_helper!AS$122</f>
        <v>0</v>
      </c>
      <c r="AQ111">
        <f>C_helper!AT113/C_helper!AT$122</f>
        <v>0</v>
      </c>
      <c r="AR111">
        <f>C_helper!AU113/C_helper!AU$122</f>
        <v>0</v>
      </c>
    </row>
    <row r="112" spans="1:44">
      <c r="A112" t="s">
        <v>158</v>
      </c>
      <c r="B112">
        <f>C_helper!E114/C_helper!E$122</f>
        <v>0</v>
      </c>
      <c r="C112">
        <f>C_helper!F114/C_helper!F$122</f>
        <v>0</v>
      </c>
      <c r="D112">
        <f>C_helper!G114/C_helper!G$122</f>
        <v>0</v>
      </c>
      <c r="E112">
        <f>C_helper!H114/C_helper!H$122</f>
        <v>0</v>
      </c>
      <c r="F112">
        <v>0</v>
      </c>
      <c r="G112">
        <f>C_helper!J114/C_helper!J$122</f>
        <v>0</v>
      </c>
      <c r="H112">
        <f>C_helper!K114/C_helper!K$122</f>
        <v>0</v>
      </c>
      <c r="I112">
        <f>C_helper!L114/C_helper!L$122</f>
        <v>0</v>
      </c>
      <c r="J112">
        <f>C_helper!M114/C_helper!M$122</f>
        <v>0</v>
      </c>
      <c r="K112">
        <f>C_helper!N114/C_helper!N$122</f>
        <v>0</v>
      </c>
      <c r="L112">
        <f>C_helper!O114/C_helper!O$122</f>
        <v>0</v>
      </c>
      <c r="M112">
        <f>C_helper!P114/C_helper!P$122</f>
        <v>0</v>
      </c>
      <c r="N112">
        <f>C_helper!Q114/C_helper!Q$122</f>
        <v>0</v>
      </c>
      <c r="O112">
        <f>C_helper!R114/C_helper!R$122</f>
        <v>0</v>
      </c>
      <c r="P112">
        <f>C_helper!S114/C_helper!S$122</f>
        <v>0</v>
      </c>
      <c r="Q112">
        <f>C_helper!T114/C_helper!T$122</f>
        <v>0</v>
      </c>
      <c r="R112">
        <f>C_helper!U114/C_helper!U$122</f>
        <v>0</v>
      </c>
      <c r="S112">
        <f>C_helper!V114/C_helper!V$122</f>
        <v>0</v>
      </c>
      <c r="T112">
        <f>C_helper!W114/C_helper!W$122</f>
        <v>0</v>
      </c>
      <c r="U112">
        <f>C_helper!X114/C_helper!X$122</f>
        <v>0</v>
      </c>
      <c r="V112">
        <f>C_helper!Y114/C_helper!Y$122</f>
        <v>0</v>
      </c>
      <c r="W112">
        <f>C_helper!Z114/C_helper!Z$122</f>
        <v>0</v>
      </c>
      <c r="X112">
        <f>C_helper!AA114/C_helper!AA$122</f>
        <v>5.1766242096518307E-4</v>
      </c>
      <c r="Y112">
        <f>C_helper!AB114/C_helper!AB$122</f>
        <v>0</v>
      </c>
      <c r="Z112">
        <f>C_helper!AC114/C_helper!AC$122</f>
        <v>0</v>
      </c>
      <c r="AA112">
        <f>C_helper!AD114/C_helper!AD$122</f>
        <v>0</v>
      </c>
      <c r="AB112">
        <f>C_helper!AE114/C_helper!AE$122</f>
        <v>0</v>
      </c>
      <c r="AC112">
        <f>C_helper!AF114/C_helper!AF$122</f>
        <v>9.3717815477371066E-5</v>
      </c>
      <c r="AD112">
        <f>C_helper!AG114/C_helper!AG$122</f>
        <v>0</v>
      </c>
      <c r="AE112">
        <f>C_helper!AH114/C_helper!AH$122</f>
        <v>0</v>
      </c>
      <c r="AF112">
        <f>C_helper!AI114/C_helper!AI$122</f>
        <v>0.1061086915171639</v>
      </c>
      <c r="AG112">
        <f>C_helper!AJ114/C_helper!AJ$122</f>
        <v>0</v>
      </c>
      <c r="AH112">
        <f>C_helper!AK114/C_helper!AK$122</f>
        <v>0</v>
      </c>
      <c r="AI112">
        <f>C_helper!AL114/C_helper!AL$122</f>
        <v>0</v>
      </c>
      <c r="AJ112">
        <f>C_helper!AM114/C_helper!AM$122</f>
        <v>0</v>
      </c>
      <c r="AK112">
        <f>C_helper!AN114/C_helper!AN$122</f>
        <v>0</v>
      </c>
      <c r="AL112">
        <f>C_helper!AO114/C_helper!AO$122</f>
        <v>0</v>
      </c>
      <c r="AM112">
        <v>0</v>
      </c>
      <c r="AN112">
        <f>C_helper!AQ114/C_helper!AQ$122</f>
        <v>0</v>
      </c>
      <c r="AO112">
        <f>C_helper!AR114/C_helper!AR$122</f>
        <v>0</v>
      </c>
      <c r="AP112">
        <f>C_helper!AS114/C_helper!AS$122</f>
        <v>0</v>
      </c>
      <c r="AQ112">
        <f>C_helper!AT114/C_helper!AT$122</f>
        <v>0</v>
      </c>
      <c r="AR112">
        <f>C_helper!AU114/C_helper!AU$122</f>
        <v>0</v>
      </c>
    </row>
    <row r="113" spans="1:44">
      <c r="A113" t="s">
        <v>159</v>
      </c>
      <c r="B113">
        <f>C_helper!E115/C_helper!E$122</f>
        <v>0</v>
      </c>
      <c r="C113">
        <f>C_helper!F115/C_helper!F$122</f>
        <v>0</v>
      </c>
      <c r="D113">
        <f>C_helper!G115/C_helper!G$122</f>
        <v>0</v>
      </c>
      <c r="E113">
        <f>C_helper!H115/C_helper!H$122</f>
        <v>0</v>
      </c>
      <c r="F113">
        <v>0</v>
      </c>
      <c r="G113">
        <f>C_helper!J115/C_helper!J$122</f>
        <v>0</v>
      </c>
      <c r="H113">
        <f>C_helper!K115/C_helper!K$122</f>
        <v>0</v>
      </c>
      <c r="I113">
        <f>C_helper!L115/C_helper!L$122</f>
        <v>0</v>
      </c>
      <c r="J113">
        <f>C_helper!M115/C_helper!M$122</f>
        <v>0</v>
      </c>
      <c r="K113">
        <f>C_helper!N115/C_helper!N$122</f>
        <v>0</v>
      </c>
      <c r="L113">
        <f>C_helper!O115/C_helper!O$122</f>
        <v>0</v>
      </c>
      <c r="M113">
        <f>C_helper!P115/C_helper!P$122</f>
        <v>0</v>
      </c>
      <c r="N113">
        <f>C_helper!Q115/C_helper!Q$122</f>
        <v>0</v>
      </c>
      <c r="O113">
        <f>C_helper!R115/C_helper!R$122</f>
        <v>0</v>
      </c>
      <c r="P113">
        <f>C_helper!S115/C_helper!S$122</f>
        <v>0</v>
      </c>
      <c r="Q113">
        <f>C_helper!T115/C_helper!T$122</f>
        <v>0</v>
      </c>
      <c r="R113">
        <f>C_helper!U115/C_helper!U$122</f>
        <v>0</v>
      </c>
      <c r="S113">
        <f>C_helper!V115/C_helper!V$122</f>
        <v>0</v>
      </c>
      <c r="T113">
        <f>C_helper!W115/C_helper!W$122</f>
        <v>0</v>
      </c>
      <c r="U113">
        <f>C_helper!X115/C_helper!X$122</f>
        <v>0</v>
      </c>
      <c r="V113">
        <f>C_helper!Y115/C_helper!Y$122</f>
        <v>0</v>
      </c>
      <c r="W113">
        <f>C_helper!Z115/C_helper!Z$122</f>
        <v>0</v>
      </c>
      <c r="X113">
        <f>C_helper!AA115/C_helper!AA$122</f>
        <v>0</v>
      </c>
      <c r="Y113">
        <f>C_helper!AB115/C_helper!AB$122</f>
        <v>0</v>
      </c>
      <c r="Z113">
        <f>C_helper!AC115/C_helper!AC$122</f>
        <v>0</v>
      </c>
      <c r="AA113">
        <f>C_helper!AD115/C_helper!AD$122</f>
        <v>0</v>
      </c>
      <c r="AB113">
        <f>C_helper!AE115/C_helper!AE$122</f>
        <v>0</v>
      </c>
      <c r="AC113">
        <f>C_helper!AF115/C_helper!AF$122</f>
        <v>0</v>
      </c>
      <c r="AD113">
        <f>C_helper!AG115/C_helper!AG$122</f>
        <v>0</v>
      </c>
      <c r="AE113">
        <f>C_helper!AH115/C_helper!AH$122</f>
        <v>0</v>
      </c>
      <c r="AF113">
        <f>C_helper!AI115/C_helper!AI$122</f>
        <v>2.0795292180038821E-2</v>
      </c>
      <c r="AG113">
        <f>C_helper!AJ115/C_helper!AJ$122</f>
        <v>0</v>
      </c>
      <c r="AH113">
        <f>C_helper!AK115/C_helper!AK$122</f>
        <v>0</v>
      </c>
      <c r="AI113">
        <f>C_helper!AL115/C_helper!AL$122</f>
        <v>0</v>
      </c>
      <c r="AJ113">
        <f>C_helper!AM115/C_helper!AM$122</f>
        <v>0</v>
      </c>
      <c r="AK113">
        <f>C_helper!AN115/C_helper!AN$122</f>
        <v>0</v>
      </c>
      <c r="AL113">
        <f>C_helper!AO115/C_helper!AO$122</f>
        <v>0</v>
      </c>
      <c r="AM113">
        <v>0</v>
      </c>
      <c r="AN113">
        <f>C_helper!AQ115/C_helper!AQ$122</f>
        <v>0</v>
      </c>
      <c r="AO113">
        <f>C_helper!AR115/C_helper!AR$122</f>
        <v>0</v>
      </c>
      <c r="AP113">
        <f>C_helper!AS115/C_helper!AS$122</f>
        <v>0</v>
      </c>
      <c r="AQ113">
        <f>C_helper!AT115/C_helper!AT$122</f>
        <v>0</v>
      </c>
      <c r="AR113">
        <f>C_helper!AU115/C_helper!AU$122</f>
        <v>0</v>
      </c>
    </row>
    <row r="114" spans="1:44">
      <c r="A114" t="s">
        <v>160</v>
      </c>
      <c r="B114">
        <f>C_helper!E116/C_helper!E$122</f>
        <v>0</v>
      </c>
      <c r="C114">
        <f>C_helper!F116/C_helper!F$122</f>
        <v>0</v>
      </c>
      <c r="D114">
        <f>C_helper!G116/C_helper!G$122</f>
        <v>0</v>
      </c>
      <c r="E114">
        <f>C_helper!H116/C_helper!H$122</f>
        <v>0</v>
      </c>
      <c r="F114">
        <v>0</v>
      </c>
      <c r="G114">
        <f>C_helper!J116/C_helper!J$122</f>
        <v>0</v>
      </c>
      <c r="H114">
        <f>C_helper!K116/C_helper!K$122</f>
        <v>0</v>
      </c>
      <c r="I114">
        <f>C_helper!L116/C_helper!L$122</f>
        <v>0</v>
      </c>
      <c r="J114">
        <f>C_helper!M116/C_helper!M$122</f>
        <v>0</v>
      </c>
      <c r="K114">
        <f>C_helper!N116/C_helper!N$122</f>
        <v>0</v>
      </c>
      <c r="L114">
        <f>C_helper!O116/C_helper!O$122</f>
        <v>0</v>
      </c>
      <c r="M114">
        <f>C_helper!P116/C_helper!P$122</f>
        <v>0</v>
      </c>
      <c r="N114">
        <f>C_helper!Q116/C_helper!Q$122</f>
        <v>0</v>
      </c>
      <c r="O114">
        <f>C_helper!R116/C_helper!R$122</f>
        <v>0</v>
      </c>
      <c r="P114">
        <f>C_helper!S116/C_helper!S$122</f>
        <v>0</v>
      </c>
      <c r="Q114">
        <f>C_helper!T116/C_helper!T$122</f>
        <v>0</v>
      </c>
      <c r="R114">
        <f>C_helper!U116/C_helper!U$122</f>
        <v>0</v>
      </c>
      <c r="S114">
        <f>C_helper!V116/C_helper!V$122</f>
        <v>0</v>
      </c>
      <c r="T114">
        <f>C_helper!W116/C_helper!W$122</f>
        <v>0</v>
      </c>
      <c r="U114">
        <f>C_helper!X116/C_helper!X$122</f>
        <v>0</v>
      </c>
      <c r="V114">
        <f>C_helper!Y116/C_helper!Y$122</f>
        <v>0</v>
      </c>
      <c r="W114">
        <f>C_helper!Z116/C_helper!Z$122</f>
        <v>0</v>
      </c>
      <c r="X114">
        <f>C_helper!AA116/C_helper!AA$122</f>
        <v>6.0966904510836102E-5</v>
      </c>
      <c r="Y114">
        <f>C_helper!AB116/C_helper!AB$122</f>
        <v>0</v>
      </c>
      <c r="Z114">
        <f>C_helper!AC116/C_helper!AC$122</f>
        <v>0</v>
      </c>
      <c r="AA114">
        <f>C_helper!AD116/C_helper!AD$122</f>
        <v>0</v>
      </c>
      <c r="AB114">
        <f>C_helper!AE116/C_helper!AE$122</f>
        <v>0</v>
      </c>
      <c r="AC114">
        <f>C_helper!AF116/C_helper!AF$122</f>
        <v>2.2077754607649915E-5</v>
      </c>
      <c r="AD114">
        <f>C_helper!AG116/C_helper!AG$122</f>
        <v>0.11560608507897657</v>
      </c>
      <c r="AE114">
        <f>C_helper!AH116/C_helper!AH$122</f>
        <v>0</v>
      </c>
      <c r="AF114">
        <f>C_helper!AI116/C_helper!AI$122</f>
        <v>7.9032140675008605E-2</v>
      </c>
      <c r="AG114">
        <f>C_helper!AJ116/C_helper!AJ$122</f>
        <v>0</v>
      </c>
      <c r="AH114">
        <f>C_helper!AK116/C_helper!AK$122</f>
        <v>0</v>
      </c>
      <c r="AI114">
        <f>C_helper!AL116/C_helper!AL$122</f>
        <v>0</v>
      </c>
      <c r="AJ114">
        <f>C_helper!AM116/C_helper!AM$122</f>
        <v>0</v>
      </c>
      <c r="AK114">
        <f>C_helper!AN116/C_helper!AN$122</f>
        <v>0</v>
      </c>
      <c r="AL114">
        <f>C_helper!AO116/C_helper!AO$122</f>
        <v>0</v>
      </c>
      <c r="AM114">
        <v>0</v>
      </c>
      <c r="AN114">
        <f>C_helper!AQ116/C_helper!AQ$122</f>
        <v>0</v>
      </c>
      <c r="AO114">
        <f>C_helper!AR116/C_helper!AR$122</f>
        <v>0</v>
      </c>
      <c r="AP114">
        <f>C_helper!AS116/C_helper!AS$122</f>
        <v>0</v>
      </c>
      <c r="AQ114">
        <f>C_helper!AT116/C_helper!AT$122</f>
        <v>0</v>
      </c>
      <c r="AR114">
        <f>C_helper!AU116/C_helper!AU$122</f>
        <v>0</v>
      </c>
    </row>
    <row r="115" spans="1:44">
      <c r="A115" t="s">
        <v>161</v>
      </c>
      <c r="B115">
        <f>C_helper!E117/C_helper!E$122</f>
        <v>0</v>
      </c>
      <c r="C115">
        <f>C_helper!F117/C_helper!F$122</f>
        <v>0</v>
      </c>
      <c r="D115">
        <f>C_helper!G117/C_helper!G$122</f>
        <v>0</v>
      </c>
      <c r="E115">
        <f>C_helper!H117/C_helper!H$122</f>
        <v>0</v>
      </c>
      <c r="F115">
        <v>0</v>
      </c>
      <c r="G115">
        <f>C_helper!J117/C_helper!J$122</f>
        <v>0</v>
      </c>
      <c r="H115">
        <f>C_helper!K117/C_helper!K$122</f>
        <v>0</v>
      </c>
      <c r="I115">
        <f>C_helper!L117/C_helper!L$122</f>
        <v>0</v>
      </c>
      <c r="J115">
        <f>C_helper!M117/C_helper!M$122</f>
        <v>0</v>
      </c>
      <c r="K115">
        <f>C_helper!N117/C_helper!N$122</f>
        <v>0</v>
      </c>
      <c r="L115">
        <f>C_helper!O117/C_helper!O$122</f>
        <v>0</v>
      </c>
      <c r="M115">
        <f>C_helper!P117/C_helper!P$122</f>
        <v>0</v>
      </c>
      <c r="N115">
        <f>C_helper!Q117/C_helper!Q$122</f>
        <v>0</v>
      </c>
      <c r="O115">
        <f>C_helper!R117/C_helper!R$122</f>
        <v>0</v>
      </c>
      <c r="P115">
        <f>C_helper!S117/C_helper!S$122</f>
        <v>0</v>
      </c>
      <c r="Q115">
        <f>C_helper!T117/C_helper!T$122</f>
        <v>0</v>
      </c>
      <c r="R115">
        <f>C_helper!U117/C_helper!U$122</f>
        <v>0</v>
      </c>
      <c r="S115">
        <f>C_helper!V117/C_helper!V$122</f>
        <v>0</v>
      </c>
      <c r="T115">
        <f>C_helper!W117/C_helper!W$122</f>
        <v>0</v>
      </c>
      <c r="U115">
        <f>C_helper!X117/C_helper!X$122</f>
        <v>0</v>
      </c>
      <c r="V115">
        <f>C_helper!Y117/C_helper!Y$122</f>
        <v>0</v>
      </c>
      <c r="W115">
        <f>C_helper!Z117/C_helper!Z$122</f>
        <v>0</v>
      </c>
      <c r="X115">
        <f>C_helper!AA117/C_helper!AA$122</f>
        <v>2.6211318800644132E-4</v>
      </c>
      <c r="Y115">
        <f>C_helper!AB117/C_helper!AB$122</f>
        <v>0</v>
      </c>
      <c r="Z115">
        <f>C_helper!AC117/C_helper!AC$122</f>
        <v>0</v>
      </c>
      <c r="AA115">
        <f>C_helper!AD117/C_helper!AD$122</f>
        <v>0</v>
      </c>
      <c r="AB115">
        <f>C_helper!AE117/C_helper!AE$122</f>
        <v>0</v>
      </c>
      <c r="AC115">
        <f>C_helper!AF117/C_helper!AF$122</f>
        <v>1.6049175900499795E-4</v>
      </c>
      <c r="AD115">
        <f>C_helper!AG117/C_helper!AG$122</f>
        <v>0</v>
      </c>
      <c r="AE115">
        <f>C_helper!AH117/C_helper!AH$122</f>
        <v>0</v>
      </c>
      <c r="AF115">
        <f>C_helper!AI117/C_helper!AI$122</f>
        <v>0</v>
      </c>
      <c r="AG115">
        <f>C_helper!AJ117/C_helper!AJ$122</f>
        <v>0</v>
      </c>
      <c r="AH115">
        <f>C_helper!AK117/C_helper!AK$122</f>
        <v>0</v>
      </c>
      <c r="AI115">
        <f>C_helper!AL117/C_helper!AL$122</f>
        <v>0</v>
      </c>
      <c r="AJ115">
        <f>C_helper!AM117/C_helper!AM$122</f>
        <v>0</v>
      </c>
      <c r="AK115">
        <f>C_helper!AN117/C_helper!AN$122</f>
        <v>0</v>
      </c>
      <c r="AL115">
        <f>C_helper!AO117/C_helper!AO$122</f>
        <v>0</v>
      </c>
      <c r="AM115">
        <v>0</v>
      </c>
      <c r="AN115">
        <f>C_helper!AQ117/C_helper!AQ$122</f>
        <v>0</v>
      </c>
      <c r="AO115">
        <f>C_helper!AR117/C_helper!AR$122</f>
        <v>0</v>
      </c>
      <c r="AP115">
        <f>C_helper!AS117/C_helper!AS$122</f>
        <v>0</v>
      </c>
      <c r="AQ115">
        <f>C_helper!AT117/C_helper!AT$122</f>
        <v>0</v>
      </c>
      <c r="AR115">
        <f>C_helper!AU117/C_helper!AU$122</f>
        <v>0.44254801119817383</v>
      </c>
    </row>
    <row r="116" spans="1:44">
      <c r="A116" t="s">
        <v>162</v>
      </c>
      <c r="B116">
        <f>C_helper!E118/C_helper!E$122</f>
        <v>0</v>
      </c>
      <c r="C116">
        <f>C_helper!F118/C_helper!F$122</f>
        <v>0</v>
      </c>
      <c r="D116">
        <f>C_helper!G118/C_helper!G$122</f>
        <v>0</v>
      </c>
      <c r="E116">
        <f>C_helper!H118/C_helper!H$122</f>
        <v>0</v>
      </c>
      <c r="F116">
        <v>0</v>
      </c>
      <c r="G116">
        <f>C_helper!J118/C_helper!J$122</f>
        <v>3.1979701481379815E-3</v>
      </c>
      <c r="H116">
        <f>C_helper!K118/C_helper!K$122</f>
        <v>8.1055838157476093E-2</v>
      </c>
      <c r="I116">
        <f>C_helper!L118/C_helper!L$122</f>
        <v>0</v>
      </c>
      <c r="J116">
        <f>C_helper!M118/C_helper!M$122</f>
        <v>0</v>
      </c>
      <c r="K116">
        <f>C_helper!N118/C_helper!N$122</f>
        <v>0</v>
      </c>
      <c r="L116">
        <f>C_helper!O118/C_helper!O$122</f>
        <v>0</v>
      </c>
      <c r="M116">
        <f>C_helper!P118/C_helper!P$122</f>
        <v>0</v>
      </c>
      <c r="N116">
        <f>C_helper!Q118/C_helper!Q$122</f>
        <v>4.8861135016951204E-2</v>
      </c>
      <c r="O116">
        <f>C_helper!R118/C_helper!R$122</f>
        <v>0</v>
      </c>
      <c r="P116">
        <f>C_helper!S118/C_helper!S$122</f>
        <v>0.11305660554251064</v>
      </c>
      <c r="Q116">
        <f>C_helper!T118/C_helper!T$122</f>
        <v>0</v>
      </c>
      <c r="R116">
        <f>C_helper!U118/C_helper!U$122</f>
        <v>0</v>
      </c>
      <c r="S116">
        <f>C_helper!V118/C_helper!V$122</f>
        <v>0</v>
      </c>
      <c r="T116">
        <f>C_helper!W118/C_helper!W$122</f>
        <v>0</v>
      </c>
      <c r="U116">
        <f>C_helper!X118/C_helper!X$122</f>
        <v>0</v>
      </c>
      <c r="V116">
        <f>C_helper!Y118/C_helper!Y$122</f>
        <v>0</v>
      </c>
      <c r="W116">
        <f>C_helper!Z118/C_helper!Z$122</f>
        <v>0</v>
      </c>
      <c r="X116">
        <f>C_helper!AA118/C_helper!AA$122</f>
        <v>2.2086429320541917E-2</v>
      </c>
      <c r="Y116">
        <f>C_helper!AB118/C_helper!AB$122</f>
        <v>0</v>
      </c>
      <c r="Z116">
        <f>C_helper!AC118/C_helper!AC$122</f>
        <v>0</v>
      </c>
      <c r="AA116">
        <f>C_helper!AD118/C_helper!AD$122</f>
        <v>0</v>
      </c>
      <c r="AB116">
        <f>C_helper!AE118/C_helper!AE$122</f>
        <v>0</v>
      </c>
      <c r="AC116">
        <f>C_helper!AF118/C_helper!AF$122</f>
        <v>6.3351350883736474E-2</v>
      </c>
      <c r="AD116">
        <f>C_helper!AG118/C_helper!AG$122</f>
        <v>0</v>
      </c>
      <c r="AE116">
        <f>C_helper!AH118/C_helper!AH$122</f>
        <v>0</v>
      </c>
      <c r="AF116">
        <f>C_helper!AI118/C_helper!AI$122</f>
        <v>0</v>
      </c>
      <c r="AG116">
        <f>C_helper!AJ118/C_helper!AJ$122</f>
        <v>0</v>
      </c>
      <c r="AH116">
        <f>C_helper!AK118/C_helper!AK$122</f>
        <v>0</v>
      </c>
      <c r="AI116">
        <f>C_helper!AL118/C_helper!AL$122</f>
        <v>0</v>
      </c>
      <c r="AJ116">
        <f>C_helper!AM118/C_helper!AM$122</f>
        <v>0</v>
      </c>
      <c r="AK116">
        <f>C_helper!AN118/C_helper!AN$122</f>
        <v>0</v>
      </c>
      <c r="AL116">
        <f>C_helper!AO118/C_helper!AO$122</f>
        <v>0</v>
      </c>
      <c r="AM116">
        <v>0</v>
      </c>
      <c r="AN116">
        <f>C_helper!AQ118/C_helper!AQ$122</f>
        <v>9.7749725922572112E-2</v>
      </c>
      <c r="AO116">
        <f>C_helper!AR118/C_helper!AR$122</f>
        <v>0</v>
      </c>
      <c r="AP116">
        <f>C_helper!AS118/C_helper!AS$122</f>
        <v>0</v>
      </c>
      <c r="AQ116">
        <f>C_helper!AT118/C_helper!AT$122</f>
        <v>0</v>
      </c>
      <c r="AR116">
        <f>C_helper!AU118/C_helper!AU$122</f>
        <v>0</v>
      </c>
    </row>
    <row r="117" spans="1:44">
      <c r="A117" t="s">
        <v>163</v>
      </c>
      <c r="B117">
        <f>C_helper!E119/C_helper!E$122</f>
        <v>0</v>
      </c>
      <c r="C117">
        <f>C_helper!F119/C_helper!F$122</f>
        <v>0</v>
      </c>
      <c r="D117">
        <f>C_helper!G119/C_helper!G$122</f>
        <v>0</v>
      </c>
      <c r="E117">
        <f>C_helper!H119/C_helper!H$122</f>
        <v>0</v>
      </c>
      <c r="F117">
        <v>0</v>
      </c>
      <c r="G117">
        <f>C_helper!J119/C_helper!J$122</f>
        <v>1.4809601509071717E-2</v>
      </c>
      <c r="H117">
        <f>C_helper!K119/C_helper!K$122</f>
        <v>0</v>
      </c>
      <c r="I117">
        <f>C_helper!L119/C_helper!L$122</f>
        <v>0</v>
      </c>
      <c r="J117">
        <f>C_helper!M119/C_helper!M$122</f>
        <v>0</v>
      </c>
      <c r="K117">
        <f>C_helper!N119/C_helper!N$122</f>
        <v>0</v>
      </c>
      <c r="L117">
        <f>C_helper!O119/C_helper!O$122</f>
        <v>0</v>
      </c>
      <c r="M117">
        <f>C_helper!P119/C_helper!P$122</f>
        <v>0</v>
      </c>
      <c r="N117">
        <f>C_helper!Q119/C_helper!Q$122</f>
        <v>0</v>
      </c>
      <c r="O117">
        <f>C_helper!R119/C_helper!R$122</f>
        <v>0</v>
      </c>
      <c r="P117">
        <f>C_helper!S119/C_helper!S$122</f>
        <v>0</v>
      </c>
      <c r="Q117">
        <f>C_helper!T119/C_helper!T$122</f>
        <v>0</v>
      </c>
      <c r="R117">
        <f>C_helper!U119/C_helper!U$122</f>
        <v>0</v>
      </c>
      <c r="S117">
        <f>C_helper!V119/C_helper!V$122</f>
        <v>0</v>
      </c>
      <c r="T117">
        <f>C_helper!W119/C_helper!W$122</f>
        <v>0</v>
      </c>
      <c r="U117">
        <f>C_helper!X119/C_helper!X$122</f>
        <v>0</v>
      </c>
      <c r="V117">
        <f>C_helper!Y119/C_helper!Y$122</f>
        <v>0</v>
      </c>
      <c r="W117">
        <f>C_helper!Z119/C_helper!Z$122</f>
        <v>0</v>
      </c>
      <c r="X117">
        <f>C_helper!AA119/C_helper!AA$122</f>
        <v>7.4781804816735869E-4</v>
      </c>
      <c r="Y117">
        <f>C_helper!AB119/C_helper!AB$122</f>
        <v>0</v>
      </c>
      <c r="Z117">
        <f>C_helper!AC119/C_helper!AC$122</f>
        <v>0</v>
      </c>
      <c r="AA117">
        <f>C_helper!AD119/C_helper!AD$122</f>
        <v>0</v>
      </c>
      <c r="AB117">
        <f>C_helper!AE119/C_helper!AE$122</f>
        <v>0</v>
      </c>
      <c r="AC117">
        <f>C_helper!AF119/C_helper!AF$122</f>
        <v>1.8302008003321217E-4</v>
      </c>
      <c r="AD117">
        <f>C_helper!AG119/C_helper!AG$122</f>
        <v>0</v>
      </c>
      <c r="AE117">
        <f>C_helper!AH119/C_helper!AH$122</f>
        <v>0</v>
      </c>
      <c r="AF117">
        <f>C_helper!AI119/C_helper!AI$122</f>
        <v>5.1072587099507431E-3</v>
      </c>
      <c r="AG117">
        <f>C_helper!AJ119/C_helper!AJ$122</f>
        <v>0</v>
      </c>
      <c r="AH117">
        <f>C_helper!AK119/C_helper!AK$122</f>
        <v>0</v>
      </c>
      <c r="AI117">
        <f>C_helper!AL119/C_helper!AL$122</f>
        <v>0</v>
      </c>
      <c r="AJ117">
        <f>C_helper!AM119/C_helper!AM$122</f>
        <v>0</v>
      </c>
      <c r="AK117">
        <f>C_helper!AN119/C_helper!AN$122</f>
        <v>0</v>
      </c>
      <c r="AL117">
        <f>C_helper!AO119/C_helper!AO$122</f>
        <v>0.47945830464890021</v>
      </c>
      <c r="AM117">
        <v>0</v>
      </c>
      <c r="AN117">
        <f>C_helper!AQ119/C_helper!AQ$122</f>
        <v>0</v>
      </c>
      <c r="AO117">
        <f>C_helper!AR119/C_helper!AR$122</f>
        <v>0</v>
      </c>
      <c r="AP117">
        <f>C_helper!AS119/C_helper!AS$122</f>
        <v>0</v>
      </c>
      <c r="AQ117">
        <f>C_helper!AT119/C_helper!AT$122</f>
        <v>0</v>
      </c>
      <c r="AR117">
        <f>C_helper!AU119/C_helper!AU$122</f>
        <v>0.26825213209886484</v>
      </c>
    </row>
    <row r="118" spans="1:44">
      <c r="A118" t="s">
        <v>164</v>
      </c>
      <c r="B118">
        <f>C_helper!E120/C_helper!E$122</f>
        <v>0</v>
      </c>
      <c r="C118">
        <f>C_helper!F120/C_helper!F$122</f>
        <v>0</v>
      </c>
      <c r="D118">
        <f>C_helper!G120/C_helper!G$122</f>
        <v>0</v>
      </c>
      <c r="E118">
        <f>C_helper!H120/C_helper!H$122</f>
        <v>0</v>
      </c>
      <c r="F118">
        <v>0</v>
      </c>
      <c r="G118">
        <f>C_helper!J120/C_helper!J$122</f>
        <v>0</v>
      </c>
      <c r="H118">
        <f>C_helper!K120/C_helper!K$122</f>
        <v>0</v>
      </c>
      <c r="I118">
        <f>C_helper!L120/C_helper!L$122</f>
        <v>0</v>
      </c>
      <c r="J118">
        <f>C_helper!M120/C_helper!M$122</f>
        <v>0</v>
      </c>
      <c r="K118">
        <f>C_helper!N120/C_helper!N$122</f>
        <v>0</v>
      </c>
      <c r="L118">
        <f>C_helper!O120/C_helper!O$122</f>
        <v>0</v>
      </c>
      <c r="M118">
        <f>C_helper!P120/C_helper!P$122</f>
        <v>0</v>
      </c>
      <c r="N118">
        <f>C_helper!Q120/C_helper!Q$122</f>
        <v>0</v>
      </c>
      <c r="O118">
        <f>C_helper!R120/C_helper!R$122</f>
        <v>0</v>
      </c>
      <c r="P118">
        <f>C_helper!S120/C_helper!S$122</f>
        <v>0</v>
      </c>
      <c r="Q118">
        <f>C_helper!T120/C_helper!T$122</f>
        <v>0</v>
      </c>
      <c r="R118">
        <f>C_helper!U120/C_helper!U$122</f>
        <v>0</v>
      </c>
      <c r="S118">
        <f>C_helper!V120/C_helper!V$122</f>
        <v>0.1970979337586935</v>
      </c>
      <c r="T118">
        <f>C_helper!W120/C_helper!W$122</f>
        <v>0</v>
      </c>
      <c r="U118">
        <f>C_helper!X120/C_helper!X$122</f>
        <v>0</v>
      </c>
      <c r="V118">
        <f>C_helper!Y120/C_helper!Y$122</f>
        <v>0</v>
      </c>
      <c r="W118">
        <f>C_helper!Z120/C_helper!Z$122</f>
        <v>0</v>
      </c>
      <c r="X118">
        <f>C_helper!AA120/C_helper!AA$122</f>
        <v>0</v>
      </c>
      <c r="Y118">
        <f>C_helper!AB120/C_helper!AB$122</f>
        <v>0</v>
      </c>
      <c r="Z118">
        <f>C_helper!AC120/C_helper!AC$122</f>
        <v>0</v>
      </c>
      <c r="AA118">
        <f>C_helper!AD120/C_helper!AD$122</f>
        <v>0</v>
      </c>
      <c r="AB118">
        <f>C_helper!AE120/C_helper!AE$122</f>
        <v>0</v>
      </c>
      <c r="AC118">
        <f>C_helper!AF120/C_helper!AF$122</f>
        <v>0</v>
      </c>
      <c r="AD118">
        <f>C_helper!AG120/C_helper!AG$122</f>
        <v>0</v>
      </c>
      <c r="AE118">
        <f>C_helper!AH120/C_helper!AH$122</f>
        <v>0</v>
      </c>
      <c r="AF118">
        <f>C_helper!AI120/C_helper!AI$122</f>
        <v>0</v>
      </c>
      <c r="AG118">
        <f>C_helper!AJ120/C_helper!AJ$122</f>
        <v>0</v>
      </c>
      <c r="AH118">
        <f>C_helper!AK120/C_helper!AK$122</f>
        <v>0</v>
      </c>
      <c r="AI118">
        <f>C_helper!AL120/C_helper!AL$122</f>
        <v>0</v>
      </c>
      <c r="AJ118">
        <f>C_helper!AM120/C_helper!AM$122</f>
        <v>0</v>
      </c>
      <c r="AK118">
        <f>C_helper!AN120/C_helper!AN$122</f>
        <v>0</v>
      </c>
      <c r="AL118">
        <f>C_helper!AO120/C_helper!AO$122</f>
        <v>0</v>
      </c>
      <c r="AM118">
        <v>0</v>
      </c>
      <c r="AN118">
        <f>C_helper!AQ120/C_helper!AQ$122</f>
        <v>0</v>
      </c>
      <c r="AO118">
        <f>C_helper!AR120/C_helper!AR$122</f>
        <v>0</v>
      </c>
      <c r="AP118">
        <f>C_helper!AS120/C_helper!AS$122</f>
        <v>0</v>
      </c>
      <c r="AQ118">
        <f>C_helper!AT120/C_helper!AT$122</f>
        <v>0</v>
      </c>
      <c r="AR118">
        <f>C_helper!AU120/C_helper!AU$122</f>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topLeftCell="B1" workbookViewId="0">
      <selection activeCell="K3" sqref="K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SUM(B3:B45)</f>
        <v>188330.9</v>
      </c>
      <c r="C2">
        <f t="shared" ref="B2:L2" si="0">SUM(C3:C45)</f>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topLeftCell="A60" workbookViewId="0">
      <selection activeCell="B2" sqref="B2"/>
    </sheetView>
  </sheetViews>
  <sheetFormatPr baseColWidth="10" defaultColWidth="10.6640625" defaultRowHeight="15"/>
  <cols>
    <col min="1" max="1" width="38.5" customWidth="1"/>
    <col min="2" max="7" width="13.6640625" bestFit="1" customWidth="1"/>
  </cols>
  <sheetData>
    <row r="1" spans="1:13">
      <c r="A1" s="3" t="s">
        <v>465</v>
      </c>
      <c r="B1" t="s">
        <v>489</v>
      </c>
      <c r="C1" t="s">
        <v>488</v>
      </c>
      <c r="D1" t="s">
        <v>487</v>
      </c>
      <c r="E1" t="s">
        <v>490</v>
      </c>
      <c r="F1" t="s">
        <v>491</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pageSetup paperSize="9"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AD91"/>
  <sheetViews>
    <sheetView topLeftCell="B8" zoomScaleNormal="100" workbookViewId="0">
      <selection activeCell="G12" sqref="G12:G18"/>
    </sheetView>
  </sheetViews>
  <sheetFormatPr baseColWidth="10" defaultColWidth="8.83203125" defaultRowHeight="15"/>
  <cols>
    <col min="1" max="1" width="25.1640625" customWidth="1"/>
    <col min="2" max="2" width="21.5" customWidth="1"/>
    <col min="3" max="3" width="21.1640625" bestFit="1" customWidth="1"/>
    <col min="4" max="4" width="19" customWidth="1"/>
    <col min="5" max="5" width="13.33203125" customWidth="1"/>
    <col min="6" max="6" width="13" bestFit="1" customWidth="1"/>
    <col min="7" max="7" width="11.83203125" bestFit="1" customWidth="1"/>
    <col min="8" max="8" width="11.1640625" bestFit="1" customWidth="1"/>
    <col min="9" max="9" width="12.5" bestFit="1" customWidth="1"/>
  </cols>
  <sheetData>
    <row r="1" spans="1:23">
      <c r="B1" t="s">
        <v>510</v>
      </c>
      <c r="D1" t="s">
        <v>510</v>
      </c>
      <c r="G1" t="s">
        <v>507</v>
      </c>
      <c r="H1" t="s">
        <v>507</v>
      </c>
    </row>
    <row r="2" spans="1:23" ht="61">
      <c r="A2" s="22" t="s">
        <v>515</v>
      </c>
      <c r="B2" s="15" t="s">
        <v>512</v>
      </c>
      <c r="C2" t="s">
        <v>514</v>
      </c>
      <c r="D2" s="15" t="s">
        <v>511</v>
      </c>
      <c r="E2" t="s">
        <v>513</v>
      </c>
      <c r="G2" s="15" t="s">
        <v>512</v>
      </c>
      <c r="H2" s="15" t="s">
        <v>511</v>
      </c>
    </row>
    <row r="3" spans="1:23" ht="16">
      <c r="A3" s="14" t="s">
        <v>489</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488</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487</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490</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491</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25" t="s">
        <v>510</v>
      </c>
      <c r="C11" s="25"/>
      <c r="D11" s="25"/>
      <c r="E11" s="25"/>
      <c r="F11" s="25"/>
      <c r="G11" s="25"/>
      <c r="H11" s="25"/>
      <c r="Q11" s="3" t="s">
        <v>509</v>
      </c>
    </row>
    <row r="12" spans="1:23" ht="37" customHeight="1">
      <c r="B12" s="3" t="s">
        <v>464</v>
      </c>
      <c r="C12" s="15" t="s">
        <v>506</v>
      </c>
      <c r="D12" s="15" t="s">
        <v>505</v>
      </c>
      <c r="E12" s="15" t="s">
        <v>504</v>
      </c>
      <c r="F12" s="15" t="s">
        <v>503</v>
      </c>
      <c r="G12" s="15" t="s">
        <v>472</v>
      </c>
      <c r="H12" s="15" t="s">
        <v>468</v>
      </c>
      <c r="Q12" s="26" t="s">
        <v>508</v>
      </c>
      <c r="R12" s="26"/>
      <c r="S12" s="26"/>
      <c r="T12" s="26"/>
      <c r="U12" s="26"/>
      <c r="V12" s="26"/>
      <c r="W12" s="26"/>
    </row>
    <row r="13" spans="1:23">
      <c r="A13" s="14" t="s">
        <v>489</v>
      </c>
      <c r="B13" s="10"/>
      <c r="C13" s="12">
        <f t="shared" ref="C13:C18" si="2">D3/$D$8</f>
        <v>0.39164809890030905</v>
      </c>
      <c r="D13" s="12">
        <f t="shared" ref="D13:D18" si="3">B3/$B$8</f>
        <v>0.79953679876479677</v>
      </c>
      <c r="E13" s="10">
        <f t="shared" ref="E13:E18" si="4">C13*$C$25</f>
        <v>168.03424374853893</v>
      </c>
      <c r="F13" s="11">
        <f t="shared" ref="F13:F18" si="5">D13*$D$25</f>
        <v>236.1961820045432</v>
      </c>
      <c r="G13" s="10">
        <f t="shared" ref="G13:G18" si="6">E13+F13</f>
        <v>404.23042575308216</v>
      </c>
      <c r="H13" t="e">
        <f>G13/B13</f>
        <v>#DIV/0!</v>
      </c>
      <c r="Q13" s="26"/>
      <c r="R13" s="26"/>
      <c r="S13" s="26"/>
      <c r="T13" s="26"/>
      <c r="U13" s="26"/>
      <c r="V13" s="26"/>
      <c r="W13" s="26"/>
    </row>
    <row r="14" spans="1:23">
      <c r="A14" s="14" t="s">
        <v>488</v>
      </c>
      <c r="B14" s="10"/>
      <c r="C14" s="12">
        <f t="shared" si="2"/>
        <v>0.62042244663264579</v>
      </c>
      <c r="D14" s="12">
        <f t="shared" si="3"/>
        <v>0.85922747894834717</v>
      </c>
      <c r="E14" s="10">
        <f t="shared" si="4"/>
        <v>266.18849144744979</v>
      </c>
      <c r="F14" s="11">
        <f t="shared" si="5"/>
        <v>253.8297803359645</v>
      </c>
      <c r="G14" s="10">
        <f t="shared" si="6"/>
        <v>520.01827178341432</v>
      </c>
      <c r="H14" t="e">
        <f t="shared" ref="H14:H18" si="7">G14/B14</f>
        <v>#DIV/0!</v>
      </c>
      <c r="Q14" s="26"/>
      <c r="R14" s="26"/>
      <c r="S14" s="26"/>
      <c r="T14" s="26"/>
      <c r="U14" s="26"/>
      <c r="V14" s="26"/>
      <c r="W14" s="26"/>
    </row>
    <row r="15" spans="1:23">
      <c r="A15" s="14" t="s">
        <v>487</v>
      </c>
      <c r="B15" s="10"/>
      <c r="C15" s="12">
        <f t="shared" si="2"/>
        <v>1.093258103931575</v>
      </c>
      <c r="D15" s="12">
        <f t="shared" si="3"/>
        <v>1.0092078004644986</v>
      </c>
      <c r="E15" s="10">
        <f t="shared" si="4"/>
        <v>469.05576519309079</v>
      </c>
      <c r="F15" s="11">
        <f t="shared" si="5"/>
        <v>298.1364080892543</v>
      </c>
      <c r="G15" s="10">
        <f t="shared" si="6"/>
        <v>767.19217328234504</v>
      </c>
      <c r="H15" t="e">
        <f t="shared" si="7"/>
        <v>#DIV/0!</v>
      </c>
      <c r="Q15" s="26"/>
      <c r="R15" s="26"/>
      <c r="S15" s="26"/>
      <c r="T15" s="26"/>
      <c r="U15" s="26"/>
      <c r="V15" s="26"/>
      <c r="W15" s="26"/>
    </row>
    <row r="16" spans="1:23">
      <c r="A16" s="14" t="s">
        <v>490</v>
      </c>
      <c r="B16" s="10"/>
      <c r="C16" s="12">
        <f t="shared" si="2"/>
        <v>1.3340558290807161</v>
      </c>
      <c r="D16" s="12">
        <f t="shared" si="3"/>
        <v>1.1447255175873745</v>
      </c>
      <c r="E16" s="10">
        <f t="shared" si="4"/>
        <v>572.36857012031146</v>
      </c>
      <c r="F16" s="11">
        <f t="shared" si="5"/>
        <v>338.17054714057161</v>
      </c>
      <c r="G16" s="10">
        <f t="shared" si="6"/>
        <v>910.53911726088313</v>
      </c>
      <c r="H16" t="e">
        <f t="shared" si="7"/>
        <v>#DIV/0!</v>
      </c>
      <c r="Q16" s="26"/>
      <c r="R16" s="26"/>
      <c r="S16" s="26"/>
      <c r="T16" s="26"/>
      <c r="U16" s="26"/>
      <c r="V16" s="26"/>
      <c r="W16" s="26"/>
    </row>
    <row r="17" spans="1:23">
      <c r="A17" s="14" t="s">
        <v>491</v>
      </c>
      <c r="B17" s="10"/>
      <c r="C17" s="12">
        <f t="shared" si="2"/>
        <v>1.9643498885934019</v>
      </c>
      <c r="D17" s="12">
        <f t="shared" si="3"/>
        <v>1.3122629391437481</v>
      </c>
      <c r="E17" s="10">
        <f t="shared" si="4"/>
        <v>842.79241725960151</v>
      </c>
      <c r="F17" s="11">
        <f t="shared" si="5"/>
        <v>387.6638279697159</v>
      </c>
      <c r="G17" s="10">
        <f t="shared" si="6"/>
        <v>1230.4562452293173</v>
      </c>
      <c r="H17" t="e">
        <f t="shared" si="7"/>
        <v>#DIV/0!</v>
      </c>
      <c r="Q17" s="26"/>
      <c r="R17" s="26"/>
      <c r="S17" s="26"/>
      <c r="T17" s="26"/>
      <c r="U17" s="26"/>
      <c r="V17" s="26"/>
      <c r="W17" s="26"/>
    </row>
    <row r="18" spans="1:23">
      <c r="A18" s="13" t="s">
        <v>466</v>
      </c>
      <c r="B18" s="10"/>
      <c r="C18" s="11">
        <f t="shared" si="2"/>
        <v>1</v>
      </c>
      <c r="D18" s="11">
        <f t="shared" si="3"/>
        <v>1</v>
      </c>
      <c r="E18" s="10">
        <f t="shared" si="4"/>
        <v>429.04394077324685</v>
      </c>
      <c r="F18" s="11">
        <f t="shared" si="5"/>
        <v>295.4162739844399</v>
      </c>
      <c r="G18" s="10">
        <f t="shared" si="6"/>
        <v>724.4602147576868</v>
      </c>
      <c r="H18" t="e">
        <f t="shared" si="7"/>
        <v>#DIV/0!</v>
      </c>
      <c r="Q18" s="26"/>
      <c r="R18" s="26"/>
      <c r="S18" s="26"/>
      <c r="T18" s="26"/>
      <c r="U18" s="26"/>
      <c r="V18" s="26"/>
      <c r="W18" s="26"/>
    </row>
    <row r="19" spans="1:23">
      <c r="Q19" s="26"/>
      <c r="R19" s="26"/>
      <c r="S19" s="26"/>
      <c r="T19" s="26"/>
      <c r="U19" s="26"/>
      <c r="V19" s="26"/>
      <c r="W19" s="26"/>
    </row>
    <row r="20" spans="1:23">
      <c r="B20" s="25" t="s">
        <v>507</v>
      </c>
      <c r="C20" s="25"/>
      <c r="D20" s="25"/>
      <c r="E20" s="25"/>
      <c r="F20" s="25"/>
      <c r="G20" s="25"/>
      <c r="H20" s="25"/>
      <c r="Q20" s="26"/>
      <c r="R20" s="26"/>
      <c r="S20" s="26"/>
      <c r="T20" s="26"/>
      <c r="U20" s="26"/>
      <c r="V20" s="26"/>
      <c r="W20" s="26"/>
    </row>
    <row r="22" spans="1:23">
      <c r="B22" s="3" t="s">
        <v>466</v>
      </c>
      <c r="C22" t="s">
        <v>502</v>
      </c>
      <c r="D22" t="s">
        <v>501</v>
      </c>
    </row>
    <row r="23" spans="1:23">
      <c r="A23" t="s">
        <v>618</v>
      </c>
      <c r="B23" s="3">
        <v>1</v>
      </c>
      <c r="C23">
        <f>I91/I89</f>
        <v>0.59222567648763291</v>
      </c>
      <c r="D23">
        <f>B23-C23</f>
        <v>0.40777432351236709</v>
      </c>
    </row>
    <row r="24" spans="1:23">
      <c r="A24" s="3" t="s">
        <v>540</v>
      </c>
      <c r="B24" s="2">
        <f>Skatteberegninger!E7*1000000</f>
        <v>1976423094.6073174</v>
      </c>
      <c r="C24" s="2">
        <f>C23*$B$24</f>
        <v>1170488504.2295995</v>
      </c>
      <c r="D24" s="2">
        <f>D23*$B$24</f>
        <v>805934590.37771797</v>
      </c>
    </row>
    <row r="25" spans="1:23">
      <c r="A25" s="3" t="s">
        <v>499</v>
      </c>
      <c r="B25">
        <f>B24/$B$31</f>
        <v>724.46021475768669</v>
      </c>
      <c r="C25" s="2">
        <f>C24/$B$31</f>
        <v>429.04394077324685</v>
      </c>
      <c r="D25" s="2">
        <f>D24/$B$31</f>
        <v>295.4162739844399</v>
      </c>
    </row>
    <row r="27" spans="1:23">
      <c r="A27" s="3" t="s">
        <v>500</v>
      </c>
      <c r="B27" s="2">
        <f>SUM(C27:D27)</f>
        <v>1863639004.8686919</v>
      </c>
      <c r="C27" s="2">
        <f>C24*(1+E8)</f>
        <v>1114281022.7354898</v>
      </c>
      <c r="D27" s="2">
        <f>(1+C8)*D24</f>
        <v>749357982.1332022</v>
      </c>
    </row>
    <row r="28" spans="1:23">
      <c r="A28" s="3" t="s">
        <v>499</v>
      </c>
      <c r="B28" s="2">
        <f>SUM(C28:D28)</f>
        <v>683.11907373568874</v>
      </c>
      <c r="C28" s="2">
        <f>C27/$B$31</f>
        <v>408.44102218495652</v>
      </c>
      <c r="D28" s="2">
        <f>D27/$B$31</f>
        <v>274.67805155073222</v>
      </c>
    </row>
    <row r="30" spans="1:23">
      <c r="A30" s="3" t="s">
        <v>498</v>
      </c>
      <c r="B30" s="9">
        <v>1000</v>
      </c>
    </row>
    <row r="31" spans="1:23">
      <c r="A31" s="3" t="s">
        <v>497</v>
      </c>
      <c r="B31" s="8">
        <v>2728132</v>
      </c>
    </row>
    <row r="38" spans="3:30">
      <c r="C38" s="3" t="s">
        <v>617</v>
      </c>
    </row>
    <row r="39" spans="3:30">
      <c r="C39" s="30" t="s">
        <v>541</v>
      </c>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1"/>
    </row>
    <row r="40" spans="3: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1" t="s">
        <v>542</v>
      </c>
    </row>
    <row r="41" spans="3:30">
      <c r="C41" s="30"/>
      <c r="D41" s="32" t="s">
        <v>543</v>
      </c>
      <c r="E41" s="32" t="s">
        <v>544</v>
      </c>
      <c r="F41" s="32" t="s">
        <v>545</v>
      </c>
      <c r="G41" s="32" t="s">
        <v>546</v>
      </c>
      <c r="H41" s="32" t="s">
        <v>547</v>
      </c>
      <c r="I41" s="32" t="s">
        <v>548</v>
      </c>
      <c r="J41" s="32" t="s">
        <v>549</v>
      </c>
      <c r="K41" s="32" t="s">
        <v>550</v>
      </c>
      <c r="L41" s="32" t="s">
        <v>551</v>
      </c>
      <c r="M41" s="32" t="s">
        <v>552</v>
      </c>
      <c r="N41" s="32" t="s">
        <v>553</v>
      </c>
      <c r="O41" s="32" t="s">
        <v>554</v>
      </c>
      <c r="P41" s="32" t="s">
        <v>555</v>
      </c>
      <c r="Q41" s="32" t="s">
        <v>556</v>
      </c>
      <c r="R41" s="32" t="s">
        <v>557</v>
      </c>
      <c r="S41" s="32" t="s">
        <v>558</v>
      </c>
      <c r="T41" s="32" t="s">
        <v>559</v>
      </c>
      <c r="U41" s="32" t="s">
        <v>560</v>
      </c>
      <c r="V41" s="32" t="s">
        <v>561</v>
      </c>
      <c r="W41" s="32" t="s">
        <v>562</v>
      </c>
      <c r="X41" s="32" t="s">
        <v>563</v>
      </c>
      <c r="Y41" s="32" t="s">
        <v>564</v>
      </c>
      <c r="Z41" s="32" t="s">
        <v>565</v>
      </c>
      <c r="AA41" s="32" t="s">
        <v>566</v>
      </c>
      <c r="AB41" s="32" t="s">
        <v>567</v>
      </c>
      <c r="AC41" s="30"/>
      <c r="AD41" s="33" t="s">
        <v>568</v>
      </c>
    </row>
    <row r="42" spans="3:30">
      <c r="C42" s="32" t="s">
        <v>569</v>
      </c>
      <c r="D42" s="34">
        <v>445061346</v>
      </c>
      <c r="E42" s="34">
        <v>95200012</v>
      </c>
      <c r="F42" s="34">
        <v>24160844</v>
      </c>
      <c r="G42" s="34">
        <v>0</v>
      </c>
      <c r="H42" s="34">
        <v>325700490</v>
      </c>
      <c r="I42" s="34">
        <v>0</v>
      </c>
      <c r="J42" s="34">
        <v>325700490</v>
      </c>
      <c r="K42" s="34">
        <v>0</v>
      </c>
      <c r="L42" s="34">
        <v>0</v>
      </c>
      <c r="M42" s="34">
        <v>325700490</v>
      </c>
      <c r="N42" s="34">
        <v>0</v>
      </c>
      <c r="O42" s="34">
        <v>0</v>
      </c>
      <c r="P42" s="34">
        <v>0</v>
      </c>
      <c r="Q42" s="34">
        <v>0</v>
      </c>
      <c r="R42" s="34">
        <v>0</v>
      </c>
      <c r="S42" s="34">
        <v>0</v>
      </c>
      <c r="T42" s="34">
        <v>0</v>
      </c>
      <c r="U42" s="34">
        <v>0</v>
      </c>
      <c r="V42" s="34">
        <v>0</v>
      </c>
      <c r="W42" s="34">
        <v>0</v>
      </c>
      <c r="X42" s="34">
        <v>0</v>
      </c>
      <c r="Y42" s="34">
        <v>0</v>
      </c>
      <c r="Z42" s="34">
        <v>0</v>
      </c>
      <c r="AA42" s="34">
        <v>0</v>
      </c>
      <c r="AB42" s="34">
        <v>0</v>
      </c>
      <c r="AC42" s="30"/>
      <c r="AD42" s="31"/>
    </row>
    <row r="43" spans="3:30">
      <c r="C43" s="32" t="s">
        <v>570</v>
      </c>
      <c r="D43" s="34">
        <v>17840467</v>
      </c>
      <c r="E43" s="34">
        <v>1434101</v>
      </c>
      <c r="F43" s="34">
        <v>15892386</v>
      </c>
      <c r="G43" s="34">
        <v>0</v>
      </c>
      <c r="H43" s="34">
        <v>513980</v>
      </c>
      <c r="I43" s="34">
        <v>0</v>
      </c>
      <c r="J43" s="34">
        <v>513980</v>
      </c>
      <c r="K43" s="34">
        <v>0</v>
      </c>
      <c r="L43" s="34">
        <v>0</v>
      </c>
      <c r="M43" s="34">
        <v>513980</v>
      </c>
      <c r="N43" s="34">
        <v>0</v>
      </c>
      <c r="O43" s="34">
        <v>0</v>
      </c>
      <c r="P43" s="34">
        <v>0</v>
      </c>
      <c r="Q43" s="34">
        <v>0</v>
      </c>
      <c r="R43" s="34">
        <v>0</v>
      </c>
      <c r="S43" s="34">
        <v>0</v>
      </c>
      <c r="T43" s="34">
        <v>0</v>
      </c>
      <c r="U43" s="34">
        <v>0</v>
      </c>
      <c r="V43" s="34">
        <v>0</v>
      </c>
      <c r="W43" s="34">
        <v>0</v>
      </c>
      <c r="X43" s="34">
        <v>0</v>
      </c>
      <c r="Y43" s="34">
        <v>0</v>
      </c>
      <c r="Z43" s="34">
        <v>0</v>
      </c>
      <c r="AA43" s="34">
        <v>0</v>
      </c>
      <c r="AB43" s="34">
        <v>0</v>
      </c>
      <c r="AC43" s="30"/>
      <c r="AD43" s="31"/>
    </row>
    <row r="44" spans="3:30">
      <c r="C44" s="32" t="s">
        <v>571</v>
      </c>
      <c r="D44" s="34">
        <v>15662452</v>
      </c>
      <c r="E44" s="34">
        <v>0</v>
      </c>
      <c r="F44" s="34">
        <v>0</v>
      </c>
      <c r="G44" s="34">
        <v>0</v>
      </c>
      <c r="H44" s="34">
        <v>15662452</v>
      </c>
      <c r="I44" s="34">
        <v>0</v>
      </c>
      <c r="J44" s="34">
        <v>15662452</v>
      </c>
      <c r="K44" s="34">
        <v>0</v>
      </c>
      <c r="L44" s="34">
        <v>0</v>
      </c>
      <c r="M44" s="34">
        <v>14260853</v>
      </c>
      <c r="N44" s="34">
        <v>1401599</v>
      </c>
      <c r="O44" s="34">
        <v>0</v>
      </c>
      <c r="P44" s="34">
        <v>0</v>
      </c>
      <c r="Q44" s="34">
        <v>0</v>
      </c>
      <c r="R44" s="34">
        <v>0</v>
      </c>
      <c r="S44" s="34">
        <v>0</v>
      </c>
      <c r="T44" s="34">
        <v>0</v>
      </c>
      <c r="U44" s="34">
        <v>0</v>
      </c>
      <c r="V44" s="34">
        <v>0</v>
      </c>
      <c r="W44" s="34">
        <v>0</v>
      </c>
      <c r="X44" s="34">
        <v>0</v>
      </c>
      <c r="Y44" s="34">
        <v>0</v>
      </c>
      <c r="Z44" s="34">
        <v>0</v>
      </c>
      <c r="AA44" s="34">
        <v>0</v>
      </c>
      <c r="AB44" s="34">
        <v>0</v>
      </c>
      <c r="AC44" s="30"/>
      <c r="AD44" s="31"/>
    </row>
    <row r="45" spans="3:30">
      <c r="C45" s="32" t="s">
        <v>572</v>
      </c>
      <c r="D45" s="34">
        <v>6598078</v>
      </c>
      <c r="E45" s="34">
        <v>3976785</v>
      </c>
      <c r="F45" s="34">
        <v>1133</v>
      </c>
      <c r="G45" s="34">
        <v>0</v>
      </c>
      <c r="H45" s="34">
        <v>2620160</v>
      </c>
      <c r="I45" s="34">
        <v>778971</v>
      </c>
      <c r="J45" s="34">
        <v>1841189</v>
      </c>
      <c r="K45" s="34">
        <v>270643</v>
      </c>
      <c r="L45" s="34">
        <v>26583</v>
      </c>
      <c r="M45" s="34">
        <v>1037086</v>
      </c>
      <c r="N45" s="34">
        <v>26217</v>
      </c>
      <c r="O45" s="34">
        <v>84469</v>
      </c>
      <c r="P45" s="34">
        <v>71083</v>
      </c>
      <c r="Q45" s="34">
        <v>55564</v>
      </c>
      <c r="R45" s="34">
        <v>10339</v>
      </c>
      <c r="S45" s="34">
        <v>28014</v>
      </c>
      <c r="T45" s="34">
        <v>0</v>
      </c>
      <c r="U45" s="34">
        <v>8257</v>
      </c>
      <c r="V45" s="34">
        <v>173</v>
      </c>
      <c r="W45" s="34">
        <v>2693</v>
      </c>
      <c r="X45" s="34">
        <v>13536</v>
      </c>
      <c r="Y45" s="34">
        <v>143981</v>
      </c>
      <c r="Z45" s="34">
        <v>53242</v>
      </c>
      <c r="AA45" s="34">
        <v>9309</v>
      </c>
      <c r="AB45" s="34">
        <v>0</v>
      </c>
      <c r="AC45" s="30"/>
      <c r="AD45" s="35">
        <v>63.1</v>
      </c>
    </row>
    <row r="46" spans="3:30">
      <c r="C46" s="32" t="s">
        <v>573</v>
      </c>
      <c r="D46" s="34">
        <v>0</v>
      </c>
      <c r="E46" s="34">
        <v>0</v>
      </c>
      <c r="F46" s="34">
        <v>0</v>
      </c>
      <c r="G46" s="34">
        <v>0</v>
      </c>
      <c r="H46" s="34">
        <v>0</v>
      </c>
      <c r="I46" s="34">
        <v>0</v>
      </c>
      <c r="J46" s="34">
        <v>0</v>
      </c>
      <c r="K46" s="34">
        <v>0</v>
      </c>
      <c r="L46" s="34">
        <v>0</v>
      </c>
      <c r="M46" s="34">
        <v>0</v>
      </c>
      <c r="N46" s="34">
        <v>0</v>
      </c>
      <c r="O46" s="34">
        <v>0</v>
      </c>
      <c r="P46" s="34">
        <v>0</v>
      </c>
      <c r="Q46" s="34">
        <v>0</v>
      </c>
      <c r="R46" s="34">
        <v>0</v>
      </c>
      <c r="S46" s="34">
        <v>0</v>
      </c>
      <c r="T46" s="34">
        <v>0</v>
      </c>
      <c r="U46" s="34">
        <v>0</v>
      </c>
      <c r="V46" s="34">
        <v>0</v>
      </c>
      <c r="W46" s="34">
        <v>0</v>
      </c>
      <c r="X46" s="34">
        <v>0</v>
      </c>
      <c r="Y46" s="34">
        <v>0</v>
      </c>
      <c r="Z46" s="34">
        <v>0</v>
      </c>
      <c r="AA46" s="34">
        <v>0</v>
      </c>
      <c r="AB46" s="34">
        <v>0</v>
      </c>
      <c r="AC46" s="30"/>
      <c r="AD46" s="31"/>
    </row>
    <row r="47" spans="3:30">
      <c r="C47" s="32" t="s">
        <v>574</v>
      </c>
      <c r="D47" s="34">
        <v>0</v>
      </c>
      <c r="E47" s="34">
        <v>0</v>
      </c>
      <c r="F47" s="34">
        <v>0</v>
      </c>
      <c r="G47" s="34">
        <v>0</v>
      </c>
      <c r="H47" s="34">
        <v>0</v>
      </c>
      <c r="I47" s="34">
        <v>0</v>
      </c>
      <c r="J47" s="34">
        <v>0</v>
      </c>
      <c r="K47" s="34">
        <v>0</v>
      </c>
      <c r="L47" s="34">
        <v>0</v>
      </c>
      <c r="M47" s="34">
        <v>0</v>
      </c>
      <c r="N47" s="34">
        <v>0</v>
      </c>
      <c r="O47" s="34">
        <v>0</v>
      </c>
      <c r="P47" s="34">
        <v>0</v>
      </c>
      <c r="Q47" s="34">
        <v>0</v>
      </c>
      <c r="R47" s="34">
        <v>0</v>
      </c>
      <c r="S47" s="34">
        <v>0</v>
      </c>
      <c r="T47" s="34">
        <v>0</v>
      </c>
      <c r="U47" s="34">
        <v>0</v>
      </c>
      <c r="V47" s="34">
        <v>0</v>
      </c>
      <c r="W47" s="34">
        <v>0</v>
      </c>
      <c r="X47" s="34">
        <v>0</v>
      </c>
      <c r="Y47" s="34">
        <v>0</v>
      </c>
      <c r="Z47" s="34">
        <v>0</v>
      </c>
      <c r="AA47" s="34">
        <v>0</v>
      </c>
      <c r="AB47" s="34">
        <v>0</v>
      </c>
      <c r="AC47" s="30"/>
      <c r="AD47" s="31"/>
    </row>
    <row r="48" spans="3:30">
      <c r="C48" s="32" t="s">
        <v>575</v>
      </c>
      <c r="D48" s="34">
        <v>0</v>
      </c>
      <c r="E48" s="34">
        <v>0</v>
      </c>
      <c r="F48" s="34">
        <v>0</v>
      </c>
      <c r="G48" s="34">
        <v>0</v>
      </c>
      <c r="H48" s="34">
        <v>0</v>
      </c>
      <c r="I48" s="34">
        <v>0</v>
      </c>
      <c r="J48" s="34">
        <v>0</v>
      </c>
      <c r="K48" s="34">
        <v>0</v>
      </c>
      <c r="L48" s="34">
        <v>0</v>
      </c>
      <c r="M48" s="34">
        <v>0</v>
      </c>
      <c r="N48" s="34">
        <v>0</v>
      </c>
      <c r="O48" s="34">
        <v>0</v>
      </c>
      <c r="P48" s="34">
        <v>0</v>
      </c>
      <c r="Q48" s="34">
        <v>0</v>
      </c>
      <c r="R48" s="34">
        <v>0</v>
      </c>
      <c r="S48" s="34">
        <v>0</v>
      </c>
      <c r="T48" s="34">
        <v>0</v>
      </c>
      <c r="U48" s="34">
        <v>0</v>
      </c>
      <c r="V48" s="34">
        <v>0</v>
      </c>
      <c r="W48" s="34">
        <v>0</v>
      </c>
      <c r="X48" s="34">
        <v>0</v>
      </c>
      <c r="Y48" s="34">
        <v>0</v>
      </c>
      <c r="Z48" s="34">
        <v>0</v>
      </c>
      <c r="AA48" s="34">
        <v>0</v>
      </c>
      <c r="AB48" s="34">
        <v>0</v>
      </c>
      <c r="AC48" s="30"/>
      <c r="AD48" s="31"/>
    </row>
    <row r="49" spans="3:30">
      <c r="C49" s="32" t="s">
        <v>576</v>
      </c>
      <c r="D49" s="34">
        <v>105292879</v>
      </c>
      <c r="E49" s="34">
        <v>51408922</v>
      </c>
      <c r="F49" s="34">
        <v>-3098819</v>
      </c>
      <c r="G49" s="34">
        <v>0</v>
      </c>
      <c r="H49" s="34">
        <v>56982776</v>
      </c>
      <c r="I49" s="34">
        <v>51213074</v>
      </c>
      <c r="J49" s="34">
        <v>5769702</v>
      </c>
      <c r="K49" s="34">
        <v>434097</v>
      </c>
      <c r="L49" s="34">
        <v>3328</v>
      </c>
      <c r="M49" s="34">
        <v>481634</v>
      </c>
      <c r="N49" s="34">
        <v>138052</v>
      </c>
      <c r="O49" s="34">
        <v>912298</v>
      </c>
      <c r="P49" s="34">
        <v>1413596</v>
      </c>
      <c r="Q49" s="34">
        <v>286112</v>
      </c>
      <c r="R49" s="34">
        <v>173368</v>
      </c>
      <c r="S49" s="34">
        <v>118322</v>
      </c>
      <c r="T49" s="34">
        <v>98997</v>
      </c>
      <c r="U49" s="34">
        <v>112401</v>
      </c>
      <c r="V49" s="34">
        <v>49203</v>
      </c>
      <c r="W49" s="34">
        <v>272437</v>
      </c>
      <c r="X49" s="34">
        <v>335285</v>
      </c>
      <c r="Y49" s="34">
        <v>848176</v>
      </c>
      <c r="Z49" s="34">
        <v>24970</v>
      </c>
      <c r="AA49" s="34">
        <v>67425</v>
      </c>
      <c r="AB49" s="34">
        <v>0</v>
      </c>
      <c r="AC49" s="30"/>
      <c r="AD49" s="35">
        <v>73</v>
      </c>
    </row>
    <row r="50" spans="3:30">
      <c r="C50" s="32" t="s">
        <v>577</v>
      </c>
      <c r="D50" s="34">
        <v>0</v>
      </c>
      <c r="E50" s="34">
        <v>0</v>
      </c>
      <c r="F50" s="34">
        <v>0</v>
      </c>
      <c r="G50" s="34">
        <v>0</v>
      </c>
      <c r="H50" s="34">
        <v>0</v>
      </c>
      <c r="I50" s="34">
        <v>0</v>
      </c>
      <c r="J50" s="34">
        <v>0</v>
      </c>
      <c r="K50" s="34">
        <v>0</v>
      </c>
      <c r="L50" s="34">
        <v>0</v>
      </c>
      <c r="M50" s="34">
        <v>0</v>
      </c>
      <c r="N50" s="34">
        <v>0</v>
      </c>
      <c r="O50" s="34">
        <v>0</v>
      </c>
      <c r="P50" s="34">
        <v>0</v>
      </c>
      <c r="Q50" s="34">
        <v>0</v>
      </c>
      <c r="R50" s="34">
        <v>0</v>
      </c>
      <c r="S50" s="34">
        <v>0</v>
      </c>
      <c r="T50" s="34">
        <v>0</v>
      </c>
      <c r="U50" s="34">
        <v>0</v>
      </c>
      <c r="V50" s="34">
        <v>0</v>
      </c>
      <c r="W50" s="34">
        <v>0</v>
      </c>
      <c r="X50" s="34">
        <v>0</v>
      </c>
      <c r="Y50" s="34">
        <v>0</v>
      </c>
      <c r="Z50" s="34">
        <v>0</v>
      </c>
      <c r="AA50" s="34">
        <v>0</v>
      </c>
      <c r="AB50" s="34">
        <v>0</v>
      </c>
      <c r="AC50" s="30"/>
      <c r="AD50" s="31"/>
    </row>
    <row r="51" spans="3:30">
      <c r="C51" s="32" t="s">
        <v>578</v>
      </c>
      <c r="D51" s="34">
        <v>0</v>
      </c>
      <c r="E51" s="34">
        <v>0</v>
      </c>
      <c r="F51" s="34">
        <v>0</v>
      </c>
      <c r="G51" s="34">
        <v>0</v>
      </c>
      <c r="H51" s="34">
        <v>0</v>
      </c>
      <c r="I51" s="34">
        <v>0</v>
      </c>
      <c r="J51" s="34">
        <v>0</v>
      </c>
      <c r="K51" s="34">
        <v>0</v>
      </c>
      <c r="L51" s="34">
        <v>0</v>
      </c>
      <c r="M51" s="34">
        <v>0</v>
      </c>
      <c r="N51" s="34">
        <v>0</v>
      </c>
      <c r="O51" s="34">
        <v>0</v>
      </c>
      <c r="P51" s="34">
        <v>0</v>
      </c>
      <c r="Q51" s="34">
        <v>0</v>
      </c>
      <c r="R51" s="34">
        <v>0</v>
      </c>
      <c r="S51" s="34">
        <v>0</v>
      </c>
      <c r="T51" s="34">
        <v>0</v>
      </c>
      <c r="U51" s="34">
        <v>0</v>
      </c>
      <c r="V51" s="34">
        <v>0</v>
      </c>
      <c r="W51" s="34">
        <v>0</v>
      </c>
      <c r="X51" s="34">
        <v>0</v>
      </c>
      <c r="Y51" s="34">
        <v>0</v>
      </c>
      <c r="Z51" s="34">
        <v>0</v>
      </c>
      <c r="AA51" s="34">
        <v>0</v>
      </c>
      <c r="AB51" s="34">
        <v>0</v>
      </c>
      <c r="AC51" s="30"/>
      <c r="AD51" s="31"/>
    </row>
    <row r="52" spans="3:30">
      <c r="C52" s="32" t="s">
        <v>579</v>
      </c>
      <c r="D52" s="34">
        <v>331143</v>
      </c>
      <c r="E52" s="34">
        <v>56735</v>
      </c>
      <c r="F52" s="34">
        <v>256670</v>
      </c>
      <c r="G52" s="34">
        <v>0</v>
      </c>
      <c r="H52" s="34">
        <v>17738</v>
      </c>
      <c r="I52" s="34">
        <v>0</v>
      </c>
      <c r="J52" s="34">
        <v>17738</v>
      </c>
      <c r="K52" s="34">
        <v>0</v>
      </c>
      <c r="L52" s="34">
        <v>17166</v>
      </c>
      <c r="M52" s="34">
        <v>0</v>
      </c>
      <c r="N52" s="34">
        <v>0</v>
      </c>
      <c r="O52" s="34">
        <v>572</v>
      </c>
      <c r="P52" s="34">
        <v>0</v>
      </c>
      <c r="Q52" s="34">
        <v>0</v>
      </c>
      <c r="R52" s="34">
        <v>0</v>
      </c>
      <c r="S52" s="34">
        <v>0</v>
      </c>
      <c r="T52" s="34">
        <v>0</v>
      </c>
      <c r="U52" s="34">
        <v>0</v>
      </c>
      <c r="V52" s="34">
        <v>0</v>
      </c>
      <c r="W52" s="34">
        <v>0</v>
      </c>
      <c r="X52" s="34">
        <v>0</v>
      </c>
      <c r="Y52" s="34">
        <v>0</v>
      </c>
      <c r="Z52" s="34">
        <v>0</v>
      </c>
      <c r="AA52" s="34">
        <v>0</v>
      </c>
      <c r="AB52" s="34">
        <v>0</v>
      </c>
      <c r="AC52" s="30"/>
      <c r="AD52" s="31"/>
    </row>
    <row r="53" spans="3:30">
      <c r="C53" s="32" t="s">
        <v>580</v>
      </c>
      <c r="D53" s="34">
        <v>0</v>
      </c>
      <c r="E53" s="34">
        <v>0</v>
      </c>
      <c r="F53" s="34">
        <v>0</v>
      </c>
      <c r="G53" s="34">
        <v>0</v>
      </c>
      <c r="H53" s="34">
        <v>0</v>
      </c>
      <c r="I53" s="34">
        <v>0</v>
      </c>
      <c r="J53" s="34">
        <v>0</v>
      </c>
      <c r="K53" s="34">
        <v>0</v>
      </c>
      <c r="L53" s="34">
        <v>0</v>
      </c>
      <c r="M53" s="34">
        <v>0</v>
      </c>
      <c r="N53" s="34">
        <v>0</v>
      </c>
      <c r="O53" s="34">
        <v>0</v>
      </c>
      <c r="P53" s="34">
        <v>0</v>
      </c>
      <c r="Q53" s="34">
        <v>0</v>
      </c>
      <c r="R53" s="34">
        <v>0</v>
      </c>
      <c r="S53" s="34">
        <v>0</v>
      </c>
      <c r="T53" s="34">
        <v>0</v>
      </c>
      <c r="U53" s="34">
        <v>0</v>
      </c>
      <c r="V53" s="34">
        <v>0</v>
      </c>
      <c r="W53" s="34">
        <v>0</v>
      </c>
      <c r="X53" s="34">
        <v>0</v>
      </c>
      <c r="Y53" s="34">
        <v>0</v>
      </c>
      <c r="Z53" s="34">
        <v>0</v>
      </c>
      <c r="AA53" s="34">
        <v>0</v>
      </c>
      <c r="AB53" s="34">
        <v>0</v>
      </c>
      <c r="AC53" s="30"/>
      <c r="AD53" s="31"/>
    </row>
    <row r="54" spans="3:30">
      <c r="C54" s="32" t="s">
        <v>581</v>
      </c>
      <c r="D54" s="34">
        <v>44375240</v>
      </c>
      <c r="E54" s="34">
        <v>6077653</v>
      </c>
      <c r="F54" s="34">
        <v>21183510</v>
      </c>
      <c r="G54" s="34">
        <v>0</v>
      </c>
      <c r="H54" s="34">
        <v>17114076</v>
      </c>
      <c r="I54" s="34">
        <v>0</v>
      </c>
      <c r="J54" s="34">
        <v>17114076</v>
      </c>
      <c r="K54" s="34">
        <v>0</v>
      </c>
      <c r="L54" s="34">
        <v>0</v>
      </c>
      <c r="M54" s="34">
        <v>0</v>
      </c>
      <c r="N54" s="34">
        <v>0</v>
      </c>
      <c r="O54" s="34">
        <v>0</v>
      </c>
      <c r="P54" s="34">
        <v>0</v>
      </c>
      <c r="Q54" s="34">
        <v>15910389</v>
      </c>
      <c r="R54" s="34">
        <v>0</v>
      </c>
      <c r="S54" s="34">
        <v>0</v>
      </c>
      <c r="T54" s="34">
        <v>0</v>
      </c>
      <c r="U54" s="34">
        <v>0</v>
      </c>
      <c r="V54" s="34">
        <v>0</v>
      </c>
      <c r="W54" s="34">
        <v>0</v>
      </c>
      <c r="X54" s="34">
        <v>0</v>
      </c>
      <c r="Y54" s="34">
        <v>1203687</v>
      </c>
      <c r="Z54" s="34">
        <v>0</v>
      </c>
      <c r="AA54" s="34">
        <v>0</v>
      </c>
      <c r="AB54" s="34">
        <v>0</v>
      </c>
      <c r="AC54" s="30"/>
      <c r="AD54" s="35">
        <v>72</v>
      </c>
    </row>
    <row r="55" spans="3:30">
      <c r="C55" s="32" t="s">
        <v>582</v>
      </c>
      <c r="D55" s="34">
        <v>27954018</v>
      </c>
      <c r="E55" s="34">
        <v>0</v>
      </c>
      <c r="F55" s="34">
        <v>0</v>
      </c>
      <c r="G55" s="34">
        <v>0</v>
      </c>
      <c r="H55" s="34">
        <v>27954018</v>
      </c>
      <c r="I55" s="34">
        <v>0</v>
      </c>
      <c r="J55" s="34">
        <v>27954018</v>
      </c>
      <c r="K55" s="34">
        <v>0</v>
      </c>
      <c r="L55" s="34">
        <v>0</v>
      </c>
      <c r="M55" s="34">
        <v>0</v>
      </c>
      <c r="N55" s="34">
        <v>0</v>
      </c>
      <c r="O55" s="34">
        <v>0</v>
      </c>
      <c r="P55" s="34">
        <v>0</v>
      </c>
      <c r="Q55" s="34">
        <v>27954018</v>
      </c>
      <c r="R55" s="34">
        <v>0</v>
      </c>
      <c r="S55" s="34">
        <v>0</v>
      </c>
      <c r="T55" s="34">
        <v>0</v>
      </c>
      <c r="U55" s="34">
        <v>0</v>
      </c>
      <c r="V55" s="34">
        <v>0</v>
      </c>
      <c r="W55" s="34">
        <v>0</v>
      </c>
      <c r="X55" s="34">
        <v>0</v>
      </c>
      <c r="Y55" s="34">
        <v>0</v>
      </c>
      <c r="Z55" s="34">
        <v>0</v>
      </c>
      <c r="AA55" s="34">
        <v>0</v>
      </c>
      <c r="AB55" s="34">
        <v>0</v>
      </c>
      <c r="AC55" s="30"/>
      <c r="AD55" s="31"/>
    </row>
    <row r="56" spans="3:30">
      <c r="C56" s="32" t="s">
        <v>583</v>
      </c>
      <c r="D56" s="34">
        <v>124208605</v>
      </c>
      <c r="E56" s="34">
        <v>91658618</v>
      </c>
      <c r="F56" s="34">
        <v>-20907766</v>
      </c>
      <c r="G56" s="34">
        <v>0</v>
      </c>
      <c r="H56" s="34">
        <v>53457752</v>
      </c>
      <c r="I56" s="34">
        <v>8163872</v>
      </c>
      <c r="J56" s="34">
        <v>45293880</v>
      </c>
      <c r="K56" s="34">
        <v>19110312</v>
      </c>
      <c r="L56" s="34">
        <v>639073</v>
      </c>
      <c r="M56" s="34">
        <v>1566380</v>
      </c>
      <c r="N56" s="34">
        <v>1074832</v>
      </c>
      <c r="O56" s="34">
        <v>5881764</v>
      </c>
      <c r="P56" s="34">
        <v>438454</v>
      </c>
      <c r="Q56" s="34">
        <v>13395468</v>
      </c>
      <c r="R56" s="34">
        <v>48686</v>
      </c>
      <c r="S56" s="34">
        <v>102982</v>
      </c>
      <c r="T56" s="34">
        <v>76244</v>
      </c>
      <c r="U56" s="34">
        <v>38015</v>
      </c>
      <c r="V56" s="34">
        <v>489</v>
      </c>
      <c r="W56" s="34">
        <v>84140</v>
      </c>
      <c r="X56" s="34">
        <v>46283</v>
      </c>
      <c r="Y56" s="34">
        <v>2520530</v>
      </c>
      <c r="Z56" s="34">
        <v>228856</v>
      </c>
      <c r="AA56" s="34">
        <v>41372</v>
      </c>
      <c r="AB56" s="34">
        <v>0</v>
      </c>
      <c r="AC56" s="30"/>
      <c r="AD56" s="35">
        <v>74.099999999999994</v>
      </c>
    </row>
    <row r="57" spans="3:30">
      <c r="C57" s="32" t="s">
        <v>584</v>
      </c>
      <c r="D57" s="34">
        <v>106244872</v>
      </c>
      <c r="E57" s="34">
        <v>0</v>
      </c>
      <c r="F57" s="34">
        <v>0</v>
      </c>
      <c r="G57" s="34">
        <v>0</v>
      </c>
      <c r="H57" s="34">
        <v>106244872</v>
      </c>
      <c r="I57" s="34">
        <v>29639723</v>
      </c>
      <c r="J57" s="34">
        <v>76605149</v>
      </c>
      <c r="K57" s="34">
        <v>3105337</v>
      </c>
      <c r="L57" s="34">
        <v>121887</v>
      </c>
      <c r="M57" s="34">
        <v>5400936</v>
      </c>
      <c r="N57" s="34">
        <v>2329237</v>
      </c>
      <c r="O57" s="34">
        <v>15141666</v>
      </c>
      <c r="P57" s="34">
        <v>10158083</v>
      </c>
      <c r="Q57" s="34">
        <v>27993569</v>
      </c>
      <c r="R57" s="34">
        <v>633513</v>
      </c>
      <c r="S57" s="34">
        <v>631718</v>
      </c>
      <c r="T57" s="34">
        <v>430296</v>
      </c>
      <c r="U57" s="34">
        <v>877398</v>
      </c>
      <c r="V57" s="34">
        <v>405516</v>
      </c>
      <c r="W57" s="34">
        <v>1409586</v>
      </c>
      <c r="X57" s="34">
        <v>3112168</v>
      </c>
      <c r="Y57" s="34">
        <v>3792778</v>
      </c>
      <c r="Z57" s="34">
        <v>422692</v>
      </c>
      <c r="AA57" s="34">
        <v>638768</v>
      </c>
      <c r="AB57" s="34">
        <v>0</v>
      </c>
      <c r="AC57" s="30"/>
      <c r="AD57" s="35">
        <v>74.099999999999994</v>
      </c>
    </row>
    <row r="58" spans="3:30">
      <c r="C58" s="32" t="s">
        <v>585</v>
      </c>
      <c r="D58" s="34">
        <v>12959509</v>
      </c>
      <c r="E58" s="34">
        <v>0</v>
      </c>
      <c r="F58" s="34">
        <v>0</v>
      </c>
      <c r="G58" s="34">
        <v>0</v>
      </c>
      <c r="H58" s="34">
        <v>12959509</v>
      </c>
      <c r="I58" s="34">
        <v>0</v>
      </c>
      <c r="J58" s="34">
        <v>12959509</v>
      </c>
      <c r="K58" s="34">
        <v>0</v>
      </c>
      <c r="L58" s="34">
        <v>0</v>
      </c>
      <c r="M58" s="34">
        <v>0</v>
      </c>
      <c r="N58" s="34">
        <v>0</v>
      </c>
      <c r="O58" s="34">
        <v>0</v>
      </c>
      <c r="P58" s="34">
        <v>1710529</v>
      </c>
      <c r="Q58" s="34">
        <v>11248980</v>
      </c>
      <c r="R58" s="34">
        <v>0</v>
      </c>
      <c r="S58" s="34">
        <v>0</v>
      </c>
      <c r="T58" s="34">
        <v>0</v>
      </c>
      <c r="U58" s="34">
        <v>0</v>
      </c>
      <c r="V58" s="34">
        <v>0</v>
      </c>
      <c r="W58" s="34">
        <v>0</v>
      </c>
      <c r="X58" s="34">
        <v>0</v>
      </c>
      <c r="Y58" s="34">
        <v>0</v>
      </c>
      <c r="Z58" s="34">
        <v>0</v>
      </c>
      <c r="AA58" s="34">
        <v>0</v>
      </c>
      <c r="AB58" s="34">
        <v>0</v>
      </c>
      <c r="AC58" s="30"/>
      <c r="AD58" s="31"/>
    </row>
    <row r="59" spans="3:30">
      <c r="C59" s="32" t="s">
        <v>586</v>
      </c>
      <c r="D59" s="34">
        <v>81391983</v>
      </c>
      <c r="E59" s="34">
        <v>99281634</v>
      </c>
      <c r="F59" s="34">
        <v>-19768575</v>
      </c>
      <c r="G59" s="34">
        <v>0</v>
      </c>
      <c r="H59" s="34">
        <v>1878924</v>
      </c>
      <c r="I59" s="34">
        <v>3799</v>
      </c>
      <c r="J59" s="34">
        <v>1875125</v>
      </c>
      <c r="K59" s="34">
        <v>6772</v>
      </c>
      <c r="L59" s="34">
        <v>7669</v>
      </c>
      <c r="M59" s="34">
        <v>991592</v>
      </c>
      <c r="N59" s="34">
        <v>536553</v>
      </c>
      <c r="O59" s="34">
        <v>0</v>
      </c>
      <c r="P59" s="34">
        <v>565</v>
      </c>
      <c r="Q59" s="34">
        <v>326582</v>
      </c>
      <c r="R59" s="34">
        <v>0</v>
      </c>
      <c r="S59" s="34">
        <v>424</v>
      </c>
      <c r="T59" s="34">
        <v>232</v>
      </c>
      <c r="U59" s="34">
        <v>0</v>
      </c>
      <c r="V59" s="34">
        <v>0</v>
      </c>
      <c r="W59" s="34">
        <v>269</v>
      </c>
      <c r="X59" s="34">
        <v>553</v>
      </c>
      <c r="Y59" s="34">
        <v>2920</v>
      </c>
      <c r="Z59" s="34">
        <v>697</v>
      </c>
      <c r="AA59" s="34">
        <v>298</v>
      </c>
      <c r="AB59" s="34">
        <v>0</v>
      </c>
      <c r="AC59" s="30"/>
      <c r="AD59" s="35">
        <v>79.42</v>
      </c>
    </row>
    <row r="60" spans="3:30">
      <c r="C60" s="32" t="s">
        <v>587</v>
      </c>
      <c r="D60" s="34">
        <v>479125845</v>
      </c>
      <c r="E60" s="34">
        <v>0</v>
      </c>
      <c r="F60" s="34">
        <v>0</v>
      </c>
      <c r="G60" s="34">
        <v>0</v>
      </c>
      <c r="H60" s="34">
        <v>479125845</v>
      </c>
      <c r="I60" s="34">
        <v>0</v>
      </c>
      <c r="J60" s="34">
        <v>479125845</v>
      </c>
      <c r="K60" s="34">
        <v>0</v>
      </c>
      <c r="L60" s="34">
        <v>0</v>
      </c>
      <c r="M60" s="34">
        <v>0</v>
      </c>
      <c r="N60" s="34">
        <v>0</v>
      </c>
      <c r="O60" s="34">
        <v>0</v>
      </c>
      <c r="P60" s="34">
        <v>0</v>
      </c>
      <c r="Q60" s="34">
        <v>479125845</v>
      </c>
      <c r="R60" s="34">
        <v>0</v>
      </c>
      <c r="S60" s="34">
        <v>0</v>
      </c>
      <c r="T60" s="34">
        <v>0</v>
      </c>
      <c r="U60" s="34">
        <v>0</v>
      </c>
      <c r="V60" s="34">
        <v>0</v>
      </c>
      <c r="W60" s="34">
        <v>0</v>
      </c>
      <c r="X60" s="34">
        <v>0</v>
      </c>
      <c r="Y60" s="34">
        <v>0</v>
      </c>
      <c r="Z60" s="34">
        <v>0</v>
      </c>
      <c r="AA60" s="34">
        <v>0</v>
      </c>
      <c r="AB60" s="34">
        <v>0</v>
      </c>
      <c r="AC60" s="30"/>
      <c r="AD60" s="31"/>
    </row>
    <row r="61" spans="3:30">
      <c r="C61" s="32" t="s">
        <v>588</v>
      </c>
      <c r="D61" s="34">
        <v>19383</v>
      </c>
      <c r="E61" s="34">
        <v>0</v>
      </c>
      <c r="F61" s="34">
        <v>0</v>
      </c>
      <c r="G61" s="34">
        <v>0</v>
      </c>
      <c r="H61" s="34">
        <v>19383</v>
      </c>
      <c r="I61" s="34">
        <v>0</v>
      </c>
      <c r="J61" s="34">
        <v>19383</v>
      </c>
      <c r="K61" s="34">
        <v>0</v>
      </c>
      <c r="L61" s="34">
        <v>1328</v>
      </c>
      <c r="M61" s="34">
        <v>15998</v>
      </c>
      <c r="N61" s="34">
        <v>2057</v>
      </c>
      <c r="O61" s="34">
        <v>0</v>
      </c>
      <c r="P61" s="34">
        <v>0</v>
      </c>
      <c r="Q61" s="34">
        <v>0</v>
      </c>
      <c r="R61" s="34">
        <v>0</v>
      </c>
      <c r="S61" s="34">
        <v>0</v>
      </c>
      <c r="T61" s="34">
        <v>0</v>
      </c>
      <c r="U61" s="34">
        <v>0</v>
      </c>
      <c r="V61" s="34">
        <v>0</v>
      </c>
      <c r="W61" s="34">
        <v>0</v>
      </c>
      <c r="X61" s="34">
        <v>0</v>
      </c>
      <c r="Y61" s="34">
        <v>0</v>
      </c>
      <c r="Z61" s="34">
        <v>0</v>
      </c>
      <c r="AA61" s="34">
        <v>0</v>
      </c>
      <c r="AB61" s="34">
        <v>0</v>
      </c>
      <c r="AC61" s="30"/>
      <c r="AD61" s="35">
        <v>73.3</v>
      </c>
    </row>
    <row r="62" spans="3:30">
      <c r="C62" s="32" t="s">
        <v>589</v>
      </c>
      <c r="D62" s="34">
        <v>11661105</v>
      </c>
      <c r="E62" s="34">
        <v>6068</v>
      </c>
      <c r="F62" s="34">
        <v>4738716</v>
      </c>
      <c r="G62" s="34">
        <v>0</v>
      </c>
      <c r="H62" s="34">
        <v>6916321</v>
      </c>
      <c r="I62" s="34">
        <v>513208</v>
      </c>
      <c r="J62" s="34">
        <v>6403113</v>
      </c>
      <c r="K62" s="34">
        <v>0</v>
      </c>
      <c r="L62" s="34">
        <v>0</v>
      </c>
      <c r="M62" s="34">
        <v>6397505</v>
      </c>
      <c r="N62" s="34">
        <v>0</v>
      </c>
      <c r="O62" s="34">
        <v>0</v>
      </c>
      <c r="P62" s="34">
        <v>5608</v>
      </c>
      <c r="Q62" s="34">
        <v>0</v>
      </c>
      <c r="R62" s="34">
        <v>0</v>
      </c>
      <c r="S62" s="34">
        <v>0</v>
      </c>
      <c r="T62" s="34">
        <v>0</v>
      </c>
      <c r="U62" s="34">
        <v>0</v>
      </c>
      <c r="V62" s="34">
        <v>0</v>
      </c>
      <c r="W62" s="34">
        <v>0</v>
      </c>
      <c r="X62" s="34">
        <v>0</v>
      </c>
      <c r="Y62" s="34">
        <v>0</v>
      </c>
      <c r="Z62" s="34">
        <v>0</v>
      </c>
      <c r="AA62" s="34">
        <v>0</v>
      </c>
      <c r="AB62" s="34">
        <v>0</v>
      </c>
      <c r="AC62" s="30"/>
      <c r="AD62" s="35">
        <v>93</v>
      </c>
    </row>
    <row r="63" spans="3:30">
      <c r="C63" s="32" t="s">
        <v>590</v>
      </c>
      <c r="D63" s="34">
        <v>0</v>
      </c>
      <c r="E63" s="34">
        <v>0</v>
      </c>
      <c r="F63" s="34">
        <v>0</v>
      </c>
      <c r="G63" s="34">
        <v>0</v>
      </c>
      <c r="H63" s="34">
        <v>0</v>
      </c>
      <c r="I63" s="34">
        <v>0</v>
      </c>
      <c r="J63" s="34">
        <v>0</v>
      </c>
      <c r="K63" s="34">
        <v>0</v>
      </c>
      <c r="L63" s="34">
        <v>0</v>
      </c>
      <c r="M63" s="34">
        <v>0</v>
      </c>
      <c r="N63" s="34">
        <v>0</v>
      </c>
      <c r="O63" s="34">
        <v>0</v>
      </c>
      <c r="P63" s="34">
        <v>0</v>
      </c>
      <c r="Q63" s="34">
        <v>0</v>
      </c>
      <c r="R63" s="34">
        <v>0</v>
      </c>
      <c r="S63" s="34">
        <v>0</v>
      </c>
      <c r="T63" s="34">
        <v>0</v>
      </c>
      <c r="U63" s="34">
        <v>0</v>
      </c>
      <c r="V63" s="34">
        <v>0</v>
      </c>
      <c r="W63" s="34">
        <v>0</v>
      </c>
      <c r="X63" s="34">
        <v>0</v>
      </c>
      <c r="Y63" s="34">
        <v>0</v>
      </c>
      <c r="Z63" s="34">
        <v>0</v>
      </c>
      <c r="AA63" s="34">
        <v>0</v>
      </c>
      <c r="AB63" s="34">
        <v>0</v>
      </c>
      <c r="AC63" s="30"/>
      <c r="AD63" s="31"/>
    </row>
    <row r="64" spans="3:30">
      <c r="C64" s="32" t="s">
        <v>591</v>
      </c>
      <c r="D64" s="34">
        <v>174168160</v>
      </c>
      <c r="E64" s="34">
        <v>0</v>
      </c>
      <c r="F64" s="34">
        <v>0</v>
      </c>
      <c r="G64" s="34">
        <v>3410760</v>
      </c>
      <c r="H64" s="34">
        <v>170757400</v>
      </c>
      <c r="I64" s="34">
        <v>0</v>
      </c>
      <c r="J64" s="34">
        <v>170757400</v>
      </c>
      <c r="K64" s="34">
        <v>0</v>
      </c>
      <c r="L64" s="34">
        <v>19100044</v>
      </c>
      <c r="M64" s="34">
        <v>0</v>
      </c>
      <c r="N64" s="34">
        <v>151657356</v>
      </c>
      <c r="O64" s="34">
        <v>0</v>
      </c>
      <c r="P64" s="34">
        <v>0</v>
      </c>
      <c r="Q64" s="34">
        <v>0</v>
      </c>
      <c r="R64" s="34">
        <v>0</v>
      </c>
      <c r="S64" s="34">
        <v>0</v>
      </c>
      <c r="T64" s="34">
        <v>0</v>
      </c>
      <c r="U64" s="34">
        <v>0</v>
      </c>
      <c r="V64" s="34">
        <v>0</v>
      </c>
      <c r="W64" s="34">
        <v>0</v>
      </c>
      <c r="X64" s="34">
        <v>0</v>
      </c>
      <c r="Y64" s="34">
        <v>0</v>
      </c>
      <c r="Z64" s="34">
        <v>0</v>
      </c>
      <c r="AA64" s="34">
        <v>0</v>
      </c>
      <c r="AB64" s="34">
        <v>0</v>
      </c>
      <c r="AC64" s="30"/>
      <c r="AD64" s="35">
        <v>56.54</v>
      </c>
    </row>
    <row r="65" spans="3:30">
      <c r="C65" s="32" t="s">
        <v>592</v>
      </c>
      <c r="D65" s="34">
        <v>0</v>
      </c>
      <c r="E65" s="34">
        <v>0</v>
      </c>
      <c r="F65" s="34">
        <v>0</v>
      </c>
      <c r="G65" s="34">
        <v>0</v>
      </c>
      <c r="H65" s="34">
        <v>0</v>
      </c>
      <c r="I65" s="34">
        <v>0</v>
      </c>
      <c r="J65" s="34">
        <v>0</v>
      </c>
      <c r="K65" s="34">
        <v>0</v>
      </c>
      <c r="L65" s="34">
        <v>0</v>
      </c>
      <c r="M65" s="34">
        <v>0</v>
      </c>
      <c r="N65" s="34">
        <v>0</v>
      </c>
      <c r="O65" s="34">
        <v>0</v>
      </c>
      <c r="P65" s="34">
        <v>0</v>
      </c>
      <c r="Q65" s="34">
        <v>0</v>
      </c>
      <c r="R65" s="34">
        <v>0</v>
      </c>
      <c r="S65" s="34">
        <v>0</v>
      </c>
      <c r="T65" s="34">
        <v>0</v>
      </c>
      <c r="U65" s="34">
        <v>0</v>
      </c>
      <c r="V65" s="34">
        <v>0</v>
      </c>
      <c r="W65" s="34">
        <v>0</v>
      </c>
      <c r="X65" s="34">
        <v>0</v>
      </c>
      <c r="Y65" s="34">
        <v>0</v>
      </c>
      <c r="Z65" s="34">
        <v>0</v>
      </c>
      <c r="AA65" s="34">
        <v>0</v>
      </c>
      <c r="AB65" s="34">
        <v>0</v>
      </c>
      <c r="AC65" s="30"/>
      <c r="AD65" s="31"/>
    </row>
    <row r="66" spans="3:30">
      <c r="C66" s="32" t="s">
        <v>593</v>
      </c>
      <c r="D66" s="34">
        <v>153500995</v>
      </c>
      <c r="E66" s="34">
        <v>61733000</v>
      </c>
      <c r="F66" s="34">
        <v>-4894046</v>
      </c>
      <c r="G66" s="34">
        <v>118965</v>
      </c>
      <c r="H66" s="34">
        <v>96543076</v>
      </c>
      <c r="I66" s="34">
        <v>23928517</v>
      </c>
      <c r="J66" s="34">
        <v>72614559</v>
      </c>
      <c r="K66" s="34">
        <v>1677509</v>
      </c>
      <c r="L66" s="34">
        <v>864891</v>
      </c>
      <c r="M66" s="34">
        <v>27027006</v>
      </c>
      <c r="N66" s="34">
        <v>35550164</v>
      </c>
      <c r="O66" s="34">
        <v>319166</v>
      </c>
      <c r="P66" s="34">
        <v>1814077</v>
      </c>
      <c r="Q66" s="34">
        <v>219989</v>
      </c>
      <c r="R66" s="34">
        <v>709690</v>
      </c>
      <c r="S66" s="34">
        <v>363513</v>
      </c>
      <c r="T66" s="34">
        <v>173266</v>
      </c>
      <c r="U66" s="34">
        <v>71065</v>
      </c>
      <c r="V66" s="34">
        <v>74766</v>
      </c>
      <c r="W66" s="34">
        <v>503320</v>
      </c>
      <c r="X66" s="34">
        <v>364612</v>
      </c>
      <c r="Y66" s="34">
        <v>2265785</v>
      </c>
      <c r="Z66" s="34">
        <v>520083</v>
      </c>
      <c r="AA66" s="34">
        <v>95656</v>
      </c>
      <c r="AB66" s="34">
        <v>0</v>
      </c>
      <c r="AC66" s="30"/>
      <c r="AD66" s="35">
        <v>56.54</v>
      </c>
    </row>
    <row r="67" spans="3:30">
      <c r="C67" s="32" t="s">
        <v>594</v>
      </c>
      <c r="D67" s="34">
        <v>65502912</v>
      </c>
      <c r="E67" s="34">
        <v>126418</v>
      </c>
      <c r="F67" s="34">
        <v>-1147582</v>
      </c>
      <c r="G67" s="34">
        <v>0</v>
      </c>
      <c r="H67" s="34">
        <v>66524076</v>
      </c>
      <c r="I67" s="34">
        <v>0</v>
      </c>
      <c r="J67" s="34">
        <v>66524076</v>
      </c>
      <c r="K67" s="34">
        <v>410337</v>
      </c>
      <c r="L67" s="34">
        <v>122956</v>
      </c>
      <c r="M67" s="34">
        <v>4238883</v>
      </c>
      <c r="N67" s="34">
        <v>61751900</v>
      </c>
      <c r="O67" s="34">
        <v>0</v>
      </c>
      <c r="P67" s="34">
        <v>0</v>
      </c>
      <c r="Q67" s="34">
        <v>0</v>
      </c>
      <c r="R67" s="34">
        <v>0</v>
      </c>
      <c r="S67" s="34">
        <v>0</v>
      </c>
      <c r="T67" s="34">
        <v>0</v>
      </c>
      <c r="U67" s="34">
        <v>0</v>
      </c>
      <c r="V67" s="34">
        <v>0</v>
      </c>
      <c r="W67" s="34">
        <v>0</v>
      </c>
      <c r="X67" s="34">
        <v>0</v>
      </c>
      <c r="Y67" s="34">
        <v>0</v>
      </c>
      <c r="Z67" s="34">
        <v>0</v>
      </c>
      <c r="AA67" s="34">
        <v>0</v>
      </c>
      <c r="AB67" s="34">
        <v>0</v>
      </c>
      <c r="AC67" s="30"/>
      <c r="AD67" s="35">
        <v>94.04</v>
      </c>
    </row>
    <row r="68" spans="3:30">
      <c r="C68" s="32" t="s">
        <v>595</v>
      </c>
      <c r="D68" s="34">
        <v>641700</v>
      </c>
      <c r="E68" s="34">
        <v>9919</v>
      </c>
      <c r="F68" s="34">
        <v>252497</v>
      </c>
      <c r="G68" s="34">
        <v>0</v>
      </c>
      <c r="H68" s="34">
        <v>379284</v>
      </c>
      <c r="I68" s="34">
        <v>0</v>
      </c>
      <c r="J68" s="34">
        <v>379284</v>
      </c>
      <c r="K68" s="34">
        <v>0</v>
      </c>
      <c r="L68" s="34">
        <v>0</v>
      </c>
      <c r="M68" s="34">
        <v>379284</v>
      </c>
      <c r="N68" s="34">
        <v>0</v>
      </c>
      <c r="O68" s="34">
        <v>0</v>
      </c>
      <c r="P68" s="34">
        <v>0</v>
      </c>
      <c r="Q68" s="34">
        <v>0</v>
      </c>
      <c r="R68" s="34">
        <v>0</v>
      </c>
      <c r="S68" s="34">
        <v>0</v>
      </c>
      <c r="T68" s="34">
        <v>0</v>
      </c>
      <c r="U68" s="34">
        <v>0</v>
      </c>
      <c r="V68" s="34">
        <v>0</v>
      </c>
      <c r="W68" s="34">
        <v>0</v>
      </c>
      <c r="X68" s="34">
        <v>0</v>
      </c>
      <c r="Y68" s="34">
        <v>0</v>
      </c>
      <c r="Z68" s="34">
        <v>0</v>
      </c>
      <c r="AA68" s="34">
        <v>0</v>
      </c>
      <c r="AB68" s="34">
        <v>0</v>
      </c>
      <c r="AC68" s="30"/>
      <c r="AD68" s="35">
        <v>107</v>
      </c>
    </row>
    <row r="69" spans="3:30">
      <c r="C69" s="32" t="s">
        <v>596</v>
      </c>
      <c r="D69" s="34">
        <v>426</v>
      </c>
      <c r="E69" s="34">
        <v>428</v>
      </c>
      <c r="F69" s="34">
        <v>-1</v>
      </c>
      <c r="G69" s="34">
        <v>0</v>
      </c>
      <c r="H69" s="34">
        <v>0</v>
      </c>
      <c r="I69" s="34">
        <v>0</v>
      </c>
      <c r="J69" s="34">
        <v>0</v>
      </c>
      <c r="K69" s="34">
        <v>0</v>
      </c>
      <c r="L69" s="34">
        <v>0</v>
      </c>
      <c r="M69" s="34">
        <v>0</v>
      </c>
      <c r="N69" s="34">
        <v>0</v>
      </c>
      <c r="O69" s="34">
        <v>0</v>
      </c>
      <c r="P69" s="34">
        <v>0</v>
      </c>
      <c r="Q69" s="34">
        <v>0</v>
      </c>
      <c r="R69" s="34">
        <v>0</v>
      </c>
      <c r="S69" s="34">
        <v>0</v>
      </c>
      <c r="T69" s="34">
        <v>0</v>
      </c>
      <c r="U69" s="34">
        <v>0</v>
      </c>
      <c r="V69" s="34">
        <v>0</v>
      </c>
      <c r="W69" s="34">
        <v>0</v>
      </c>
      <c r="X69" s="34">
        <v>0</v>
      </c>
      <c r="Y69" s="34">
        <v>0</v>
      </c>
      <c r="Z69" s="34">
        <v>0</v>
      </c>
      <c r="AA69" s="34">
        <v>0</v>
      </c>
      <c r="AB69" s="34">
        <v>0</v>
      </c>
      <c r="AC69" s="30"/>
      <c r="AD69" s="31"/>
    </row>
    <row r="70" spans="3:30">
      <c r="C70" s="32" t="s">
        <v>597</v>
      </c>
      <c r="D70" s="34">
        <v>17970000</v>
      </c>
      <c r="E70" s="34">
        <v>0</v>
      </c>
      <c r="F70" s="34">
        <v>0</v>
      </c>
      <c r="G70" s="34">
        <v>0</v>
      </c>
      <c r="H70" s="34">
        <v>17970000</v>
      </c>
      <c r="I70" s="34">
        <v>0</v>
      </c>
      <c r="J70" s="34">
        <v>17970000</v>
      </c>
      <c r="K70" s="34">
        <v>0</v>
      </c>
      <c r="L70" s="34">
        <v>15</v>
      </c>
      <c r="M70" s="34">
        <v>673376</v>
      </c>
      <c r="N70" s="34">
        <v>17296609</v>
      </c>
      <c r="O70" s="34">
        <v>0</v>
      </c>
      <c r="P70" s="34">
        <v>0</v>
      </c>
      <c r="Q70" s="34">
        <v>0</v>
      </c>
      <c r="R70" s="34">
        <v>0</v>
      </c>
      <c r="S70" s="34">
        <v>0</v>
      </c>
      <c r="T70" s="34">
        <v>0</v>
      </c>
      <c r="U70" s="34">
        <v>0</v>
      </c>
      <c r="V70" s="34">
        <v>0</v>
      </c>
      <c r="W70" s="34">
        <v>0</v>
      </c>
      <c r="X70" s="34">
        <v>0</v>
      </c>
      <c r="Y70" s="34">
        <v>0</v>
      </c>
      <c r="Z70" s="34">
        <v>0</v>
      </c>
      <c r="AA70" s="34">
        <v>0</v>
      </c>
      <c r="AB70" s="34">
        <v>0</v>
      </c>
      <c r="AC70" s="30"/>
      <c r="AD70" s="35">
        <v>42.5</v>
      </c>
    </row>
    <row r="71" spans="3:30">
      <c r="C71" s="32" t="s">
        <v>598</v>
      </c>
      <c r="D71" s="34">
        <v>22921211</v>
      </c>
      <c r="E71" s="34">
        <v>0</v>
      </c>
      <c r="F71" s="34">
        <v>0</v>
      </c>
      <c r="G71" s="34">
        <v>0</v>
      </c>
      <c r="H71" s="34">
        <v>22921211</v>
      </c>
      <c r="I71" s="34">
        <v>0</v>
      </c>
      <c r="J71" s="34">
        <v>22921211</v>
      </c>
      <c r="K71" s="34">
        <v>0</v>
      </c>
      <c r="L71" s="34">
        <v>19</v>
      </c>
      <c r="M71" s="34">
        <v>858909</v>
      </c>
      <c r="N71" s="34">
        <v>22062284</v>
      </c>
      <c r="O71" s="34">
        <v>0</v>
      </c>
      <c r="P71" s="34">
        <v>0</v>
      </c>
      <c r="Q71" s="34">
        <v>0</v>
      </c>
      <c r="R71" s="34">
        <v>0</v>
      </c>
      <c r="S71" s="34">
        <v>0</v>
      </c>
      <c r="T71" s="34">
        <v>0</v>
      </c>
      <c r="U71" s="34">
        <v>0</v>
      </c>
      <c r="V71" s="34">
        <v>0</v>
      </c>
      <c r="W71" s="34">
        <v>0</v>
      </c>
      <c r="X71" s="34">
        <v>0</v>
      </c>
      <c r="Y71" s="34">
        <v>0</v>
      </c>
      <c r="Z71" s="34">
        <v>0</v>
      </c>
      <c r="AA71" s="34">
        <v>0</v>
      </c>
      <c r="AB71" s="34">
        <v>0</v>
      </c>
      <c r="AC71" s="30"/>
      <c r="AD71" s="35">
        <v>42.5</v>
      </c>
    </row>
    <row r="72" spans="3:30">
      <c r="C72" s="32" t="s">
        <v>599</v>
      </c>
      <c r="D72" s="34">
        <v>50035692</v>
      </c>
      <c r="E72" s="34">
        <v>0</v>
      </c>
      <c r="F72" s="34">
        <v>0</v>
      </c>
      <c r="G72" s="34">
        <v>0</v>
      </c>
      <c r="H72" s="34">
        <v>50035692</v>
      </c>
      <c r="I72" s="34">
        <v>0</v>
      </c>
      <c r="J72" s="34">
        <v>50035692</v>
      </c>
      <c r="K72" s="34">
        <v>0</v>
      </c>
      <c r="L72" s="34">
        <v>0</v>
      </c>
      <c r="M72" s="34">
        <v>0</v>
      </c>
      <c r="N72" s="34">
        <v>50035692</v>
      </c>
      <c r="O72" s="34">
        <v>0</v>
      </c>
      <c r="P72" s="34">
        <v>0</v>
      </c>
      <c r="Q72" s="34">
        <v>0</v>
      </c>
      <c r="R72" s="34">
        <v>0</v>
      </c>
      <c r="S72" s="34">
        <v>0</v>
      </c>
      <c r="T72" s="34">
        <v>0</v>
      </c>
      <c r="U72" s="34">
        <v>0</v>
      </c>
      <c r="V72" s="34">
        <v>0</v>
      </c>
      <c r="W72" s="34">
        <v>0</v>
      </c>
      <c r="X72" s="34">
        <v>0</v>
      </c>
      <c r="Y72" s="34">
        <v>0</v>
      </c>
      <c r="Z72" s="34">
        <v>0</v>
      </c>
      <c r="AA72" s="34">
        <v>0</v>
      </c>
      <c r="AB72" s="34">
        <v>0</v>
      </c>
      <c r="AC72" s="30"/>
      <c r="AD72" s="31"/>
    </row>
    <row r="73" spans="3:30">
      <c r="C73" s="32" t="s">
        <v>600</v>
      </c>
      <c r="D73" s="34">
        <v>51576</v>
      </c>
      <c r="E73" s="34">
        <v>0</v>
      </c>
      <c r="F73" s="34">
        <v>0</v>
      </c>
      <c r="G73" s="34">
        <v>0</v>
      </c>
      <c r="H73" s="34">
        <v>51576</v>
      </c>
      <c r="I73" s="34">
        <v>0</v>
      </c>
      <c r="J73" s="34">
        <v>51576</v>
      </c>
      <c r="K73" s="34">
        <v>0</v>
      </c>
      <c r="L73" s="34">
        <v>0</v>
      </c>
      <c r="M73" s="34">
        <v>0</v>
      </c>
      <c r="N73" s="34">
        <v>51576</v>
      </c>
      <c r="O73" s="34">
        <v>0</v>
      </c>
      <c r="P73" s="34">
        <v>0</v>
      </c>
      <c r="Q73" s="34">
        <v>0</v>
      </c>
      <c r="R73" s="34">
        <v>0</v>
      </c>
      <c r="S73" s="34">
        <v>0</v>
      </c>
      <c r="T73" s="34">
        <v>0</v>
      </c>
      <c r="U73" s="34">
        <v>0</v>
      </c>
      <c r="V73" s="34">
        <v>0</v>
      </c>
      <c r="W73" s="34">
        <v>0</v>
      </c>
      <c r="X73" s="34">
        <v>0</v>
      </c>
      <c r="Y73" s="34">
        <v>0</v>
      </c>
      <c r="Z73" s="34">
        <v>0</v>
      </c>
      <c r="AA73" s="34">
        <v>0</v>
      </c>
      <c r="AB73" s="34">
        <v>0</v>
      </c>
      <c r="AC73" s="30"/>
      <c r="AD73" s="31"/>
    </row>
    <row r="74" spans="3:30">
      <c r="C74" s="32" t="s">
        <v>601</v>
      </c>
      <c r="D74" s="34">
        <v>3430703</v>
      </c>
      <c r="E74" s="34">
        <v>0</v>
      </c>
      <c r="F74" s="34">
        <v>0</v>
      </c>
      <c r="G74" s="34">
        <v>0</v>
      </c>
      <c r="H74" s="34">
        <v>3430703</v>
      </c>
      <c r="I74" s="34">
        <v>0</v>
      </c>
      <c r="J74" s="34">
        <v>3430703</v>
      </c>
      <c r="K74" s="34">
        <v>0</v>
      </c>
      <c r="L74" s="34">
        <v>0</v>
      </c>
      <c r="M74" s="34">
        <v>0</v>
      </c>
      <c r="N74" s="34">
        <v>3430703</v>
      </c>
      <c r="O74" s="34">
        <v>0</v>
      </c>
      <c r="P74" s="34">
        <v>0</v>
      </c>
      <c r="Q74" s="34">
        <v>0</v>
      </c>
      <c r="R74" s="34">
        <v>0</v>
      </c>
      <c r="S74" s="34">
        <v>0</v>
      </c>
      <c r="T74" s="34">
        <v>0</v>
      </c>
      <c r="U74" s="34">
        <v>0</v>
      </c>
      <c r="V74" s="34">
        <v>0</v>
      </c>
      <c r="W74" s="34">
        <v>0</v>
      </c>
      <c r="X74" s="34">
        <v>0</v>
      </c>
      <c r="Y74" s="34">
        <v>0</v>
      </c>
      <c r="Z74" s="34">
        <v>0</v>
      </c>
      <c r="AA74" s="34">
        <v>0</v>
      </c>
      <c r="AB74" s="34">
        <v>0</v>
      </c>
      <c r="AC74" s="30"/>
      <c r="AD74" s="31"/>
    </row>
    <row r="75" spans="3:30">
      <c r="C75" s="32" t="s">
        <v>602</v>
      </c>
      <c r="D75" s="34">
        <v>2462275</v>
      </c>
      <c r="E75" s="34">
        <v>0</v>
      </c>
      <c r="F75" s="34">
        <v>0</v>
      </c>
      <c r="G75" s="34">
        <v>0</v>
      </c>
      <c r="H75" s="34">
        <v>2462275</v>
      </c>
      <c r="I75" s="34">
        <v>536332</v>
      </c>
      <c r="J75" s="34">
        <v>1925942</v>
      </c>
      <c r="K75" s="34">
        <v>0</v>
      </c>
      <c r="L75" s="34">
        <v>0</v>
      </c>
      <c r="M75" s="34">
        <v>0</v>
      </c>
      <c r="N75" s="34">
        <v>1831295</v>
      </c>
      <c r="O75" s="34">
        <v>0</v>
      </c>
      <c r="P75" s="34">
        <v>0</v>
      </c>
      <c r="Q75" s="34">
        <v>0</v>
      </c>
      <c r="R75" s="34">
        <v>0</v>
      </c>
      <c r="S75" s="34">
        <v>0</v>
      </c>
      <c r="T75" s="34">
        <v>0</v>
      </c>
      <c r="U75" s="34">
        <v>0</v>
      </c>
      <c r="V75" s="34">
        <v>0</v>
      </c>
      <c r="W75" s="34">
        <v>5679</v>
      </c>
      <c r="X75" s="34">
        <v>0</v>
      </c>
      <c r="Y75" s="34">
        <v>65306</v>
      </c>
      <c r="Z75" s="34">
        <v>23662</v>
      </c>
      <c r="AA75" s="34">
        <v>0</v>
      </c>
      <c r="AB75" s="34">
        <v>0</v>
      </c>
      <c r="AC75" s="30"/>
      <c r="AD75" s="35">
        <v>0</v>
      </c>
    </row>
    <row r="76" spans="3:30">
      <c r="C76" s="32" t="s">
        <v>603</v>
      </c>
      <c r="D76" s="34">
        <v>161166</v>
      </c>
      <c r="E76" s="34">
        <v>0</v>
      </c>
      <c r="F76" s="34">
        <v>0</v>
      </c>
      <c r="G76" s="34">
        <v>0</v>
      </c>
      <c r="H76" s="34">
        <v>161166</v>
      </c>
      <c r="I76" s="34">
        <v>0</v>
      </c>
      <c r="J76" s="34">
        <v>161166</v>
      </c>
      <c r="K76" s="34">
        <v>0</v>
      </c>
      <c r="L76" s="34">
        <v>0</v>
      </c>
      <c r="M76" s="34">
        <v>0</v>
      </c>
      <c r="N76" s="34">
        <v>161166</v>
      </c>
      <c r="O76" s="34">
        <v>0</v>
      </c>
      <c r="P76" s="34">
        <v>0</v>
      </c>
      <c r="Q76" s="34">
        <v>0</v>
      </c>
      <c r="R76" s="34">
        <v>0</v>
      </c>
      <c r="S76" s="34">
        <v>0</v>
      </c>
      <c r="T76" s="34">
        <v>0</v>
      </c>
      <c r="U76" s="34">
        <v>0</v>
      </c>
      <c r="V76" s="34">
        <v>0</v>
      </c>
      <c r="W76" s="34">
        <v>0</v>
      </c>
      <c r="X76" s="34">
        <v>0</v>
      </c>
      <c r="Y76" s="34">
        <v>0</v>
      </c>
      <c r="Z76" s="34">
        <v>0</v>
      </c>
      <c r="AA76" s="34">
        <v>0</v>
      </c>
      <c r="AB76" s="34">
        <v>0</v>
      </c>
      <c r="AC76" s="30"/>
      <c r="AD76" s="31"/>
    </row>
    <row r="77" spans="3:30">
      <c r="C77" s="32" t="s">
        <v>604</v>
      </c>
      <c r="D77" s="34">
        <v>21364069</v>
      </c>
      <c r="E77" s="34">
        <v>0</v>
      </c>
      <c r="F77" s="34">
        <v>0</v>
      </c>
      <c r="G77" s="34">
        <v>0</v>
      </c>
      <c r="H77" s="34">
        <v>21364069</v>
      </c>
      <c r="I77" s="34">
        <v>3143998</v>
      </c>
      <c r="J77" s="34">
        <v>18220071</v>
      </c>
      <c r="K77" s="34">
        <v>2095999</v>
      </c>
      <c r="L77" s="34">
        <v>0</v>
      </c>
      <c r="M77" s="34">
        <v>0</v>
      </c>
      <c r="N77" s="34">
        <v>16124072</v>
      </c>
      <c r="O77" s="34">
        <v>0</v>
      </c>
      <c r="P77" s="34">
        <v>0</v>
      </c>
      <c r="Q77" s="34">
        <v>0</v>
      </c>
      <c r="R77" s="34">
        <v>0</v>
      </c>
      <c r="S77" s="34">
        <v>0</v>
      </c>
      <c r="T77" s="34">
        <v>0</v>
      </c>
      <c r="U77" s="34">
        <v>0</v>
      </c>
      <c r="V77" s="34">
        <v>0</v>
      </c>
      <c r="W77" s="34">
        <v>0</v>
      </c>
      <c r="X77" s="34">
        <v>0</v>
      </c>
      <c r="Y77" s="34">
        <v>0</v>
      </c>
      <c r="Z77" s="34">
        <v>0</v>
      </c>
      <c r="AA77" s="34">
        <v>0</v>
      </c>
      <c r="AB77" s="34">
        <v>0</v>
      </c>
      <c r="AC77" s="30"/>
      <c r="AD77" s="31"/>
    </row>
    <row r="78" spans="3:30">
      <c r="C78" s="32" t="s">
        <v>605</v>
      </c>
      <c r="D78" s="34">
        <v>25408953</v>
      </c>
      <c r="E78" s="34">
        <v>899164</v>
      </c>
      <c r="F78" s="34">
        <v>0</v>
      </c>
      <c r="G78" s="34">
        <v>0</v>
      </c>
      <c r="H78" s="34">
        <v>24509789</v>
      </c>
      <c r="I78" s="34">
        <v>24509789</v>
      </c>
      <c r="J78" s="34">
        <v>0</v>
      </c>
      <c r="K78" s="34">
        <v>0</v>
      </c>
      <c r="L78" s="34">
        <v>0</v>
      </c>
      <c r="M78" s="34">
        <v>0</v>
      </c>
      <c r="N78" s="34">
        <v>0</v>
      </c>
      <c r="O78" s="34">
        <v>0</v>
      </c>
      <c r="P78" s="34">
        <v>0</v>
      </c>
      <c r="Q78" s="34">
        <v>0</v>
      </c>
      <c r="R78" s="34">
        <v>0</v>
      </c>
      <c r="S78" s="34">
        <v>0</v>
      </c>
      <c r="T78" s="34">
        <v>0</v>
      </c>
      <c r="U78" s="34">
        <v>0</v>
      </c>
      <c r="V78" s="34">
        <v>0</v>
      </c>
      <c r="W78" s="34">
        <v>0</v>
      </c>
      <c r="X78" s="34">
        <v>0</v>
      </c>
      <c r="Y78" s="34">
        <v>0</v>
      </c>
      <c r="Z78" s="34">
        <v>0</v>
      </c>
      <c r="AA78" s="34">
        <v>0</v>
      </c>
      <c r="AB78" s="34">
        <v>0</v>
      </c>
      <c r="AC78" s="30"/>
      <c r="AD78" s="31"/>
    </row>
    <row r="79" spans="3:30">
      <c r="C79" s="32" t="s">
        <v>606</v>
      </c>
      <c r="D79" s="34">
        <v>27596367</v>
      </c>
      <c r="E79" s="34">
        <v>859788</v>
      </c>
      <c r="F79" s="34">
        <v>714651</v>
      </c>
      <c r="G79" s="34">
        <v>0</v>
      </c>
      <c r="H79" s="34">
        <v>26021927</v>
      </c>
      <c r="I79" s="34">
        <v>86950</v>
      </c>
      <c r="J79" s="34">
        <v>25934977</v>
      </c>
      <c r="K79" s="34">
        <v>27974</v>
      </c>
      <c r="L79" s="34">
        <v>3893</v>
      </c>
      <c r="M79" s="34">
        <v>1389016</v>
      </c>
      <c r="N79" s="34">
        <v>24352439</v>
      </c>
      <c r="O79" s="34">
        <v>0</v>
      </c>
      <c r="P79" s="34">
        <v>0</v>
      </c>
      <c r="Q79" s="34">
        <v>0</v>
      </c>
      <c r="R79" s="34">
        <v>0</v>
      </c>
      <c r="S79" s="34">
        <v>0</v>
      </c>
      <c r="T79" s="34">
        <v>0</v>
      </c>
      <c r="U79" s="34">
        <v>0</v>
      </c>
      <c r="V79" s="34">
        <v>0</v>
      </c>
      <c r="W79" s="34">
        <v>0</v>
      </c>
      <c r="X79" s="34">
        <v>0</v>
      </c>
      <c r="Y79" s="34">
        <v>161656</v>
      </c>
      <c r="Z79" s="34">
        <v>0</v>
      </c>
      <c r="AA79" s="34">
        <v>0</v>
      </c>
      <c r="AB79" s="34">
        <v>0</v>
      </c>
      <c r="AC79" s="30"/>
      <c r="AD79" s="31"/>
    </row>
    <row r="80" spans="3:30">
      <c r="C80" s="32" t="s">
        <v>607</v>
      </c>
      <c r="D80" s="34">
        <v>73594254</v>
      </c>
      <c r="E80" s="34">
        <v>12398296</v>
      </c>
      <c r="F80" s="34">
        <v>3955245</v>
      </c>
      <c r="G80" s="34">
        <v>0</v>
      </c>
      <c r="H80" s="34">
        <v>57240712</v>
      </c>
      <c r="I80" s="34">
        <v>14663162</v>
      </c>
      <c r="J80" s="34">
        <v>42577550</v>
      </c>
      <c r="K80" s="34">
        <v>0</v>
      </c>
      <c r="L80" s="34">
        <v>1018225</v>
      </c>
      <c r="M80" s="34">
        <v>388626</v>
      </c>
      <c r="N80" s="34">
        <v>39963139</v>
      </c>
      <c r="O80" s="34">
        <v>0</v>
      </c>
      <c r="P80" s="34">
        <v>0</v>
      </c>
      <c r="Q80" s="34">
        <v>0</v>
      </c>
      <c r="R80" s="34">
        <v>0</v>
      </c>
      <c r="S80" s="34">
        <v>0</v>
      </c>
      <c r="T80" s="34">
        <v>0</v>
      </c>
      <c r="U80" s="34">
        <v>0</v>
      </c>
      <c r="V80" s="34">
        <v>0</v>
      </c>
      <c r="W80" s="34">
        <v>0</v>
      </c>
      <c r="X80" s="34">
        <v>0</v>
      </c>
      <c r="Y80" s="34">
        <v>1207560</v>
      </c>
      <c r="Z80" s="34">
        <v>0</v>
      </c>
      <c r="AA80" s="34">
        <v>0</v>
      </c>
      <c r="AB80" s="34">
        <v>0</v>
      </c>
      <c r="AC80" s="30"/>
      <c r="AD80" s="31"/>
    </row>
    <row r="81" spans="3:30">
      <c r="C81" s="32" t="s">
        <v>608</v>
      </c>
      <c r="D81" s="34">
        <v>7574475</v>
      </c>
      <c r="E81" s="34">
        <v>0</v>
      </c>
      <c r="F81" s="34">
        <v>0</v>
      </c>
      <c r="G81" s="34">
        <v>0</v>
      </c>
      <c r="H81" s="34">
        <v>7574475</v>
      </c>
      <c r="I81" s="34">
        <v>0</v>
      </c>
      <c r="J81" s="34">
        <v>7574475</v>
      </c>
      <c r="K81" s="34">
        <v>187581</v>
      </c>
      <c r="L81" s="34">
        <v>11875</v>
      </c>
      <c r="M81" s="34">
        <v>4237146</v>
      </c>
      <c r="N81" s="34">
        <v>3137873</v>
      </c>
      <c r="O81" s="34">
        <v>0</v>
      </c>
      <c r="P81" s="34">
        <v>0</v>
      </c>
      <c r="Q81" s="34">
        <v>0</v>
      </c>
      <c r="R81" s="34">
        <v>0</v>
      </c>
      <c r="S81" s="34">
        <v>0</v>
      </c>
      <c r="T81" s="34">
        <v>0</v>
      </c>
      <c r="U81" s="34">
        <v>0</v>
      </c>
      <c r="V81" s="34">
        <v>0</v>
      </c>
      <c r="W81" s="34">
        <v>0</v>
      </c>
      <c r="X81" s="34">
        <v>0</v>
      </c>
      <c r="Y81" s="34">
        <v>0</v>
      </c>
      <c r="Z81" s="34">
        <v>0</v>
      </c>
      <c r="AA81" s="34">
        <v>0</v>
      </c>
      <c r="AB81" s="34">
        <v>0</v>
      </c>
      <c r="AC81" s="30"/>
      <c r="AD81" s="31"/>
    </row>
    <row r="82" spans="3:30">
      <c r="C82" s="32" t="s">
        <v>609</v>
      </c>
      <c r="D82" s="34">
        <v>16923771</v>
      </c>
      <c r="E82" s="34">
        <v>0</v>
      </c>
      <c r="F82" s="34">
        <v>0</v>
      </c>
      <c r="G82" s="34">
        <v>0</v>
      </c>
      <c r="H82" s="34">
        <v>16923771</v>
      </c>
      <c r="I82" s="34">
        <v>1271396</v>
      </c>
      <c r="J82" s="34">
        <v>15652375</v>
      </c>
      <c r="K82" s="34">
        <v>204922</v>
      </c>
      <c r="L82" s="34">
        <v>45954</v>
      </c>
      <c r="M82" s="34">
        <v>1595972</v>
      </c>
      <c r="N82" s="34">
        <v>13407295</v>
      </c>
      <c r="O82" s="34">
        <v>16958</v>
      </c>
      <c r="P82" s="34">
        <v>96388</v>
      </c>
      <c r="Q82" s="34">
        <v>11689</v>
      </c>
      <c r="R82" s="34">
        <v>37708</v>
      </c>
      <c r="S82" s="34">
        <v>19315</v>
      </c>
      <c r="T82" s="34">
        <v>9206</v>
      </c>
      <c r="U82" s="34">
        <v>3776</v>
      </c>
      <c r="V82" s="34">
        <v>3973</v>
      </c>
      <c r="W82" s="34">
        <v>26743</v>
      </c>
      <c r="X82" s="34">
        <v>19373</v>
      </c>
      <c r="Y82" s="34">
        <v>120388</v>
      </c>
      <c r="Z82" s="34">
        <v>27634</v>
      </c>
      <c r="AA82" s="34">
        <v>5083</v>
      </c>
      <c r="AB82" s="34">
        <v>0</v>
      </c>
      <c r="AC82" s="30"/>
      <c r="AD82" s="35">
        <v>0</v>
      </c>
    </row>
    <row r="83" spans="3:30">
      <c r="C83" s="32" t="s">
        <v>610</v>
      </c>
      <c r="D83" s="34">
        <v>10095406</v>
      </c>
      <c r="E83" s="34">
        <v>0</v>
      </c>
      <c r="F83" s="34">
        <v>0</v>
      </c>
      <c r="G83" s="34">
        <v>0</v>
      </c>
      <c r="H83" s="34">
        <v>10095406</v>
      </c>
      <c r="I83" s="34">
        <v>3977347</v>
      </c>
      <c r="J83" s="34">
        <v>6118059</v>
      </c>
      <c r="K83" s="34">
        <v>246837</v>
      </c>
      <c r="L83" s="34">
        <v>9216</v>
      </c>
      <c r="M83" s="34">
        <v>419894</v>
      </c>
      <c r="N83" s="34">
        <v>377676</v>
      </c>
      <c r="O83" s="34">
        <v>1162097</v>
      </c>
      <c r="P83" s="34">
        <v>807226</v>
      </c>
      <c r="Q83" s="34">
        <v>2100216</v>
      </c>
      <c r="R83" s="34">
        <v>53278</v>
      </c>
      <c r="S83" s="34">
        <v>51248</v>
      </c>
      <c r="T83" s="34">
        <v>35541</v>
      </c>
      <c r="U83" s="34">
        <v>69390</v>
      </c>
      <c r="V83" s="34">
        <v>31976</v>
      </c>
      <c r="W83" s="34">
        <v>114642</v>
      </c>
      <c r="X83" s="34">
        <v>243944</v>
      </c>
      <c r="Y83" s="34">
        <v>312434</v>
      </c>
      <c r="Z83" s="34">
        <v>32424</v>
      </c>
      <c r="AA83" s="34">
        <v>50021</v>
      </c>
      <c r="AB83" s="34">
        <v>0</v>
      </c>
      <c r="AC83" s="30"/>
      <c r="AD83" s="35">
        <v>0</v>
      </c>
    </row>
    <row r="84" spans="3:30">
      <c r="C84" s="32" t="s">
        <v>611</v>
      </c>
      <c r="D84" s="34">
        <v>9598311</v>
      </c>
      <c r="E84" s="34">
        <v>0</v>
      </c>
      <c r="F84" s="34">
        <v>0</v>
      </c>
      <c r="G84" s="34">
        <v>0</v>
      </c>
      <c r="H84" s="34">
        <v>9598311</v>
      </c>
      <c r="I84" s="34">
        <v>6729102</v>
      </c>
      <c r="J84" s="34">
        <v>2869209</v>
      </c>
      <c r="K84" s="34">
        <v>772993</v>
      </c>
      <c r="L84" s="34">
        <v>3980</v>
      </c>
      <c r="M84" s="34">
        <v>2092236</v>
      </c>
      <c r="N84" s="34">
        <v>0</v>
      </c>
      <c r="O84" s="34">
        <v>0</v>
      </c>
      <c r="P84" s="34">
        <v>0</v>
      </c>
      <c r="Q84" s="34">
        <v>0</v>
      </c>
      <c r="R84" s="34">
        <v>0</v>
      </c>
      <c r="S84" s="34">
        <v>0</v>
      </c>
      <c r="T84" s="34">
        <v>0</v>
      </c>
      <c r="U84" s="34">
        <v>0</v>
      </c>
      <c r="V84" s="34">
        <v>0</v>
      </c>
      <c r="W84" s="34">
        <v>0</v>
      </c>
      <c r="X84" s="34">
        <v>0</v>
      </c>
      <c r="Y84" s="34">
        <v>0</v>
      </c>
      <c r="Z84" s="34">
        <v>0</v>
      </c>
      <c r="AA84" s="34">
        <v>0</v>
      </c>
      <c r="AB84" s="34">
        <v>0</v>
      </c>
      <c r="AC84" s="30"/>
      <c r="AD84" s="31"/>
    </row>
    <row r="85" spans="3:30">
      <c r="C85" s="32" t="s">
        <v>612</v>
      </c>
      <c r="D85" s="34">
        <v>158302143</v>
      </c>
      <c r="E85" s="34">
        <v>35310838</v>
      </c>
      <c r="F85" s="34">
        <v>0</v>
      </c>
      <c r="G85" s="34">
        <v>5285794</v>
      </c>
      <c r="H85" s="34">
        <v>117705511</v>
      </c>
      <c r="I85" s="34">
        <v>35537399</v>
      </c>
      <c r="J85" s="34">
        <v>82168113</v>
      </c>
      <c r="K85" s="34">
        <v>6722425</v>
      </c>
      <c r="L85" s="34">
        <v>356509</v>
      </c>
      <c r="M85" s="34">
        <v>30639587</v>
      </c>
      <c r="N85" s="34">
        <v>5391050</v>
      </c>
      <c r="O85" s="34">
        <v>1481538</v>
      </c>
      <c r="P85" s="34">
        <v>11994529</v>
      </c>
      <c r="Q85" s="34">
        <v>3400794</v>
      </c>
      <c r="R85" s="34">
        <v>3066421</v>
      </c>
      <c r="S85" s="34">
        <v>2668063</v>
      </c>
      <c r="T85" s="34">
        <v>757277</v>
      </c>
      <c r="U85" s="34">
        <v>507406</v>
      </c>
      <c r="V85" s="34">
        <v>29394</v>
      </c>
      <c r="W85" s="34">
        <v>1676008</v>
      </c>
      <c r="X85" s="34">
        <v>648896</v>
      </c>
      <c r="Y85" s="34">
        <v>10315460</v>
      </c>
      <c r="Z85" s="34">
        <v>2014052</v>
      </c>
      <c r="AA85" s="34">
        <v>498702</v>
      </c>
      <c r="AB85" s="34">
        <v>0</v>
      </c>
      <c r="AC85" s="30"/>
      <c r="AD85" s="31">
        <f>150/10^6*277.78*1000</f>
        <v>41.666999999999994</v>
      </c>
    </row>
    <row r="86" spans="3:30">
      <c r="C86" s="32" t="s">
        <v>613</v>
      </c>
      <c r="D86" s="34">
        <v>131868903</v>
      </c>
      <c r="E86" s="34">
        <v>0</v>
      </c>
      <c r="F86" s="34">
        <v>0</v>
      </c>
      <c r="G86" s="34">
        <v>26373781</v>
      </c>
      <c r="H86" s="34">
        <v>105495122</v>
      </c>
      <c r="I86" s="34">
        <v>68404463</v>
      </c>
      <c r="J86" s="34">
        <v>37090659</v>
      </c>
      <c r="K86" s="34">
        <v>1547625</v>
      </c>
      <c r="L86" s="34">
        <v>11252</v>
      </c>
      <c r="M86" s="34">
        <v>3910050</v>
      </c>
      <c r="N86" s="34">
        <v>939884</v>
      </c>
      <c r="O86" s="34">
        <v>0</v>
      </c>
      <c r="P86" s="34">
        <v>7754794</v>
      </c>
      <c r="Q86" s="34">
        <v>710740</v>
      </c>
      <c r="R86" s="34">
        <v>3128506</v>
      </c>
      <c r="S86" s="34">
        <v>1602465</v>
      </c>
      <c r="T86" s="34">
        <v>763805</v>
      </c>
      <c r="U86" s="34">
        <v>313273</v>
      </c>
      <c r="V86" s="34">
        <v>329591</v>
      </c>
      <c r="W86" s="34">
        <v>2150266</v>
      </c>
      <c r="X86" s="34">
        <v>1603532</v>
      </c>
      <c r="Y86" s="34">
        <v>9610531</v>
      </c>
      <c r="Z86" s="34">
        <v>2292667</v>
      </c>
      <c r="AA86" s="34">
        <v>421679</v>
      </c>
      <c r="AB86" s="34">
        <v>0</v>
      </c>
      <c r="AC86" s="30"/>
      <c r="AD86" s="31">
        <f>24/1000*1000</f>
        <v>24</v>
      </c>
    </row>
    <row r="87" spans="3:30">
      <c r="C87" s="32" t="s">
        <v>614</v>
      </c>
      <c r="D87" s="34">
        <v>613836</v>
      </c>
      <c r="E87" s="34">
        <v>0</v>
      </c>
      <c r="F87" s="34">
        <v>0</v>
      </c>
      <c r="G87" s="34">
        <v>24553</v>
      </c>
      <c r="H87" s="34">
        <v>589283</v>
      </c>
      <c r="I87" s="34">
        <v>352687</v>
      </c>
      <c r="J87" s="34">
        <v>236596</v>
      </c>
      <c r="K87" s="34">
        <v>0</v>
      </c>
      <c r="L87" s="34">
        <v>0</v>
      </c>
      <c r="M87" s="34">
        <v>205928</v>
      </c>
      <c r="N87" s="34">
        <v>0</v>
      </c>
      <c r="O87" s="34">
        <v>0</v>
      </c>
      <c r="P87" s="34">
        <v>0</v>
      </c>
      <c r="Q87" s="34">
        <v>0</v>
      </c>
      <c r="R87" s="34">
        <v>12076</v>
      </c>
      <c r="S87" s="34">
        <v>0</v>
      </c>
      <c r="T87" s="34">
        <v>0</v>
      </c>
      <c r="U87" s="34">
        <v>0</v>
      </c>
      <c r="V87" s="34">
        <v>0</v>
      </c>
      <c r="W87" s="34">
        <v>0</v>
      </c>
      <c r="X87" s="34">
        <v>0</v>
      </c>
      <c r="Y87" s="34">
        <v>18593</v>
      </c>
      <c r="Z87" s="34">
        <v>0</v>
      </c>
      <c r="AA87" s="34">
        <v>0</v>
      </c>
      <c r="AB87" s="34">
        <v>0</v>
      </c>
      <c r="AC87" s="30"/>
      <c r="AD87" s="31">
        <f>142/10^6*277.78*1000</f>
        <v>39.444759999999995</v>
      </c>
    </row>
    <row r="88" spans="3: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1"/>
    </row>
    <row r="89" spans="3:30">
      <c r="C89" s="33" t="s">
        <v>615</v>
      </c>
      <c r="D89" s="36" cm="1">
        <f t="array" ref="D89">SUMPRODUCT(D42:D87/1000,$AD$42:$AD$87)</f>
        <v>72202281.557020366</v>
      </c>
      <c r="E89" s="36" cm="1">
        <f t="array" ref="E89">SUMPRODUCT(E42:E87/1000,$AD$42:$AD$87)</f>
        <v>24093422.934246004</v>
      </c>
      <c r="F89" s="36" cm="1">
        <f t="array" ref="F89">SUMPRODUCT(F42:F87/1000,$AD$42:$AD$87)</f>
        <v>-1737125.46692</v>
      </c>
      <c r="G89" s="36" cm="1">
        <f t="array" ref="G89">SUMPRODUCT(G42:G87/1000,$AD$42:$AD$87)</f>
        <v>1053753.0612902797</v>
      </c>
      <c r="H89" s="36" cm="1">
        <f t="array" ref="H89">SUMPRODUCT(H42:H87/1000,$AD$42:$AD$87)</f>
        <v>48792230.88230408</v>
      </c>
      <c r="I89" s="36" cm="1">
        <f t="array" ref="I89">SUMPRODUCT(I42:I87/1000,$AD$42:$AD$87)</f>
        <v>11126257.843563119</v>
      </c>
      <c r="J89" s="36" cm="1">
        <f t="array" ref="J89">SUMPRODUCT(J42:J87/1000,$AD$42:$AD$87)</f>
        <v>37665973.080407955</v>
      </c>
      <c r="K89" s="36" cm="1">
        <f t="array" ref="K89">SUMPRODUCT(K42:K87/1000,$AD$42:$AD$87)</f>
        <v>2146164.8102549999</v>
      </c>
      <c r="L89" s="36" cm="1">
        <f t="array" ref="L89">SUMPRODUCT(L42:L87/1000,$AD$42:$AD$87)</f>
        <v>1214520.2423230002</v>
      </c>
      <c r="M89" s="36" cm="1">
        <f t="array" ref="M89">SUMPRODUCT(M42:M87/1000,$AD$42:$AD$87)</f>
        <v>4702831.0083662793</v>
      </c>
      <c r="N89" s="36" cm="1">
        <f t="array" ref="N89">SUMPRODUCT(N42:N87/1000,$AD$42:$AD$87)</f>
        <v>18618538.324609999</v>
      </c>
      <c r="O89" s="36" cm="1">
        <f t="array" ref="O89">SUMPRODUCT(O42:O87/1000,$AD$42:$AD$87)</f>
        <v>1709540.8003859997</v>
      </c>
      <c r="P89" s="36" cm="1">
        <f t="array" ref="P89">SUMPRODUCT(P42:P87/1000,$AD$42:$AD$87)</f>
        <v>1681906.6627230002</v>
      </c>
      <c r="Q89" s="36" cm="1">
        <f t="array" ref="Q89">SUMPRODUCT(Q42:Q87/1000,$AD$42:$AD$87)</f>
        <v>4434001.8781979987</v>
      </c>
      <c r="R89" s="36" cm="1">
        <f t="array" ref="R89">SUMPRODUCT(R42:R87/1000,$AD$42:$AD$87)</f>
        <v>307314.11612876004</v>
      </c>
      <c r="S89" s="36" cm="1">
        <f t="array" ref="S89">SUMPRODUCT(S42:S87/1000,$AD$42:$AD$87)</f>
        <v>235062.49952099999</v>
      </c>
      <c r="T89" s="36" cm="1">
        <f t="array" ref="T89">SUMPRODUCT(T42:T87/1000,$AD$42:$AD$87)</f>
        <v>104461.06083899998</v>
      </c>
      <c r="U89" s="36" cm="1">
        <f t="array" ref="U89">SUMPRODUCT(U42:U87/1000,$AD$42:$AD$87)</f>
        <v>109237.045902</v>
      </c>
      <c r="V89" s="36" cm="1">
        <f t="array" ref="V89">SUMPRODUCT(V42:V87/1000,$AD$42:$AD$87)</f>
        <v>47049.919238000002</v>
      </c>
      <c r="W89" s="36" cm="1">
        <f t="array" ref="W89">SUMPRODUCT(W42:W87/1000,$AD$42:$AD$87)</f>
        <v>280662.61201600003</v>
      </c>
      <c r="X89" s="36" cm="1">
        <f t="array" ref="X89">SUMPRODUCT(X42:X87/1000,$AD$42:$AD$87)</f>
        <v>345552.54507199995</v>
      </c>
      <c r="Y89" s="36" cm="1">
        <f t="array" ref="Y89">SUMPRODUCT(Y42:Y87/1000,$AD$42:$AD$87)</f>
        <v>1415023.4384426796</v>
      </c>
      <c r="Z89" s="36" cm="1">
        <f t="array" ref="Z89">SUMPRODUCT(Z42:Z87/1000,$AD$42:$AD$87)</f>
        <v>221866.448244</v>
      </c>
      <c r="AA89" s="36" cm="1">
        <f t="array" ref="AA89">SUMPRODUCT(AA42:AA87/1000,$AD$42:$AD$87)</f>
        <v>92239.566533999998</v>
      </c>
      <c r="AB89" s="36" cm="1">
        <f t="array" ref="AB89">SUMPRODUCT(AB42:AB87/1000,$AD$42:$AD$87)</f>
        <v>0</v>
      </c>
      <c r="AC89" s="31"/>
      <c r="AD89" s="31"/>
    </row>
    <row r="90" spans="3: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1"/>
    </row>
    <row r="91" spans="3:30">
      <c r="C91" s="32" t="s">
        <v>616</v>
      </c>
      <c r="D91" s="30"/>
      <c r="E91" s="30"/>
      <c r="F91" s="30"/>
      <c r="G91" s="30"/>
      <c r="H91" s="30"/>
      <c r="I91" s="37" cm="1">
        <f t="array" ref="I91">SUMPRODUCT(I42:I60/1000,$AD$42:$AD$60)</f>
        <v>6589255.5781800002</v>
      </c>
      <c r="J91" s="30"/>
      <c r="K91" s="30"/>
      <c r="L91" s="30"/>
      <c r="M91" s="30"/>
      <c r="N91" s="30"/>
      <c r="O91" s="30"/>
      <c r="P91" s="30"/>
      <c r="Q91" s="30"/>
      <c r="R91" s="30"/>
      <c r="S91" s="30"/>
      <c r="T91" s="30"/>
      <c r="U91" s="30"/>
      <c r="V91" s="30"/>
      <c r="W91" s="30"/>
      <c r="X91" s="30"/>
      <c r="Y91" s="30"/>
      <c r="Z91" s="30"/>
      <c r="AA91" s="30"/>
      <c r="AB91" s="30"/>
      <c r="AC91" s="30"/>
      <c r="AD91" s="31"/>
    </row>
  </sheetData>
  <mergeCells count="3">
    <mergeCell ref="B11:H11"/>
    <mergeCell ref="Q12:W20"/>
    <mergeCell ref="B20:H20"/>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52"/>
  <sheetViews>
    <sheetView tabSelected="1" workbookViewId="0">
      <selection activeCell="B12" sqref="B12"/>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4" spans="2:13">
      <c r="B4" s="3" t="s">
        <v>628</v>
      </c>
    </row>
    <row r="6" spans="2:13">
      <c r="B6" t="s">
        <v>470</v>
      </c>
      <c r="C6">
        <v>1</v>
      </c>
      <c r="D6">
        <v>2</v>
      </c>
      <c r="E6">
        <v>3</v>
      </c>
      <c r="F6">
        <v>4</v>
      </c>
      <c r="G6">
        <v>5</v>
      </c>
      <c r="H6">
        <v>6</v>
      </c>
      <c r="I6">
        <v>7</v>
      </c>
      <c r="J6">
        <v>8</v>
      </c>
      <c r="K6">
        <v>9</v>
      </c>
      <c r="L6">
        <v>10</v>
      </c>
      <c r="M6" t="s">
        <v>467</v>
      </c>
    </row>
    <row r="7" spans="2:13">
      <c r="B7" t="s">
        <v>471</v>
      </c>
      <c r="C7">
        <f t="array" ref="C7:M7">MMULT(MMULT(MMULT(T!A3:DM3,MINVERSE('I - A'!A1:DM117)),'C'!B2:AR118),'C_i fra sune'!B3:L45)</f>
        <v>138.19219778691618</v>
      </c>
      <c r="D7">
        <v>159.88907315385111</v>
      </c>
      <c r="E7">
        <v>154.70429833849397</v>
      </c>
      <c r="F7">
        <v>197.07179507354746</v>
      </c>
      <c r="G7">
        <v>238.80075842346957</v>
      </c>
      <c r="H7">
        <v>261.98142124280747</v>
      </c>
      <c r="I7">
        <v>280.04926803750044</v>
      </c>
      <c r="J7">
        <v>292.15320690208489</v>
      </c>
      <c r="K7">
        <v>337.62524003230322</v>
      </c>
      <c r="L7">
        <v>397.80110185065746</v>
      </c>
      <c r="M7">
        <v>234.87155856261379</v>
      </c>
    </row>
    <row r="8" spans="2:13">
      <c r="B8" t="s">
        <v>472</v>
      </c>
      <c r="C8">
        <v>2141.4704573514809</v>
      </c>
      <c r="D8">
        <v>2409.7533746445542</v>
      </c>
      <c r="E8">
        <v>2668.9752471048778</v>
      </c>
      <c r="F8">
        <v>3185.9020724458787</v>
      </c>
      <c r="G8">
        <v>3950.1848614239711</v>
      </c>
      <c r="H8">
        <v>4687.6194212656974</v>
      </c>
      <c r="I8">
        <v>4776.5133182906475</v>
      </c>
      <c r="J8">
        <v>5475.2318904525036</v>
      </c>
      <c r="K8">
        <v>6180.2872649487635</v>
      </c>
      <c r="L8">
        <v>7673.3997183679021</v>
      </c>
      <c r="M8">
        <v>4078.3429260619059</v>
      </c>
    </row>
    <row r="9" spans="2:13">
      <c r="B9" t="s">
        <v>464</v>
      </c>
      <c r="C9">
        <v>181437.98905999999</v>
      </c>
      <c r="D9">
        <v>207006.91408000005</v>
      </c>
      <c r="E9">
        <v>209396.04974000002</v>
      </c>
      <c r="F9">
        <v>258235.42006000003</v>
      </c>
      <c r="G9">
        <v>309873.46738000005</v>
      </c>
      <c r="H9">
        <v>339586.74652000004</v>
      </c>
      <c r="I9">
        <v>362535.22353999992</v>
      </c>
      <c r="J9">
        <v>384024.53492000001</v>
      </c>
      <c r="K9">
        <v>434284.92023999989</v>
      </c>
      <c r="L9">
        <v>541482.34190000012</v>
      </c>
      <c r="M9">
        <f>'C_i fra sune'!L2</f>
        <v>319865.49999999994</v>
      </c>
    </row>
    <row r="10" spans="2:13">
      <c r="B10" t="s">
        <v>469</v>
      </c>
      <c r="C10">
        <f t="shared" ref="C10:M10" si="0">C7/C9</f>
        <v>7.6164974326968103E-4</v>
      </c>
      <c r="D10">
        <f t="shared" si="0"/>
        <v>7.7238518270969568E-4</v>
      </c>
      <c r="E10">
        <f t="shared" si="0"/>
        <v>7.388119237711746E-4</v>
      </c>
      <c r="F10">
        <f t="shared" si="0"/>
        <v>7.6314780918806014E-4</v>
      </c>
      <c r="G10">
        <f t="shared" si="0"/>
        <v>7.7063957893053973E-4</v>
      </c>
      <c r="H10">
        <f t="shared" si="0"/>
        <v>7.7147127774428029E-4</v>
      </c>
      <c r="I10">
        <f t="shared" si="0"/>
        <v>7.7247464481641336E-4</v>
      </c>
      <c r="J10">
        <f t="shared" si="0"/>
        <v>7.6076703527014561E-4</v>
      </c>
      <c r="K10">
        <f t="shared" si="0"/>
        <v>7.7742796099325895E-4</v>
      </c>
      <c r="L10">
        <f t="shared" si="0"/>
        <v>7.3465203030410658E-4</v>
      </c>
      <c r="M10">
        <f t="shared" si="0"/>
        <v>7.3428224851574753E-4</v>
      </c>
    </row>
    <row r="11" spans="2:13">
      <c r="B11" t="s">
        <v>468</v>
      </c>
      <c r="C11">
        <v>1.13707865111433E-2</v>
      </c>
      <c r="D11">
        <v>1.121487372269785E-2</v>
      </c>
      <c r="E11">
        <v>1.2279557117975834E-2</v>
      </c>
      <c r="F11">
        <v>1.1885658659378401E-2</v>
      </c>
      <c r="G11">
        <v>1.2281167947912789E-2</v>
      </c>
      <c r="H11">
        <v>1.3298671390231656E-2</v>
      </c>
      <c r="I11">
        <v>1.2693091959196864E-2</v>
      </c>
      <c r="J11">
        <v>1.3735680727693076E-2</v>
      </c>
      <c r="K11">
        <v>1.3710097849497548E-2</v>
      </c>
      <c r="L11">
        <v>1.3652436500026956E-2</v>
      </c>
      <c r="M11">
        <v>1.2750180704270721E-2</v>
      </c>
    </row>
    <row r="13" spans="2:13">
      <c r="B13" s="3" t="s">
        <v>474</v>
      </c>
    </row>
    <row r="14" spans="2:13">
      <c r="B14" s="5" t="s">
        <v>476</v>
      </c>
      <c r="C14" s="4">
        <v>75853</v>
      </c>
      <c r="D14" s="4">
        <v>144500</v>
      </c>
      <c r="E14" s="4">
        <v>171292</v>
      </c>
      <c r="F14" s="4">
        <v>195643</v>
      </c>
      <c r="G14" s="4">
        <v>221437</v>
      </c>
      <c r="H14" s="4">
        <v>248126</v>
      </c>
      <c r="I14" s="4">
        <v>277775</v>
      </c>
      <c r="J14" s="4">
        <v>314207</v>
      </c>
      <c r="K14" s="4">
        <v>368072</v>
      </c>
      <c r="L14" s="4">
        <v>615554</v>
      </c>
    </row>
    <row r="15" spans="2:13">
      <c r="B15" t="s">
        <v>477</v>
      </c>
      <c r="C15">
        <f>C14-C7-C8</f>
        <v>73573.337344861604</v>
      </c>
      <c r="D15">
        <f>D14-D7-D8</f>
        <v>141930.3575522016</v>
      </c>
      <c r="E15">
        <f>E14-E7-E8</f>
        <v>168468.32045455661</v>
      </c>
      <c r="F15">
        <f>F14-F7-F8</f>
        <v>192260.02613248059</v>
      </c>
      <c r="G15">
        <f>G14-G7-G8</f>
        <v>217248.01438015257</v>
      </c>
      <c r="H15">
        <f>H14-H7-H8</f>
        <v>243176.39915749148</v>
      </c>
      <c r="I15">
        <f>I14-I7-I8</f>
        <v>272718.43741367187</v>
      </c>
      <c r="J15">
        <f>J14-J7-J8</f>
        <v>308439.61490264541</v>
      </c>
      <c r="K15">
        <f>K14-K7-K8</f>
        <v>361554.0874950189</v>
      </c>
      <c r="L15">
        <f>L14-L7-L8</f>
        <v>607482.79917978146</v>
      </c>
    </row>
    <row r="18" spans="1:12">
      <c r="B18" t="s">
        <v>485</v>
      </c>
      <c r="C18" s="20">
        <f>C7/C$14</f>
        <v>1.8218422183290863E-3</v>
      </c>
      <c r="D18" s="20">
        <f>D7/D$14</f>
        <v>1.1064987761512188E-3</v>
      </c>
      <c r="E18" s="20">
        <f>E7/E$14</f>
        <v>9.0316125877737418E-4</v>
      </c>
      <c r="F18" s="20">
        <f>F7/F$14</f>
        <v>1.0073030728088787E-3</v>
      </c>
      <c r="G18" s="20">
        <f>G7/G$14</f>
        <v>1.0784139887348074E-3</v>
      </c>
      <c r="H18" s="20">
        <f>H7/H$14</f>
        <v>1.0558402635870785E-3</v>
      </c>
      <c r="I18" s="20">
        <f>I7/I$14</f>
        <v>1.0081874468094696E-3</v>
      </c>
      <c r="J18" s="20">
        <f>J7/J$14</f>
        <v>9.2981126105428865E-4</v>
      </c>
      <c r="K18" s="20">
        <f>K7/K$14</f>
        <v>9.1728042348318594E-4</v>
      </c>
      <c r="L18" s="20">
        <f>L7/L$14</f>
        <v>6.4624891049470468E-4</v>
      </c>
    </row>
    <row r="19" spans="1:12">
      <c r="B19" t="s">
        <v>484</v>
      </c>
      <c r="C19" s="20">
        <f>C8/C$14</f>
        <v>2.8231849199787495E-2</v>
      </c>
      <c r="D19" s="20">
        <f>D8/D$14</f>
        <v>1.6676493942176848E-2</v>
      </c>
      <c r="E19" s="20">
        <f>E8/E$14</f>
        <v>1.5581435485048209E-2</v>
      </c>
      <c r="F19" s="20">
        <f>F8/F$14</f>
        <v>1.6284263032390011E-2</v>
      </c>
      <c r="G19" s="20">
        <f>G8/G$14</f>
        <v>1.7838865507679255E-2</v>
      </c>
      <c r="H19" s="20">
        <f>H8/H$14</f>
        <v>1.8892092812787444E-2</v>
      </c>
      <c r="I19" s="20">
        <f>I8/I$14</f>
        <v>1.719561990204535E-2</v>
      </c>
      <c r="J19" s="20">
        <f>J8/J$14</f>
        <v>1.7425556688592244E-2</v>
      </c>
      <c r="K19" s="20">
        <f>K8/K$14</f>
        <v>1.679097368164045E-2</v>
      </c>
      <c r="L19" s="20">
        <f>L8/L$14</f>
        <v>1.2465843318974294E-2</v>
      </c>
    </row>
    <row r="21" spans="1:12">
      <c r="A21" t="s">
        <v>495</v>
      </c>
      <c r="C21">
        <f>AVERAGE(C14:D14)</f>
        <v>110176.5</v>
      </c>
      <c r="D21">
        <f>AVERAGE(E14:F14)</f>
        <v>183467.5</v>
      </c>
      <c r="E21">
        <f>AVERAGE(G14:H14)</f>
        <v>234781.5</v>
      </c>
      <c r="F21">
        <f>AVERAGE(I14:J14)</f>
        <v>295991</v>
      </c>
      <c r="G21">
        <f>AVERAGE(K14:L14)</f>
        <v>491813</v>
      </c>
    </row>
    <row r="22" spans="1:12">
      <c r="A22" t="s">
        <v>496</v>
      </c>
      <c r="C22">
        <f>AVERAGE(C9:D9)</f>
        <v>194222.45157000003</v>
      </c>
      <c r="D22">
        <f>AVERAGE(E9:F9)</f>
        <v>233815.73490000004</v>
      </c>
      <c r="E22">
        <f>AVERAGE(G9:H9)</f>
        <v>324730.10695000004</v>
      </c>
      <c r="F22">
        <f>AVERAGE(I9:J9)</f>
        <v>373279.87922999996</v>
      </c>
      <c r="G22">
        <f>AVERAGE(K9:L9)</f>
        <v>487883.63107</v>
      </c>
    </row>
    <row r="24" spans="1:12">
      <c r="A24" s="3" t="s">
        <v>516</v>
      </c>
    </row>
    <row r="25" spans="1:12">
      <c r="A25" t="s">
        <v>493</v>
      </c>
      <c r="B25" t="s">
        <v>492</v>
      </c>
      <c r="C25">
        <f t="array" ref="C25:G25">MMULT(MMULT(MMULT(T!A3:DM3,MINVERSE('I - A'!A1:DM117)),'C'!B2:AR118),'C_i 5 kvintiler'!B3:G45)</f>
        <v>149.04063547038371</v>
      </c>
      <c r="D25">
        <v>175.88804670602079</v>
      </c>
      <c r="E25">
        <v>250.39108983313847</v>
      </c>
      <c r="F25">
        <v>286.10123746979269</v>
      </c>
      <c r="G25">
        <v>367.7131709414802</v>
      </c>
    </row>
    <row r="26" spans="1:12">
      <c r="A26" t="s">
        <v>520</v>
      </c>
      <c r="B26" t="s">
        <v>494</v>
      </c>
      <c r="C26" s="20">
        <f>C25/C21</f>
        <v>1.3527443281496844E-3</v>
      </c>
      <c r="D26" s="20">
        <f>D25/D21</f>
        <v>9.5868776053535795E-4</v>
      </c>
      <c r="E26" s="20">
        <f>E25/E21</f>
        <v>1.0664856039898309E-3</v>
      </c>
      <c r="F26" s="20">
        <f>F25/F21</f>
        <v>9.6658762418381876E-4</v>
      </c>
      <c r="G26" s="20">
        <f>G25/G21</f>
        <v>7.4766866866365911E-4</v>
      </c>
    </row>
    <row r="27" spans="1:12">
      <c r="A27" t="s">
        <v>451</v>
      </c>
      <c r="B27" t="s">
        <v>494</v>
      </c>
      <c r="C27" s="20">
        <f>C25/C22</f>
        <v>7.6737078677367905E-4</v>
      </c>
      <c r="D27" s="20">
        <f>D25/D22</f>
        <v>7.5225068484482374E-4</v>
      </c>
      <c r="E27" s="20">
        <f>E25/E22</f>
        <v>7.7107445375150312E-4</v>
      </c>
      <c r="F27" s="20">
        <f>F25/F22</f>
        <v>7.6645234149764791E-4</v>
      </c>
      <c r="G27" s="20">
        <f>G25/G22</f>
        <v>7.5369032188071479E-4</v>
      </c>
    </row>
    <row r="28" spans="1:12">
      <c r="A28" s="3" t="s">
        <v>517</v>
      </c>
    </row>
    <row r="29" spans="1:12">
      <c r="A29" t="s">
        <v>493</v>
      </c>
      <c r="B29" t="s">
        <v>472</v>
      </c>
      <c r="C29">
        <v>404.23042575308216</v>
      </c>
      <c r="D29">
        <v>520.01827178341432</v>
      </c>
      <c r="E29">
        <v>767.19217328234504</v>
      </c>
      <c r="F29">
        <v>910.53911726088313</v>
      </c>
      <c r="G29">
        <v>1230.4562452293173</v>
      </c>
    </row>
    <row r="30" spans="1:12">
      <c r="A30" t="s">
        <v>519</v>
      </c>
      <c r="B30" t="s">
        <v>494</v>
      </c>
      <c r="C30">
        <f>C29/C21</f>
        <v>3.6689350791963998E-3</v>
      </c>
      <c r="D30">
        <f>D29/D21</f>
        <v>2.834389043200645E-3</v>
      </c>
      <c r="E30">
        <f>E29/E21</f>
        <v>3.2676857984225548E-3</v>
      </c>
      <c r="F30">
        <f>F29/F21</f>
        <v>3.0762392007219245E-3</v>
      </c>
      <c r="G30">
        <f>G29/G21</f>
        <v>2.5018782448396389E-3</v>
      </c>
    </row>
    <row r="31" spans="1:12">
      <c r="A31" t="s">
        <v>451</v>
      </c>
      <c r="B31" t="s">
        <v>494</v>
      </c>
      <c r="C31">
        <f>C29/C22</f>
        <v>2.0812754781204725E-3</v>
      </c>
      <c r="D31">
        <f>D29/D22</f>
        <v>2.224051653349247E-3</v>
      </c>
      <c r="E31">
        <f>E29/E22</f>
        <v>2.3625532615011661E-3</v>
      </c>
      <c r="F31">
        <f>F29/F22</f>
        <v>2.4392933236560702E-3</v>
      </c>
      <c r="G31">
        <f>G29/G22</f>
        <v>2.5220281371825227E-3</v>
      </c>
    </row>
    <row r="34" spans="1:16">
      <c r="B34" s="3" t="s">
        <v>625</v>
      </c>
    </row>
    <row r="35" spans="1:16">
      <c r="B35" t="s">
        <v>623</v>
      </c>
      <c r="C35" s="20">
        <f>C26</f>
        <v>1.3527443281496844E-3</v>
      </c>
      <c r="D35" s="20">
        <f>D26</f>
        <v>9.5868776053535795E-4</v>
      </c>
      <c r="E35" s="20">
        <f>E26</f>
        <v>1.0664856039898309E-3</v>
      </c>
      <c r="F35" s="20">
        <f>F26</f>
        <v>9.6658762418381876E-4</v>
      </c>
      <c r="G35" s="20">
        <f>G26</f>
        <v>7.4766866866365911E-4</v>
      </c>
    </row>
    <row r="36" spans="1:16">
      <c r="B36" t="s">
        <v>622</v>
      </c>
      <c r="C36" s="20">
        <f>C30</f>
        <v>3.6689350791963998E-3</v>
      </c>
      <c r="D36" s="20">
        <f>D30</f>
        <v>2.834389043200645E-3</v>
      </c>
      <c r="E36" s="20">
        <f>E30</f>
        <v>3.2676857984225548E-3</v>
      </c>
      <c r="F36" s="20">
        <f>F30</f>
        <v>3.0762392007219245E-3</v>
      </c>
      <c r="G36" s="20">
        <f>G30</f>
        <v>2.5018782448396389E-3</v>
      </c>
    </row>
    <row r="37" spans="1:16">
      <c r="B37" t="s">
        <v>621</v>
      </c>
      <c r="C37" s="41">
        <f>C25+C29</f>
        <v>553.27106122346584</v>
      </c>
      <c r="D37" s="41">
        <f t="shared" ref="D37:G37" si="1">D25+D29</f>
        <v>695.90631848943508</v>
      </c>
      <c r="E37" s="41">
        <f t="shared" si="1"/>
        <v>1017.5832631154835</v>
      </c>
      <c r="F37" s="41">
        <f t="shared" si="1"/>
        <v>1196.6403547306759</v>
      </c>
      <c r="G37" s="41">
        <f t="shared" si="1"/>
        <v>1598.1694161707976</v>
      </c>
    </row>
    <row r="38" spans="1:16">
      <c r="A38" t="s">
        <v>524</v>
      </c>
      <c r="C38" s="20"/>
      <c r="D38" s="20"/>
      <c r="E38" s="20"/>
      <c r="F38" s="20"/>
      <c r="G38" s="20"/>
    </row>
    <row r="39" spans="1:16">
      <c r="A39" t="s">
        <v>521</v>
      </c>
      <c r="B39" t="s">
        <v>522</v>
      </c>
      <c r="C39" s="20">
        <f>C27</f>
        <v>7.6737078677367905E-4</v>
      </c>
      <c r="D39" s="20">
        <f>D27</f>
        <v>7.5225068484482374E-4</v>
      </c>
      <c r="E39" s="20">
        <f>E27</f>
        <v>7.7107445375150312E-4</v>
      </c>
      <c r="F39" s="20">
        <f>F27</f>
        <v>7.6645234149764791E-4</v>
      </c>
      <c r="G39" s="20">
        <f>G27</f>
        <v>7.5369032188071479E-4</v>
      </c>
    </row>
    <row r="40" spans="1:16">
      <c r="B40" t="s">
        <v>523</v>
      </c>
      <c r="C40" s="20">
        <f>C31</f>
        <v>2.0812754781204725E-3</v>
      </c>
      <c r="D40" s="20">
        <f>D31</f>
        <v>2.224051653349247E-3</v>
      </c>
      <c r="E40" s="20">
        <f>E31</f>
        <v>2.3625532615011661E-3</v>
      </c>
      <c r="F40" s="20">
        <f>F31</f>
        <v>2.4392933236560702E-3</v>
      </c>
      <c r="G40" s="20">
        <f>G31</f>
        <v>2.5220281371825227E-3</v>
      </c>
    </row>
    <row r="42" spans="1:16">
      <c r="B42" t="s">
        <v>624</v>
      </c>
    </row>
    <row r="43" spans="1:16">
      <c r="B43" t="s">
        <v>626</v>
      </c>
      <c r="C43" s="18">
        <f>SUM(C35:C36)</f>
        <v>5.0216794073460842E-3</v>
      </c>
      <c r="D43" s="18">
        <f t="shared" ref="D43:G43" si="2">SUM(D35:D36)</f>
        <v>3.7930768037360029E-3</v>
      </c>
      <c r="E43" s="18">
        <f t="shared" si="2"/>
        <v>4.3341714024123859E-3</v>
      </c>
      <c r="F43" s="18">
        <f t="shared" si="2"/>
        <v>4.0428268249057429E-3</v>
      </c>
      <c r="G43" s="18">
        <f t="shared" si="2"/>
        <v>3.249546913503298E-3</v>
      </c>
    </row>
    <row r="44" spans="1:16">
      <c r="B44" t="s">
        <v>627</v>
      </c>
      <c r="C44" s="42">
        <f>SUM(C39:C40)</f>
        <v>2.8486462648941516E-3</v>
      </c>
      <c r="D44" s="42">
        <f t="shared" ref="D44:G44" si="3">SUM(D39:D40)</f>
        <v>2.976302338194071E-3</v>
      </c>
      <c r="E44" s="42">
        <f t="shared" si="3"/>
        <v>3.1336277152526691E-3</v>
      </c>
      <c r="F44" s="42">
        <f t="shared" si="3"/>
        <v>3.205745665153718E-3</v>
      </c>
      <c r="G44" s="42">
        <f t="shared" si="3"/>
        <v>3.2757184590632375E-3</v>
      </c>
      <c r="I44" s="23"/>
      <c r="J44" s="23"/>
      <c r="L44" s="23"/>
      <c r="M44" s="23"/>
      <c r="O44" s="23"/>
      <c r="P44" s="23"/>
    </row>
    <row r="51" spans="3:7">
      <c r="C51" s="20"/>
      <c r="D51" s="20"/>
      <c r="E51" s="20"/>
      <c r="F51" s="20"/>
      <c r="G51" s="20"/>
    </row>
    <row r="52" spans="3:7">
      <c r="C52" s="20"/>
      <c r="D52" s="20"/>
      <c r="E52" s="20"/>
      <c r="F52" s="20"/>
      <c r="G52" s="20"/>
    </row>
  </sheetData>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A37" workbookViewId="0">
      <selection activeCell="C20" sqref="C20"/>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219.88331067281925</v>
      </c>
      <c r="D6">
        <v>103.4180566559983</v>
      </c>
      <c r="E6">
        <v>161.21179980393495</v>
      </c>
      <c r="F6">
        <v>219.73504757658458</v>
      </c>
      <c r="G6">
        <v>285.40990210703706</v>
      </c>
      <c r="H6">
        <v>391.97074011711538</v>
      </c>
    </row>
    <row r="7" spans="2:13">
      <c r="B7" t="s">
        <v>451</v>
      </c>
      <c r="C7">
        <f>C6/c_i!B2</f>
        <v>7.3511049449985705E-4</v>
      </c>
      <c r="D7">
        <f>D6/c_i!C2</f>
        <v>6.8542342132261167E-4</v>
      </c>
      <c r="E7">
        <f>E6/c_i!D2</f>
        <v>7.2038697769705271E-4</v>
      </c>
      <c r="F7">
        <f>F6/c_i!E2</f>
        <v>7.4132130352074681E-4</v>
      </c>
      <c r="G7">
        <f>G6/c_i!F2</f>
        <v>7.6155406634692752E-4</v>
      </c>
      <c r="H7">
        <f>H6/c_i!G2</f>
        <v>7.4073863980617539E-4</v>
      </c>
    </row>
    <row r="8" spans="2:13">
      <c r="B8" t="s">
        <v>450</v>
      </c>
      <c r="D8">
        <f>D6/D10</f>
        <v>5.1709028327999148E-4</v>
      </c>
      <c r="E8">
        <f t="shared" ref="E8:H8" si="0">E6/E10</f>
        <v>4.6060514229695699E-4</v>
      </c>
      <c r="F8">
        <f t="shared" si="0"/>
        <v>3.8214790882884275E-4</v>
      </c>
      <c r="G8">
        <f t="shared" si="0"/>
        <v>3.3577635542004358E-4</v>
      </c>
      <c r="H8">
        <f t="shared" si="0"/>
        <v>3.2664228343092948E-4</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138.19219778691618</v>
      </c>
      <c r="D13">
        <v>159.88907315385111</v>
      </c>
      <c r="E13">
        <v>154.70429833849397</v>
      </c>
      <c r="F13">
        <v>197.07179507354746</v>
      </c>
      <c r="G13">
        <v>238.80075842346957</v>
      </c>
      <c r="H13">
        <v>261.98142124280747</v>
      </c>
      <c r="I13">
        <v>280.04926803750044</v>
      </c>
      <c r="J13">
        <v>292.15320690208489</v>
      </c>
      <c r="K13">
        <v>337.62524003230322</v>
      </c>
      <c r="L13">
        <v>397.80110185065746</v>
      </c>
      <c r="M13">
        <v>234.87155856261379</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7.3377336266601068E-4</v>
      </c>
      <c r="D16">
        <f t="shared" si="1"/>
        <v>7.4411588502252093E-4</v>
      </c>
      <c r="E16">
        <f t="shared" si="1"/>
        <v>7.1177140736114963E-4</v>
      </c>
      <c r="F16">
        <f t="shared" si="1"/>
        <v>7.3521659937177684E-4</v>
      </c>
      <c r="G16">
        <f t="shared" si="1"/>
        <v>7.4243417034168232E-4</v>
      </c>
      <c r="H16">
        <f t="shared" si="1"/>
        <v>7.4323542897883983E-4</v>
      </c>
      <c r="I16">
        <f t="shared" si="1"/>
        <v>7.442020728161328E-4</v>
      </c>
      <c r="J16">
        <f t="shared" si="1"/>
        <v>7.3292296177925802E-4</v>
      </c>
      <c r="K16">
        <f t="shared" si="1"/>
        <v>7.4897409762090552E-4</v>
      </c>
      <c r="L16">
        <f t="shared" si="1"/>
        <v>7.0776376599497625E-4</v>
      </c>
      <c r="M16">
        <f t="shared" si="1"/>
        <v>7.3428224851574753E-4</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73573.337344861604</v>
      </c>
      <c r="D21">
        <f t="shared" ref="D21:L21" si="2">D20-D13-D14</f>
        <v>141930.3575522016</v>
      </c>
      <c r="E21">
        <f t="shared" si="2"/>
        <v>168468.32045455661</v>
      </c>
      <c r="F21">
        <f t="shared" si="2"/>
        <v>192260.02613248059</v>
      </c>
      <c r="G21">
        <f t="shared" si="2"/>
        <v>217248.01438015257</v>
      </c>
      <c r="H21">
        <f t="shared" si="2"/>
        <v>243176.39915749148</v>
      </c>
      <c r="I21">
        <f t="shared" si="2"/>
        <v>272718.43741367187</v>
      </c>
      <c r="J21">
        <f t="shared" si="2"/>
        <v>308439.61490264541</v>
      </c>
      <c r="K21">
        <f t="shared" si="2"/>
        <v>361554.0874950189</v>
      </c>
      <c r="L21">
        <f t="shared" si="2"/>
        <v>607482.79917978146</v>
      </c>
    </row>
    <row r="23" spans="2:13">
      <c r="B23" t="s">
        <v>473</v>
      </c>
      <c r="C23" cm="1">
        <f t="array" ref="C23">AVERAGE(ABS(C20:L20-TRANSPOSE(C20:L20)))/AVERAGE(C20:L20)/2</f>
        <v>0.28148483983986072</v>
      </c>
    </row>
    <row r="24" spans="2:13">
      <c r="B24" t="s">
        <v>475</v>
      </c>
      <c r="C24" cm="1">
        <f t="array" ref="C24">AVERAGE(ABS(C21:L21-TRANSPOSE(C21:L21)))/AVERAGE(C21:L21)/2</f>
        <v>0.28257175398220863</v>
      </c>
    </row>
    <row r="26" spans="2:13">
      <c r="B26" t="s">
        <v>486</v>
      </c>
      <c r="C26" cm="1">
        <f t="array" ref="C26">AVERAGE(ABS(C15:L15-TRANSPOSE(C15:L15)))/AVERAGE(C15:L15)/2</f>
        <v>0.18734063980342466</v>
      </c>
    </row>
    <row r="28" spans="2:13">
      <c r="B28" t="s">
        <v>485</v>
      </c>
      <c r="C28">
        <f>C13/C$20</f>
        <v>1.8218422183290863E-3</v>
      </c>
      <c r="D28">
        <f t="shared" ref="D28:L29" si="3">D13/D$20</f>
        <v>1.1064987761512188E-3</v>
      </c>
      <c r="E28">
        <f t="shared" si="3"/>
        <v>9.0316125877737418E-4</v>
      </c>
      <c r="F28">
        <f t="shared" si="3"/>
        <v>1.0073030728088787E-3</v>
      </c>
      <c r="G28">
        <f t="shared" si="3"/>
        <v>1.0784139887348074E-3</v>
      </c>
      <c r="H28">
        <f t="shared" si="3"/>
        <v>1.0558402635870785E-3</v>
      </c>
      <c r="I28">
        <f t="shared" si="3"/>
        <v>1.0081874468094696E-3</v>
      </c>
      <c r="J28">
        <f t="shared" si="3"/>
        <v>9.2981126105428865E-4</v>
      </c>
      <c r="K28">
        <f t="shared" si="3"/>
        <v>9.1728042348318594E-4</v>
      </c>
      <c r="L28">
        <f t="shared" si="3"/>
        <v>6.4624891049470468E-4</v>
      </c>
    </row>
    <row r="29" spans="2:13">
      <c r="B29" t="s">
        <v>484</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2" spans="2:13">
      <c r="B32" t="s">
        <v>518</v>
      </c>
    </row>
    <row r="33" spans="2:12">
      <c r="B33" t="s">
        <v>450</v>
      </c>
      <c r="C33">
        <f>SUM(C28:C29)</f>
        <v>3.0053691418116583E-2</v>
      </c>
      <c r="D33">
        <f t="shared" ref="D33:K33" si="4">SUM(D28:D29)</f>
        <v>1.7782992718328068E-2</v>
      </c>
      <c r="E33">
        <f t="shared" si="4"/>
        <v>1.6484596743825585E-2</v>
      </c>
      <c r="F33">
        <f t="shared" si="4"/>
        <v>1.7291566105198889E-2</v>
      </c>
      <c r="G33">
        <f t="shared" si="4"/>
        <v>1.8917279496414061E-2</v>
      </c>
      <c r="H33">
        <f t="shared" si="4"/>
        <v>1.9947933076374522E-2</v>
      </c>
      <c r="I33">
        <f t="shared" si="4"/>
        <v>1.8203807348854819E-2</v>
      </c>
      <c r="J33">
        <f t="shared" si="4"/>
        <v>1.8355367949646532E-2</v>
      </c>
      <c r="K33">
        <f t="shared" si="4"/>
        <v>1.7708254105123635E-2</v>
      </c>
      <c r="L33">
        <f>SUM(L28:L29)</f>
        <v>1.3112092229468998E-2</v>
      </c>
    </row>
    <row r="34" spans="2:12">
      <c r="B34" t="s">
        <v>451</v>
      </c>
      <c r="C34">
        <f>SUM(C16:C17)</f>
        <v>1.210455987380931E-2</v>
      </c>
      <c r="D34">
        <f t="shared" ref="D34:L34" si="5">SUM(D16:D17)</f>
        <v>1.195898960772037E-2</v>
      </c>
      <c r="E34">
        <f t="shared" si="5"/>
        <v>1.2991328525336984E-2</v>
      </c>
      <c r="F34">
        <f t="shared" si="5"/>
        <v>1.2620875258750178E-2</v>
      </c>
      <c r="G34">
        <f t="shared" si="5"/>
        <v>1.3023602118254471E-2</v>
      </c>
      <c r="H34">
        <f t="shared" si="5"/>
        <v>1.4041906819210496E-2</v>
      </c>
      <c r="I34">
        <f t="shared" si="5"/>
        <v>1.3437294032012997E-2</v>
      </c>
      <c r="J34">
        <f t="shared" si="5"/>
        <v>1.4468603689472333E-2</v>
      </c>
      <c r="K34">
        <f t="shared" si="5"/>
        <v>1.4459071947118454E-2</v>
      </c>
      <c r="L34">
        <f t="shared" si="5"/>
        <v>1.4360200266021932E-2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13</vt:i4>
      </vt:variant>
      <vt:variant>
        <vt:lpstr>Diagrammer</vt:lpstr>
      </vt:variant>
      <vt:variant>
        <vt:i4>2</vt:i4>
      </vt:variant>
    </vt:vector>
  </HeadingPairs>
  <TitlesOfParts>
    <vt:vector size="15" baseType="lpstr">
      <vt:lpstr>Skatteberegninger</vt:lpstr>
      <vt:lpstr>T</vt:lpstr>
      <vt:lpstr>I</vt:lpstr>
      <vt:lpstr>A</vt:lpstr>
      <vt:lpstr>I - A</vt:lpstr>
      <vt:lpstr>C_helper</vt:lpstr>
      <vt:lpstr>C</vt:lpstr>
      <vt:lpstr>C_i fra sune</vt:lpstr>
      <vt:lpstr>C_i 5 kvintiler</vt:lpstr>
      <vt:lpstr>direkte_skat_kvintiler</vt:lpstr>
      <vt:lpstr>resultater_kvintiler</vt:lpstr>
      <vt:lpstr>c_i</vt:lpstr>
      <vt:lpstr>resultater</vt:lpstr>
      <vt:lpstr>indirectdirect</vt:lpstr>
      <vt:lpstr>incomeandtotexp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cp:lastPrinted>2020-04-17T14:18:28Z</cp:lastPrinted>
  <dcterms:created xsi:type="dcterms:W3CDTF">2020-02-20T13:17:09Z</dcterms:created>
  <dcterms:modified xsi:type="dcterms:W3CDTF">2020-04-17T14:43:30Z</dcterms:modified>
</cp:coreProperties>
</file>