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195" windowHeight="99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K27" i="1"/>
  <c r="G51"/>
  <c r="H51" s="1"/>
  <c r="G50"/>
  <c r="H50" s="1"/>
  <c r="G49"/>
  <c r="H49" s="1"/>
  <c r="G48"/>
  <c r="H48" s="1"/>
  <c r="G47"/>
  <c r="H47" s="1"/>
  <c r="G46"/>
  <c r="H46" s="1"/>
  <c r="G45"/>
  <c r="H45" s="1"/>
  <c r="G44"/>
  <c r="H44" s="1"/>
  <c r="G43"/>
  <c r="H43" s="1"/>
  <c r="G38"/>
  <c r="H38" s="1"/>
  <c r="G42"/>
  <c r="H42" s="1"/>
  <c r="G41"/>
  <c r="H41" s="1"/>
  <c r="G40"/>
  <c r="H40" s="1"/>
  <c r="G39"/>
  <c r="H39" s="1"/>
  <c r="G37"/>
  <c r="H37" s="1"/>
  <c r="H52" l="1"/>
  <c r="H53" s="1"/>
</calcChain>
</file>

<file path=xl/sharedStrings.xml><?xml version="1.0" encoding="utf-8"?>
<sst xmlns="http://schemas.openxmlformats.org/spreadsheetml/2006/main" count="132" uniqueCount="80">
  <si>
    <t>Procesos</t>
  </si>
  <si>
    <t>Tipo</t>
  </si>
  <si>
    <t>Nombre</t>
  </si>
  <si>
    <t>Atributos</t>
  </si>
  <si>
    <t>Ficheros accedidos</t>
  </si>
  <si>
    <t>EI</t>
  </si>
  <si>
    <t>Ingreso de datos del paciente</t>
  </si>
  <si>
    <t>BAJA</t>
  </si>
  <si>
    <t>Modificacion de datos del paciente</t>
  </si>
  <si>
    <t>Eliminación de datos del paciente</t>
  </si>
  <si>
    <t>Ingreso de datos del médico</t>
  </si>
  <si>
    <t>Modificacion de datos del médico</t>
  </si>
  <si>
    <t>Eliminación de datos del médico</t>
  </si>
  <si>
    <t>Ingreso de datos de cita</t>
  </si>
  <si>
    <t>ALTA</t>
  </si>
  <si>
    <t>Modificación de datos de cita</t>
  </si>
  <si>
    <t>MEDIA</t>
  </si>
  <si>
    <t>Eliminación de datos de cita</t>
  </si>
  <si>
    <t>EO</t>
  </si>
  <si>
    <t>Listado de citas</t>
  </si>
  <si>
    <t>EQ</t>
  </si>
  <si>
    <t>Consulta de datos de paciente</t>
  </si>
  <si>
    <t>Consulta de datos de médico</t>
  </si>
  <si>
    <t>Grupos de datos</t>
  </si>
  <si>
    <t>Registros logicos</t>
  </si>
  <si>
    <t>ILF</t>
  </si>
  <si>
    <t>medicos</t>
  </si>
  <si>
    <t>pacientes</t>
  </si>
  <si>
    <t>citas</t>
  </si>
  <si>
    <t>ELF</t>
  </si>
  <si>
    <t>Errores</t>
  </si>
  <si>
    <t>Ayuda.txt</t>
  </si>
  <si>
    <t>Parámetro</t>
  </si>
  <si>
    <t>Complejidad</t>
  </si>
  <si>
    <t>Peso</t>
  </si>
  <si>
    <t>Cantidad</t>
  </si>
  <si>
    <t>Total (peso*complejidad)</t>
  </si>
  <si>
    <t>PFSA:</t>
  </si>
  <si>
    <t>PFA:</t>
  </si>
  <si>
    <t>Nº de  Factor</t>
  </si>
  <si>
    <t>Factor</t>
  </si>
  <si>
    <t>Valor (0 a 5)</t>
  </si>
  <si>
    <t>Comunicación de Datos</t>
  </si>
  <si>
    <t>Proceso Distribuido</t>
  </si>
  <si>
    <t>Objetivos de Rendimiento</t>
  </si>
  <si>
    <t>Configuración de Explotación Compartida</t>
  </si>
  <si>
    <t>Tasa de transacciones</t>
  </si>
  <si>
    <t>Entrada de Datos en Línea</t>
  </si>
  <si>
    <t>Eficiencia con el Usuario Final</t>
  </si>
  <si>
    <t>Actualizaciones en Línea</t>
  </si>
  <si>
    <t>Lógica de Proceso Interno Compleja</t>
  </si>
  <si>
    <t>Reusabilidad del Código</t>
  </si>
  <si>
    <t>Conversión e Instalación contempladas</t>
  </si>
  <si>
    <t>Facilidad de Operación</t>
  </si>
  <si>
    <t>Instalaciones Múltiples</t>
  </si>
  <si>
    <t>Facilidad de Cambios</t>
  </si>
  <si>
    <t>Ajuste de Complejidad Técnica</t>
  </si>
  <si>
    <t>* TANTO PARA INGRESO,MODIFICACION y ELIMINACION SE CONSIDERA UN ATRIBUTO MÁS QUE REPRESENTA EL MENSAJE DE ERROR.</t>
  </si>
  <si>
    <t>*PARA ELIMINAR DATOS CONSIDERO SOLO USAR EL NRO.PACIENTE POR EJEMPLO</t>
  </si>
  <si>
    <t>* EL "listado de citas" una salida externa ya que posee datos derivados como "total de citas"</t>
  </si>
  <si>
    <t>*No hay mensajes de error.</t>
  </si>
  <si>
    <t>E: 2 | S: 3</t>
  </si>
  <si>
    <t>*Se considera +1 en la entrada x mensaje de error</t>
  </si>
  <si>
    <t>E: 2 | S: 4</t>
  </si>
  <si>
    <t>E: 1 |S: 1</t>
  </si>
  <si>
    <t>Clasificacion de Complejidad</t>
  </si>
  <si>
    <t>Valor del Factor</t>
  </si>
  <si>
    <t>Ninguna</t>
  </si>
  <si>
    <t>Insignificante</t>
  </si>
  <si>
    <t>1-20%</t>
  </si>
  <si>
    <t>Moderada</t>
  </si>
  <si>
    <t>21-40%</t>
  </si>
  <si>
    <t>Media</t>
  </si>
  <si>
    <t>41-60%</t>
  </si>
  <si>
    <t>Significativa</t>
  </si>
  <si>
    <t>61-80%</t>
  </si>
  <si>
    <t>Fuerte</t>
  </si>
  <si>
    <t>81-100%</t>
  </si>
  <si>
    <t>% que afecta o es requerido por la aplicación</t>
  </si>
  <si>
    <t>Influencia en el Sistema (Excepto el factor 10)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</si>
</sst>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0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/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5" borderId="2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5" borderId="2" xfId="0" applyFill="1" applyBorder="1"/>
    <xf numFmtId="0" fontId="0" fillId="2" borderId="26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1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2" fillId="3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0" fillId="6" borderId="2" xfId="0" applyFill="1" applyBorder="1" applyAlignment="1">
      <alignment horizontal="center"/>
    </xf>
    <xf numFmtId="0" fontId="1" fillId="6" borderId="2" xfId="0" applyFont="1" applyFill="1" applyBorder="1"/>
    <xf numFmtId="0" fontId="0" fillId="5" borderId="2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8" borderId="0" xfId="0" applyFill="1"/>
    <xf numFmtId="0" fontId="0" fillId="8" borderId="0" xfId="0" applyFill="1" applyAlignment="1"/>
    <xf numFmtId="0" fontId="0" fillId="8" borderId="0" xfId="0" applyFill="1" applyBorder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8" borderId="0" xfId="0" applyFont="1" applyFill="1"/>
    <xf numFmtId="0" fontId="3" fillId="8" borderId="0" xfId="0" applyFont="1" applyFill="1" applyAlignment="1">
      <alignment vertical="top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left" vertical="center" wrapText="1"/>
    </xf>
    <xf numFmtId="0" fontId="3" fillId="8" borderId="6" xfId="0" applyFont="1" applyFill="1" applyBorder="1" applyAlignment="1">
      <alignment horizontal="left"/>
    </xf>
    <xf numFmtId="0" fontId="0" fillId="8" borderId="6" xfId="0" applyFill="1" applyBorder="1"/>
    <xf numFmtId="0" fontId="4" fillId="0" borderId="7" xfId="0" applyFont="1" applyBorder="1" applyAlignment="1">
      <alignment horizontal="justify" vertical="top" wrapText="1"/>
    </xf>
    <xf numFmtId="0" fontId="0" fillId="8" borderId="0" xfId="0" applyFill="1" applyAlignment="1">
      <alignment wrapText="1"/>
    </xf>
    <xf numFmtId="0" fontId="4" fillId="8" borderId="0" xfId="0" applyFont="1" applyFill="1" applyBorder="1" applyAlignment="1">
      <alignment horizontal="justify" vertical="top" wrapText="1"/>
    </xf>
    <xf numFmtId="0" fontId="4" fillId="4" borderId="32" xfId="0" applyFont="1" applyFill="1" applyBorder="1" applyAlignment="1">
      <alignment horizontal="center" vertical="center" wrapText="1"/>
    </xf>
    <xf numFmtId="0" fontId="4" fillId="4" borderId="33" xfId="0" applyFont="1" applyFill="1" applyBorder="1" applyAlignment="1">
      <alignment horizontal="center" vertical="center" wrapText="1"/>
    </xf>
    <xf numFmtId="0" fontId="4" fillId="4" borderId="34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top" wrapText="1"/>
    </xf>
    <xf numFmtId="0" fontId="4" fillId="0" borderId="35" xfId="0" applyFont="1" applyBorder="1" applyAlignment="1">
      <alignment horizontal="justify" vertical="top" wrapText="1"/>
    </xf>
    <xf numFmtId="9" fontId="4" fillId="0" borderId="36" xfId="0" applyNumberFormat="1" applyFont="1" applyBorder="1" applyAlignment="1">
      <alignment horizontal="justify"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37" xfId="0" applyFont="1" applyBorder="1" applyAlignment="1">
      <alignment horizontal="justify" vertical="top" wrapText="1"/>
    </xf>
    <xf numFmtId="0" fontId="4" fillId="0" borderId="25" xfId="0" applyFont="1" applyBorder="1" applyAlignment="1">
      <alignment horizontal="center" vertical="top" wrapText="1"/>
    </xf>
    <xf numFmtId="0" fontId="4" fillId="0" borderId="38" xfId="0" applyFont="1" applyBorder="1" applyAlignment="1">
      <alignment horizontal="justify" vertical="top" wrapText="1"/>
    </xf>
    <xf numFmtId="0" fontId="4" fillId="0" borderId="29" xfId="0" applyFont="1" applyBorder="1" applyAlignment="1">
      <alignment horizontal="justify" vertical="top" wrapText="1"/>
    </xf>
    <xf numFmtId="0" fontId="0" fillId="2" borderId="26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7" borderId="30" xfId="0" applyFill="1" applyBorder="1" applyAlignment="1">
      <alignment horizontal="right" vertical="center"/>
    </xf>
    <xf numFmtId="0" fontId="0" fillId="7" borderId="31" xfId="0" applyFill="1" applyBorder="1" applyAlignment="1">
      <alignment horizontal="right" vertical="center"/>
    </xf>
    <xf numFmtId="0" fontId="0" fillId="4" borderId="16" xfId="0" applyFill="1" applyBorder="1" applyAlignment="1">
      <alignment horizontal="right" vertical="center"/>
    </xf>
    <xf numFmtId="0" fontId="0" fillId="4" borderId="17" xfId="0" applyFill="1" applyBorder="1" applyAlignment="1">
      <alignment horizontal="right" vertical="center"/>
    </xf>
    <xf numFmtId="0" fontId="0" fillId="8" borderId="0" xfId="0" applyFill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5" borderId="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47625</xdr:rowOff>
    </xdr:from>
    <xdr:to>
      <xdr:col>3</xdr:col>
      <xdr:colOff>180975</xdr:colOff>
      <xdr:row>4</xdr:row>
      <xdr:rowOff>102945</xdr:rowOff>
    </xdr:to>
    <xdr:pic>
      <xdr:nvPicPr>
        <xdr:cNvPr id="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76300" y="247650"/>
          <a:ext cx="2990850" cy="1198320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 editAs="oneCell">
    <xdr:from>
      <xdr:col>1</xdr:col>
      <xdr:colOff>114301</xdr:colOff>
      <xdr:row>4</xdr:row>
      <xdr:rowOff>142876</xdr:rowOff>
    </xdr:from>
    <xdr:to>
      <xdr:col>3</xdr:col>
      <xdr:colOff>168198</xdr:colOff>
      <xdr:row>8</xdr:row>
      <xdr:rowOff>581025</xdr:rowOff>
    </xdr:to>
    <xdr:pic>
      <xdr:nvPicPr>
        <xdr:cNvPr id="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76301" y="1485901"/>
          <a:ext cx="2978072" cy="1257299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  <xdr:twoCellAnchor editAs="oneCell">
    <xdr:from>
      <xdr:col>3</xdr:col>
      <xdr:colOff>295275</xdr:colOff>
      <xdr:row>1</xdr:row>
      <xdr:rowOff>85725</xdr:rowOff>
    </xdr:from>
    <xdr:to>
      <xdr:col>7</xdr:col>
      <xdr:colOff>711143</xdr:colOff>
      <xdr:row>8</xdr:row>
      <xdr:rowOff>552450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3981450" y="276225"/>
          <a:ext cx="3740093" cy="2428875"/>
        </a:xfrm>
        <a:prstGeom prst="rect">
          <a:avLst/>
        </a:prstGeom>
        <a:noFill/>
        <a:ln w="9525">
          <a:noFill/>
          <a:round/>
          <a:headEnd/>
          <a:tailEnd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7"/>
  <sheetViews>
    <sheetView tabSelected="1" workbookViewId="0">
      <selection activeCell="G27" sqref="G27"/>
    </sheetView>
  </sheetViews>
  <sheetFormatPr baseColWidth="10" defaultColWidth="0" defaultRowHeight="15" zeroHeight="1"/>
  <cols>
    <col min="1" max="2" width="11.42578125" style="41" customWidth="1"/>
    <col min="3" max="3" width="32.42578125" style="41" customWidth="1"/>
    <col min="4" max="4" width="11.42578125" style="41" customWidth="1"/>
    <col min="5" max="5" width="11.7109375" style="41" customWidth="1"/>
    <col min="6" max="6" width="14.85546875" style="41" customWidth="1"/>
    <col min="7" max="7" width="11.85546875" style="41" bestFit="1" customWidth="1"/>
    <col min="8" max="8" width="19.85546875" style="41" customWidth="1"/>
    <col min="9" max="9" width="13.7109375" style="41" customWidth="1"/>
    <col min="10" max="10" width="39" style="41" customWidth="1"/>
    <col min="11" max="11" width="11.42578125" style="41" customWidth="1"/>
    <col min="12" max="12" width="24.140625" style="41" customWidth="1"/>
    <col min="13" max="16384" width="11.42578125" style="41" hidden="1"/>
  </cols>
  <sheetData>
    <row r="1" spans="1:12" ht="15.75" thickBot="1"/>
    <row r="2" spans="1:12" ht="59.25" customHeight="1" thickTop="1" thickBot="1">
      <c r="B2" s="42"/>
      <c r="C2" s="42"/>
      <c r="D2" s="42"/>
      <c r="E2" s="42"/>
      <c r="F2" s="42"/>
      <c r="G2" s="42"/>
      <c r="H2" s="42"/>
      <c r="I2" s="55" t="s">
        <v>66</v>
      </c>
      <c r="J2" s="56" t="s">
        <v>79</v>
      </c>
      <c r="K2" s="57" t="s">
        <v>78</v>
      </c>
    </row>
    <row r="3" spans="1:12" ht="15.75" customHeight="1">
      <c r="B3" s="42"/>
      <c r="C3" s="42"/>
      <c r="D3" s="42"/>
      <c r="E3" s="42"/>
      <c r="F3" s="42"/>
      <c r="G3" s="42"/>
      <c r="H3" s="42"/>
      <c r="I3" s="58">
        <v>0</v>
      </c>
      <c r="J3" s="59" t="s">
        <v>67</v>
      </c>
      <c r="K3" s="60">
        <v>0</v>
      </c>
    </row>
    <row r="4" spans="1:12">
      <c r="B4" s="42"/>
      <c r="C4" s="42"/>
      <c r="D4" s="42"/>
      <c r="E4" s="42"/>
      <c r="F4" s="42"/>
      <c r="G4" s="42"/>
      <c r="H4" s="42"/>
      <c r="I4" s="61">
        <v>1</v>
      </c>
      <c r="J4" s="52" t="s">
        <v>68</v>
      </c>
      <c r="K4" s="62" t="s">
        <v>69</v>
      </c>
      <c r="L4" s="53"/>
    </row>
    <row r="5" spans="1:12" ht="17.25" customHeight="1">
      <c r="B5" s="42"/>
      <c r="C5" s="42"/>
      <c r="D5" s="42"/>
      <c r="E5" s="42"/>
      <c r="F5" s="42"/>
      <c r="G5" s="42"/>
      <c r="H5" s="42"/>
      <c r="I5" s="61">
        <v>2</v>
      </c>
      <c r="J5" s="52" t="s">
        <v>70</v>
      </c>
      <c r="K5" s="62" t="s">
        <v>71</v>
      </c>
    </row>
    <row r="6" spans="1:12" ht="15" customHeight="1">
      <c r="B6" s="42"/>
      <c r="C6" s="42"/>
      <c r="D6" s="42"/>
      <c r="E6" s="42"/>
      <c r="F6" s="42"/>
      <c r="G6" s="42"/>
      <c r="H6" s="42"/>
      <c r="I6" s="61">
        <v>3</v>
      </c>
      <c r="J6" s="52" t="s">
        <v>72</v>
      </c>
      <c r="K6" s="62" t="s">
        <v>73</v>
      </c>
    </row>
    <row r="7" spans="1:12" ht="15.75" customHeight="1">
      <c r="B7" s="42"/>
      <c r="C7" s="42"/>
      <c r="D7" s="42"/>
      <c r="E7" s="42"/>
      <c r="F7" s="42"/>
      <c r="G7" s="42"/>
      <c r="H7" s="42"/>
      <c r="I7" s="61">
        <v>4</v>
      </c>
      <c r="J7" s="52" t="s">
        <v>74</v>
      </c>
      <c r="K7" s="62" t="s">
        <v>75</v>
      </c>
    </row>
    <row r="8" spans="1:12" ht="16.5" customHeight="1" thickBot="1">
      <c r="I8" s="63">
        <v>5</v>
      </c>
      <c r="J8" s="64" t="s">
        <v>76</v>
      </c>
      <c r="K8" s="65" t="s">
        <v>77</v>
      </c>
    </row>
    <row r="9" spans="1:12" ht="61.5" customHeight="1">
      <c r="I9" s="54"/>
      <c r="J9" s="54"/>
      <c r="K9" s="54"/>
    </row>
    <row r="10" spans="1:12" customFormat="1">
      <c r="A10" s="41"/>
      <c r="B10" s="79" t="s">
        <v>0</v>
      </c>
      <c r="C10" s="80"/>
      <c r="D10" s="80"/>
      <c r="E10" s="80"/>
      <c r="F10" s="81"/>
      <c r="G10" s="46" t="s">
        <v>57</v>
      </c>
      <c r="H10" s="41"/>
      <c r="I10" s="41"/>
      <c r="J10" s="41"/>
      <c r="K10" s="41"/>
      <c r="L10" s="41"/>
    </row>
    <row r="11" spans="1:12" customFormat="1" ht="30">
      <c r="A11" s="41"/>
      <c r="B11" s="1" t="s">
        <v>1</v>
      </c>
      <c r="C11" s="1" t="s">
        <v>2</v>
      </c>
      <c r="D11" s="1" t="s">
        <v>3</v>
      </c>
      <c r="E11" s="1" t="s">
        <v>4</v>
      </c>
      <c r="F11" s="1" t="s">
        <v>65</v>
      </c>
      <c r="G11" s="47" t="s">
        <v>58</v>
      </c>
      <c r="H11" s="41"/>
      <c r="I11" s="41"/>
      <c r="J11" s="41"/>
      <c r="K11" s="41"/>
      <c r="L11" s="41"/>
    </row>
    <row r="12" spans="1:12" customFormat="1">
      <c r="A12" s="41"/>
      <c r="B12" s="23" t="s">
        <v>5</v>
      </c>
      <c r="C12" s="39" t="s">
        <v>6</v>
      </c>
      <c r="D12" s="23">
        <v>4</v>
      </c>
      <c r="E12" s="23">
        <v>1</v>
      </c>
      <c r="F12" s="23" t="s">
        <v>7</v>
      </c>
      <c r="G12" s="41"/>
      <c r="H12" s="45"/>
      <c r="I12" s="32" t="s">
        <v>39</v>
      </c>
      <c r="J12" s="32" t="s">
        <v>40</v>
      </c>
      <c r="K12" s="32" t="s">
        <v>41</v>
      </c>
      <c r="L12" s="45"/>
    </row>
    <row r="13" spans="1:12" customFormat="1">
      <c r="A13" s="41"/>
      <c r="B13" s="23" t="s">
        <v>5</v>
      </c>
      <c r="C13" s="39" t="s">
        <v>8</v>
      </c>
      <c r="D13" s="23">
        <v>4</v>
      </c>
      <c r="E13" s="23">
        <v>1</v>
      </c>
      <c r="F13" s="23" t="s">
        <v>7</v>
      </c>
      <c r="G13" s="41"/>
      <c r="H13" s="45"/>
      <c r="I13" s="35">
        <v>1</v>
      </c>
      <c r="J13" s="34" t="s">
        <v>42</v>
      </c>
      <c r="K13" s="33">
        <v>4</v>
      </c>
      <c r="L13" s="45"/>
    </row>
    <row r="14" spans="1:12" customFormat="1">
      <c r="A14" s="41"/>
      <c r="B14" s="23" t="s">
        <v>5</v>
      </c>
      <c r="C14" s="39" t="s">
        <v>9</v>
      </c>
      <c r="D14" s="23">
        <v>2</v>
      </c>
      <c r="E14" s="23">
        <v>1</v>
      </c>
      <c r="F14" s="23" t="s">
        <v>7</v>
      </c>
      <c r="G14" s="41"/>
      <c r="H14" s="45"/>
      <c r="I14" s="35">
        <v>2</v>
      </c>
      <c r="J14" s="34" t="s">
        <v>43</v>
      </c>
      <c r="K14" s="33">
        <v>0</v>
      </c>
      <c r="L14" s="45"/>
    </row>
    <row r="15" spans="1:12" customFormat="1">
      <c r="A15" s="41"/>
      <c r="B15" s="23" t="s">
        <v>5</v>
      </c>
      <c r="C15" s="39" t="s">
        <v>10</v>
      </c>
      <c r="D15" s="23">
        <v>5</v>
      </c>
      <c r="E15" s="23">
        <v>1</v>
      </c>
      <c r="F15" s="23" t="s">
        <v>7</v>
      </c>
      <c r="G15" s="41"/>
      <c r="H15" s="45"/>
      <c r="I15" s="36">
        <v>3</v>
      </c>
      <c r="J15" s="31" t="s">
        <v>44</v>
      </c>
      <c r="K15" s="30">
        <v>3</v>
      </c>
      <c r="L15" s="45"/>
    </row>
    <row r="16" spans="1:12" customFormat="1">
      <c r="A16" s="41"/>
      <c r="B16" s="23" t="s">
        <v>5</v>
      </c>
      <c r="C16" s="39" t="s">
        <v>11</v>
      </c>
      <c r="D16" s="23">
        <v>5</v>
      </c>
      <c r="E16" s="23">
        <v>1</v>
      </c>
      <c r="F16" s="23" t="s">
        <v>7</v>
      </c>
      <c r="G16" s="41"/>
      <c r="H16" s="45"/>
      <c r="I16" s="36">
        <v>4</v>
      </c>
      <c r="J16" s="31" t="s">
        <v>45</v>
      </c>
      <c r="K16" s="30">
        <v>3</v>
      </c>
      <c r="L16" s="45"/>
    </row>
    <row r="17" spans="1:12" customFormat="1">
      <c r="A17" s="41"/>
      <c r="B17" s="23" t="s">
        <v>5</v>
      </c>
      <c r="C17" s="39" t="s">
        <v>12</v>
      </c>
      <c r="D17" s="23">
        <v>2</v>
      </c>
      <c r="E17" s="23">
        <v>1</v>
      </c>
      <c r="F17" s="23" t="s">
        <v>7</v>
      </c>
      <c r="G17" s="41"/>
      <c r="H17" s="45"/>
      <c r="I17" s="36">
        <v>5</v>
      </c>
      <c r="J17" s="31" t="s">
        <v>46</v>
      </c>
      <c r="K17" s="30">
        <v>2</v>
      </c>
      <c r="L17" s="45"/>
    </row>
    <row r="18" spans="1:12" customFormat="1">
      <c r="A18" s="41"/>
      <c r="B18" s="23" t="s">
        <v>5</v>
      </c>
      <c r="C18" s="39" t="s">
        <v>13</v>
      </c>
      <c r="D18" s="23">
        <v>9</v>
      </c>
      <c r="E18" s="23">
        <v>3</v>
      </c>
      <c r="F18" s="23" t="s">
        <v>14</v>
      </c>
      <c r="G18" s="41"/>
      <c r="H18" s="41"/>
      <c r="I18" s="35">
        <v>6</v>
      </c>
      <c r="J18" s="34" t="s">
        <v>47</v>
      </c>
      <c r="K18" s="33">
        <v>1</v>
      </c>
      <c r="L18" s="41"/>
    </row>
    <row r="19" spans="1:12" customFormat="1">
      <c r="A19" s="41"/>
      <c r="B19" s="23" t="s">
        <v>5</v>
      </c>
      <c r="C19" s="39" t="s">
        <v>15</v>
      </c>
      <c r="D19" s="23">
        <v>9</v>
      </c>
      <c r="E19" s="23">
        <v>3</v>
      </c>
      <c r="F19" s="23" t="s">
        <v>14</v>
      </c>
      <c r="G19" s="41"/>
      <c r="H19" s="41"/>
      <c r="I19" s="36">
        <v>7</v>
      </c>
      <c r="J19" s="31" t="s">
        <v>48</v>
      </c>
      <c r="K19" s="30">
        <v>3</v>
      </c>
      <c r="L19" s="41"/>
    </row>
    <row r="20" spans="1:12" customFormat="1">
      <c r="A20" s="41"/>
      <c r="B20" s="23" t="s">
        <v>5</v>
      </c>
      <c r="C20" s="39" t="s">
        <v>17</v>
      </c>
      <c r="D20" s="23">
        <v>2</v>
      </c>
      <c r="E20" s="23">
        <v>1</v>
      </c>
      <c r="F20" s="23" t="s">
        <v>7</v>
      </c>
      <c r="G20" s="41"/>
      <c r="H20" s="41"/>
      <c r="I20" s="35">
        <v>8</v>
      </c>
      <c r="J20" s="34" t="s">
        <v>49</v>
      </c>
      <c r="K20" s="33">
        <v>2</v>
      </c>
      <c r="L20" s="41"/>
    </row>
    <row r="21" spans="1:12" customFormat="1">
      <c r="A21" s="41"/>
      <c r="B21" s="2" t="s">
        <v>18</v>
      </c>
      <c r="C21" s="40" t="s">
        <v>19</v>
      </c>
      <c r="D21" s="2">
        <v>8</v>
      </c>
      <c r="E21" s="2">
        <v>3</v>
      </c>
      <c r="F21" s="2" t="s">
        <v>16</v>
      </c>
      <c r="G21" s="46" t="s">
        <v>60</v>
      </c>
      <c r="H21" s="41"/>
      <c r="I21" s="36">
        <v>9</v>
      </c>
      <c r="J21" s="31" t="s">
        <v>50</v>
      </c>
      <c r="K21" s="30">
        <v>0</v>
      </c>
      <c r="L21" s="41"/>
    </row>
    <row r="22" spans="1:12" customFormat="1">
      <c r="A22" s="41"/>
      <c r="B22" s="23" t="s">
        <v>20</v>
      </c>
      <c r="C22" s="39" t="s">
        <v>21</v>
      </c>
      <c r="D22" s="23" t="s">
        <v>61</v>
      </c>
      <c r="E22" s="23" t="s">
        <v>64</v>
      </c>
      <c r="F22" s="23" t="s">
        <v>7</v>
      </c>
      <c r="G22" s="46" t="s">
        <v>62</v>
      </c>
      <c r="H22" s="41"/>
      <c r="I22" s="36">
        <v>10</v>
      </c>
      <c r="J22" s="31" t="s">
        <v>51</v>
      </c>
      <c r="K22" s="30">
        <v>0</v>
      </c>
      <c r="L22" s="41"/>
    </row>
    <row r="23" spans="1:12" customFormat="1">
      <c r="A23" s="41"/>
      <c r="B23" s="48" t="s">
        <v>20</v>
      </c>
      <c r="C23" s="49" t="s">
        <v>22</v>
      </c>
      <c r="D23" s="48" t="s">
        <v>63</v>
      </c>
      <c r="E23" s="48" t="s">
        <v>64</v>
      </c>
      <c r="F23" s="48" t="s">
        <v>7</v>
      </c>
      <c r="G23" s="46" t="s">
        <v>62</v>
      </c>
      <c r="H23" s="41"/>
      <c r="I23" s="35">
        <v>11</v>
      </c>
      <c r="J23" s="34" t="s">
        <v>52</v>
      </c>
      <c r="K23" s="33">
        <v>0</v>
      </c>
      <c r="L23" s="41"/>
    </row>
    <row r="24" spans="1:12" customFormat="1">
      <c r="A24" s="46"/>
      <c r="B24" s="50" t="s">
        <v>59</v>
      </c>
      <c r="C24" s="51"/>
      <c r="D24" s="51"/>
      <c r="E24" s="51"/>
      <c r="F24" s="51"/>
      <c r="G24" s="41"/>
      <c r="H24" s="41"/>
      <c r="I24" s="36">
        <v>12</v>
      </c>
      <c r="J24" s="31" t="s">
        <v>53</v>
      </c>
      <c r="K24" s="30">
        <v>4</v>
      </c>
      <c r="L24" s="41"/>
    </row>
    <row r="25" spans="1:12" customFormat="1">
      <c r="A25" s="41"/>
      <c r="B25" s="41"/>
      <c r="C25" s="41"/>
      <c r="D25" s="41"/>
      <c r="E25" s="41"/>
      <c r="F25" s="41"/>
      <c r="G25" s="41"/>
      <c r="H25" s="41"/>
      <c r="I25" s="36">
        <v>13</v>
      </c>
      <c r="J25" s="31" t="s">
        <v>54</v>
      </c>
      <c r="K25" s="30">
        <v>3</v>
      </c>
      <c r="L25" s="41"/>
    </row>
    <row r="26" spans="1:12" customFormat="1">
      <c r="A26" s="41"/>
      <c r="B26" s="82" t="s">
        <v>23</v>
      </c>
      <c r="C26" s="83"/>
      <c r="D26" s="83"/>
      <c r="E26" s="83"/>
      <c r="F26" s="84"/>
      <c r="G26" s="41"/>
      <c r="H26" s="41"/>
      <c r="I26" s="36">
        <v>14</v>
      </c>
      <c r="J26" s="31" t="s">
        <v>55</v>
      </c>
      <c r="K26" s="30">
        <v>3</v>
      </c>
      <c r="L26" s="41"/>
    </row>
    <row r="27" spans="1:12" customFormat="1" ht="30">
      <c r="A27" s="41"/>
      <c r="B27" s="1" t="s">
        <v>1</v>
      </c>
      <c r="C27" s="1" t="s">
        <v>2</v>
      </c>
      <c r="D27" s="1" t="s">
        <v>3</v>
      </c>
      <c r="E27" s="1" t="s">
        <v>24</v>
      </c>
      <c r="F27" s="1" t="s">
        <v>65</v>
      </c>
      <c r="G27" s="41"/>
      <c r="H27" s="41"/>
      <c r="I27" s="41"/>
      <c r="J27" s="38" t="s">
        <v>56</v>
      </c>
      <c r="K27" s="37">
        <f>SUM($K$13:$K$26)</f>
        <v>28</v>
      </c>
      <c r="L27" s="41"/>
    </row>
    <row r="28" spans="1:12" customFormat="1">
      <c r="A28" s="41"/>
      <c r="B28" s="24" t="s">
        <v>25</v>
      </c>
      <c r="C28" s="25" t="s">
        <v>26</v>
      </c>
      <c r="D28" s="24">
        <v>4</v>
      </c>
      <c r="E28" s="24">
        <v>1</v>
      </c>
      <c r="F28" s="24" t="s">
        <v>7</v>
      </c>
      <c r="G28" s="41"/>
      <c r="H28" s="41"/>
      <c r="I28" s="41"/>
      <c r="J28" s="41"/>
      <c r="K28" s="41"/>
      <c r="L28" s="41"/>
    </row>
    <row r="29" spans="1:12" customFormat="1">
      <c r="A29" s="41"/>
      <c r="B29" s="24" t="s">
        <v>25</v>
      </c>
      <c r="C29" s="25" t="s">
        <v>27</v>
      </c>
      <c r="D29" s="24">
        <v>3</v>
      </c>
      <c r="E29" s="24">
        <v>1</v>
      </c>
      <c r="F29" s="24" t="s">
        <v>7</v>
      </c>
      <c r="G29" s="41"/>
      <c r="H29" s="41"/>
      <c r="I29" s="41"/>
      <c r="J29" s="41"/>
      <c r="K29" s="41"/>
      <c r="L29" s="41"/>
    </row>
    <row r="30" spans="1:12" customFormat="1">
      <c r="A30" s="41"/>
      <c r="B30" s="24" t="s">
        <v>25</v>
      </c>
      <c r="C30" s="25" t="s">
        <v>28</v>
      </c>
      <c r="D30" s="24">
        <v>5</v>
      </c>
      <c r="E30" s="24">
        <v>1</v>
      </c>
      <c r="F30" s="24" t="s">
        <v>7</v>
      </c>
      <c r="G30" s="41"/>
      <c r="H30" s="41"/>
      <c r="I30" s="41"/>
      <c r="J30" s="41"/>
      <c r="K30" s="41"/>
      <c r="L30" s="41"/>
    </row>
    <row r="31" spans="1:12" customFormat="1">
      <c r="A31" s="41"/>
      <c r="B31" s="5" t="s">
        <v>29</v>
      </c>
      <c r="C31" s="6" t="s">
        <v>30</v>
      </c>
      <c r="D31" s="4">
        <v>2</v>
      </c>
      <c r="E31" s="4">
        <v>1</v>
      </c>
      <c r="F31" s="4" t="s">
        <v>7</v>
      </c>
      <c r="G31" s="41"/>
      <c r="H31" s="41"/>
      <c r="I31" s="41"/>
      <c r="J31" s="41"/>
      <c r="K31" s="41"/>
      <c r="L31" s="41"/>
    </row>
    <row r="32" spans="1:12" customFormat="1">
      <c r="A32" s="41"/>
      <c r="B32" s="5" t="s">
        <v>29</v>
      </c>
      <c r="C32" s="6" t="s">
        <v>31</v>
      </c>
      <c r="D32" s="4">
        <v>2</v>
      </c>
      <c r="E32" s="4">
        <v>1</v>
      </c>
      <c r="F32" s="4" t="s">
        <v>7</v>
      </c>
      <c r="G32" s="41"/>
      <c r="H32" s="41"/>
      <c r="I32" s="41"/>
      <c r="J32" s="41"/>
      <c r="K32" s="41"/>
      <c r="L32" s="41"/>
    </row>
    <row r="33" spans="1:12" customForma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</row>
    <row r="34" spans="1:12" customFormat="1">
      <c r="A34" s="41"/>
      <c r="B34" s="43"/>
      <c r="C34" s="41"/>
      <c r="D34" s="41"/>
      <c r="E34" s="41"/>
      <c r="F34" s="41"/>
      <c r="G34" s="41"/>
      <c r="H34" s="41"/>
      <c r="I34" s="41"/>
      <c r="J34" s="41"/>
      <c r="K34" s="41"/>
      <c r="L34" s="41"/>
    </row>
    <row r="35" spans="1:12" customFormat="1" ht="15.75" thickBo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</row>
    <row r="36" spans="1:12" customFormat="1" ht="30.75" thickBot="1">
      <c r="A36" s="41"/>
      <c r="B36" s="41"/>
      <c r="C36" s="41"/>
      <c r="D36" s="27" t="s">
        <v>32</v>
      </c>
      <c r="E36" s="66" t="s">
        <v>33</v>
      </c>
      <c r="F36" s="26" t="s">
        <v>34</v>
      </c>
      <c r="G36" s="26" t="s">
        <v>35</v>
      </c>
      <c r="H36" s="28" t="s">
        <v>36</v>
      </c>
      <c r="I36" s="41"/>
      <c r="J36" s="41"/>
      <c r="K36" s="41"/>
      <c r="L36" s="41"/>
    </row>
    <row r="37" spans="1:12" customFormat="1">
      <c r="A37" s="41"/>
      <c r="B37" s="41"/>
      <c r="C37" s="41"/>
      <c r="D37" s="85" t="s">
        <v>5</v>
      </c>
      <c r="E37" s="13" t="s">
        <v>7</v>
      </c>
      <c r="F37" s="13">
        <v>3</v>
      </c>
      <c r="G37" s="13">
        <f>COUNTIF($F$12:$F$20,"BAJA")</f>
        <v>7</v>
      </c>
      <c r="H37" s="14">
        <f>F37*G37</f>
        <v>21</v>
      </c>
      <c r="I37" s="41"/>
      <c r="J37" s="41"/>
      <c r="K37" s="41"/>
      <c r="L37" s="41"/>
    </row>
    <row r="38" spans="1:12" s="3" customFormat="1">
      <c r="A38" s="41"/>
      <c r="B38" s="41"/>
      <c r="C38" s="41"/>
      <c r="D38" s="72"/>
      <c r="E38" s="17" t="s">
        <v>16</v>
      </c>
      <c r="F38" s="17">
        <v>4</v>
      </c>
      <c r="G38" s="17">
        <f>COUNTIF($F$12:$F$20,"MEDIA")</f>
        <v>0</v>
      </c>
      <c r="H38" s="18">
        <f t="shared" ref="H38:H51" si="0">F38*G38</f>
        <v>0</v>
      </c>
      <c r="I38" s="41"/>
      <c r="J38" s="41"/>
      <c r="K38" s="41"/>
      <c r="L38" s="41"/>
    </row>
    <row r="39" spans="1:12" s="3" customFormat="1" ht="15.75" thickBot="1">
      <c r="A39" s="41"/>
      <c r="B39" s="41"/>
      <c r="C39" s="41"/>
      <c r="D39" s="86"/>
      <c r="E39" s="21" t="s">
        <v>14</v>
      </c>
      <c r="F39" s="21">
        <v>6</v>
      </c>
      <c r="G39" s="21">
        <f>COUNTIF($F$12:$F$20,"ALTA")</f>
        <v>2</v>
      </c>
      <c r="H39" s="22">
        <f t="shared" si="0"/>
        <v>12</v>
      </c>
      <c r="I39" s="41"/>
      <c r="J39" s="41"/>
      <c r="K39" s="41"/>
      <c r="L39" s="41"/>
    </row>
    <row r="40" spans="1:12" customFormat="1">
      <c r="A40" s="41"/>
      <c r="B40" s="41"/>
      <c r="C40" s="41"/>
      <c r="D40" s="68" t="s">
        <v>18</v>
      </c>
      <c r="E40" s="7" t="s">
        <v>7</v>
      </c>
      <c r="F40" s="7">
        <v>4</v>
      </c>
      <c r="G40" s="7">
        <f>COUNTIF($B$21:$F$21,"BAJA")</f>
        <v>0</v>
      </c>
      <c r="H40" s="8">
        <f t="shared" si="0"/>
        <v>0</v>
      </c>
      <c r="I40" s="41"/>
      <c r="J40" s="41"/>
      <c r="K40" s="41"/>
      <c r="L40" s="41"/>
    </row>
    <row r="41" spans="1:12" s="3" customFormat="1">
      <c r="A41" s="41"/>
      <c r="B41" s="41"/>
      <c r="C41" s="41"/>
      <c r="D41" s="69"/>
      <c r="E41" s="9" t="s">
        <v>16</v>
      </c>
      <c r="F41" s="9">
        <v>5</v>
      </c>
      <c r="G41" s="9">
        <f>COUNTIF($B$21:$F$21,"MEDIA")</f>
        <v>1</v>
      </c>
      <c r="H41" s="10">
        <f t="shared" si="0"/>
        <v>5</v>
      </c>
      <c r="I41" s="41"/>
      <c r="J41" s="41"/>
      <c r="K41" s="41"/>
      <c r="L41" s="41"/>
    </row>
    <row r="42" spans="1:12" s="3" customFormat="1" ht="15.75" thickBot="1">
      <c r="A42" s="41"/>
      <c r="B42" s="41"/>
      <c r="C42" s="41"/>
      <c r="D42" s="70"/>
      <c r="E42" s="11" t="s">
        <v>14</v>
      </c>
      <c r="F42" s="11">
        <v>7</v>
      </c>
      <c r="G42" s="11">
        <f>COUNTIF($F$21,"ALTA")</f>
        <v>0</v>
      </c>
      <c r="H42" s="12">
        <f t="shared" si="0"/>
        <v>0</v>
      </c>
      <c r="I42" s="41"/>
      <c r="J42" s="41"/>
      <c r="K42" s="41"/>
      <c r="L42" s="41"/>
    </row>
    <row r="43" spans="1:12" customFormat="1">
      <c r="A43" s="41"/>
      <c r="B43" s="41"/>
      <c r="C43" s="41"/>
      <c r="D43" s="71" t="s">
        <v>20</v>
      </c>
      <c r="E43" s="15" t="s">
        <v>7</v>
      </c>
      <c r="F43" s="15">
        <v>3</v>
      </c>
      <c r="G43" s="15">
        <f>COUNTIF($F$22:$F$23,"BAJA")</f>
        <v>2</v>
      </c>
      <c r="H43" s="16">
        <f t="shared" si="0"/>
        <v>6</v>
      </c>
      <c r="I43" s="41"/>
      <c r="J43" s="41"/>
      <c r="K43" s="41"/>
      <c r="L43" s="41"/>
    </row>
    <row r="44" spans="1:12" s="3" customFormat="1">
      <c r="A44" s="41"/>
      <c r="B44" s="41"/>
      <c r="C44" s="41"/>
      <c r="D44" s="72"/>
      <c r="E44" s="17" t="s">
        <v>16</v>
      </c>
      <c r="F44" s="17">
        <v>4</v>
      </c>
      <c r="G44" s="17">
        <f>COUNTIF($F$22:$F$23,"MEDIA")</f>
        <v>0</v>
      </c>
      <c r="H44" s="18">
        <f t="shared" si="0"/>
        <v>0</v>
      </c>
      <c r="I44" s="41"/>
      <c r="J44" s="41"/>
      <c r="K44" s="41"/>
      <c r="L44" s="41"/>
    </row>
    <row r="45" spans="1:12" s="3" customFormat="1" ht="15.75" thickBot="1">
      <c r="A45" s="41"/>
      <c r="B45" s="41"/>
      <c r="C45" s="41"/>
      <c r="D45" s="73"/>
      <c r="E45" s="19" t="s">
        <v>14</v>
      </c>
      <c r="F45" s="19">
        <v>6</v>
      </c>
      <c r="G45" s="19">
        <f>COUNTIF($F$22:$F$23,"ALTA")</f>
        <v>0</v>
      </c>
      <c r="H45" s="20">
        <f t="shared" si="0"/>
        <v>0</v>
      </c>
      <c r="I45" s="41"/>
      <c r="J45" s="41"/>
      <c r="K45" s="41"/>
      <c r="L45" s="41"/>
    </row>
    <row r="46" spans="1:12" customFormat="1">
      <c r="A46" s="41"/>
      <c r="B46" s="41"/>
      <c r="C46" s="41"/>
      <c r="D46" s="68" t="s">
        <v>25</v>
      </c>
      <c r="E46" s="7" t="s">
        <v>7</v>
      </c>
      <c r="F46" s="7">
        <v>7</v>
      </c>
      <c r="G46" s="7">
        <f>COUNTIF($F$28:$F$30,"BAJA")</f>
        <v>3</v>
      </c>
      <c r="H46" s="8">
        <f t="shared" si="0"/>
        <v>21</v>
      </c>
      <c r="I46" s="41"/>
      <c r="J46" s="41"/>
      <c r="K46" s="41"/>
      <c r="L46" s="41"/>
    </row>
    <row r="47" spans="1:12" s="3" customFormat="1">
      <c r="A47" s="41"/>
      <c r="B47" s="41"/>
      <c r="C47" s="41"/>
      <c r="D47" s="69"/>
      <c r="E47" s="9" t="s">
        <v>16</v>
      </c>
      <c r="F47" s="9">
        <v>10</v>
      </c>
      <c r="G47" s="9">
        <f>COUNTIF($F$28:$F$30,"MEDIA")</f>
        <v>0</v>
      </c>
      <c r="H47" s="10">
        <f t="shared" si="0"/>
        <v>0</v>
      </c>
      <c r="I47" s="41"/>
      <c r="J47" s="41"/>
      <c r="K47" s="41"/>
      <c r="L47" s="41"/>
    </row>
    <row r="48" spans="1:12" s="3" customFormat="1" ht="15.75" thickBot="1">
      <c r="A48" s="41"/>
      <c r="B48" s="41"/>
      <c r="C48" s="41"/>
      <c r="D48" s="70"/>
      <c r="E48" s="11" t="s">
        <v>14</v>
      </c>
      <c r="F48" s="11">
        <v>15</v>
      </c>
      <c r="G48" s="11">
        <f>COUNTIF($F$28:$F$30,"ALTA")</f>
        <v>0</v>
      </c>
      <c r="H48" s="12">
        <f t="shared" si="0"/>
        <v>0</v>
      </c>
      <c r="I48" s="41"/>
      <c r="J48" s="41"/>
      <c r="K48" s="41"/>
      <c r="L48" s="41"/>
    </row>
    <row r="49" spans="1:12" s="3" customFormat="1">
      <c r="A49" s="41"/>
      <c r="B49" s="41"/>
      <c r="C49" s="41"/>
      <c r="D49" s="71" t="s">
        <v>29</v>
      </c>
      <c r="E49" s="15" t="s">
        <v>7</v>
      </c>
      <c r="F49" s="15">
        <v>5</v>
      </c>
      <c r="G49" s="15">
        <f>COUNTIF($F$31:$F$32,"BAJA")</f>
        <v>2</v>
      </c>
      <c r="H49" s="16">
        <f t="shared" si="0"/>
        <v>10</v>
      </c>
      <c r="I49" s="41"/>
      <c r="J49" s="41"/>
      <c r="K49" s="41"/>
      <c r="L49" s="41"/>
    </row>
    <row r="50" spans="1:12" s="3" customFormat="1">
      <c r="A50" s="41"/>
      <c r="B50" s="41"/>
      <c r="C50" s="41"/>
      <c r="D50" s="72"/>
      <c r="E50" s="17" t="s">
        <v>16</v>
      </c>
      <c r="F50" s="17">
        <v>7</v>
      </c>
      <c r="G50" s="17">
        <f>COUNTIF($F$31:$F$32,"MEDIA")</f>
        <v>0</v>
      </c>
      <c r="H50" s="18">
        <f t="shared" si="0"/>
        <v>0</v>
      </c>
      <c r="I50" s="41"/>
      <c r="J50" s="41"/>
      <c r="K50" s="41"/>
      <c r="L50" s="41"/>
    </row>
    <row r="51" spans="1:12" customFormat="1" ht="15.75" thickBot="1">
      <c r="A51" s="41"/>
      <c r="B51" s="41"/>
      <c r="C51" s="41"/>
      <c r="D51" s="73"/>
      <c r="E51" s="19" t="s">
        <v>14</v>
      </c>
      <c r="F51" s="19">
        <v>10</v>
      </c>
      <c r="G51" s="19">
        <f>COUNTIF($F$31:$F$32,"ALTA")</f>
        <v>0</v>
      </c>
      <c r="H51" s="20">
        <f t="shared" si="0"/>
        <v>0</v>
      </c>
      <c r="I51" s="41"/>
      <c r="J51" s="41"/>
      <c r="K51" s="41"/>
      <c r="L51" s="41"/>
    </row>
    <row r="52" spans="1:12" customFormat="1" ht="15.75" thickBot="1">
      <c r="A52" s="41"/>
      <c r="B52" s="41"/>
      <c r="C52" s="41"/>
      <c r="D52" s="76" t="s">
        <v>37</v>
      </c>
      <c r="E52" s="77"/>
      <c r="F52" s="77"/>
      <c r="G52" s="77"/>
      <c r="H52" s="67">
        <f>SUM($H$37:$H$51)</f>
        <v>75</v>
      </c>
      <c r="I52" s="41"/>
      <c r="J52" s="41"/>
      <c r="K52" s="41"/>
      <c r="L52" s="41"/>
    </row>
    <row r="53" spans="1:12" customFormat="1" ht="15.75" thickBot="1">
      <c r="A53" s="41"/>
      <c r="B53" s="41"/>
      <c r="C53" s="41"/>
      <c r="D53" s="74" t="s">
        <v>38</v>
      </c>
      <c r="E53" s="75"/>
      <c r="F53" s="75"/>
      <c r="G53" s="75"/>
      <c r="H53" s="29">
        <f>$H$52*(0.65+($K$27*0.01))</f>
        <v>69.75</v>
      </c>
      <c r="I53" s="41"/>
      <c r="J53" s="41"/>
      <c r="K53" s="41"/>
      <c r="L53" s="41"/>
    </row>
    <row r="54" spans="1:12"/>
    <row r="55" spans="1:12"/>
    <row r="56" spans="1:12" hidden="1">
      <c r="C56" s="42"/>
      <c r="D56" s="78"/>
      <c r="E56" s="78"/>
      <c r="F56" s="78"/>
      <c r="G56" s="78"/>
      <c r="H56" s="78"/>
    </row>
    <row r="57" spans="1:12" hidden="1">
      <c r="D57" s="44"/>
      <c r="E57" s="44"/>
      <c r="F57" s="44"/>
      <c r="G57" s="44"/>
      <c r="H57" s="44"/>
    </row>
  </sheetData>
  <mergeCells count="10">
    <mergeCell ref="B10:F10"/>
    <mergeCell ref="B26:F26"/>
    <mergeCell ref="D37:D39"/>
    <mergeCell ref="D40:D42"/>
    <mergeCell ref="D43:D45"/>
    <mergeCell ref="D46:D48"/>
    <mergeCell ref="D49:D51"/>
    <mergeCell ref="D53:G53"/>
    <mergeCell ref="D52:G52"/>
    <mergeCell ref="D56:H56"/>
  </mergeCells>
  <conditionalFormatting sqref="F12:F23">
    <cfRule type="cellIs" dxfId="8" priority="7" operator="equal">
      <formula>"MEDIA"</formula>
    </cfRule>
    <cfRule type="cellIs" dxfId="7" priority="8" operator="equal">
      <formula>"BAJA"</formula>
    </cfRule>
    <cfRule type="cellIs" dxfId="6" priority="9" operator="equal">
      <formula>"ALTA"</formula>
    </cfRule>
  </conditionalFormatting>
  <conditionalFormatting sqref="F28:F32">
    <cfRule type="cellIs" dxfId="5" priority="4" operator="equal">
      <formula>"BAJA"</formula>
    </cfRule>
    <cfRule type="cellIs" dxfId="4" priority="5" operator="equal">
      <formula>"MEDIA"</formula>
    </cfRule>
    <cfRule type="cellIs" dxfId="3" priority="6" operator="equal">
      <formula>"ALTA"</formula>
    </cfRule>
  </conditionalFormatting>
  <conditionalFormatting sqref="E37:E51">
    <cfRule type="cellIs" dxfId="2" priority="1" operator="equal">
      <formula>"baja"</formula>
    </cfRule>
    <cfRule type="cellIs" dxfId="1" priority="2" operator="equal">
      <formula>"MEDIA"</formula>
    </cfRule>
    <cfRule type="cellIs" dxfId="0" priority="3" operator="equal">
      <formula>"ALTA"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Windows 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 14</dc:creator>
  <cp:lastModifiedBy>WinuE</cp:lastModifiedBy>
  <dcterms:created xsi:type="dcterms:W3CDTF">2015-09-24T22:59:17Z</dcterms:created>
  <dcterms:modified xsi:type="dcterms:W3CDTF">2015-09-25T02:24:53Z</dcterms:modified>
</cp:coreProperties>
</file>