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filterPrivacy="1" codeName="EstaPastaDeTrabalho"/>
  <xr:revisionPtr revIDLastSave="0" documentId="13_ncr:1_{6C5CC500-C48D-4007-B6F6-4D5ED35CC2D0}" xr6:coauthVersionLast="36" xr6:coauthVersionMax="47" xr10:uidLastSave="{00000000-0000-0000-0000-000000000000}"/>
  <bookViews>
    <workbookView xWindow="-105" yWindow="-105" windowWidth="19425" windowHeight="8235" xr2:uid="{00000000-000D-0000-FFFF-FFFF00000000}"/>
  </bookViews>
  <sheets>
    <sheet name="Cronograma de Atividades" sheetId="15" r:id="rId1"/>
    <sheet name="ppt regras corte e saneamento" sheetId="21" r:id="rId2"/>
    <sheet name="KeyUsersS4BracellOnda3" sheetId="16" r:id="rId3"/>
    <sheet name="Consultores" sheetId="17" r:id="rId4"/>
    <sheet name="Cronograma Atos" sheetId="19" r:id="rId5"/>
    <sheet name="Atividades - Planejamento Atos" sheetId="20" r:id="rId6"/>
  </sheets>
  <externalReferences>
    <externalReference r:id="rId7"/>
  </externalReferences>
  <definedNames>
    <definedName name="_xlnm._FilterDatabase" localSheetId="0" hidden="1">'Cronograma de Atividades'!$A$6:$JU$673</definedName>
    <definedName name="_xlnm._FilterDatabase" localSheetId="2" hidden="1">KeyUsersS4BracellOnda3!$J$1:$X$5</definedName>
    <definedName name="Atividades">#REF!</definedName>
    <definedName name="Hoje" localSheetId="0">TODAY()</definedName>
    <definedName name="Início_da_tarefa" localSheetId="0">'Cronograma de Atividades'!$F1</definedName>
    <definedName name="Início_do_projeto" localSheetId="0">'Cronograma de Atividades'!$B$3</definedName>
    <definedName name="Início_do_projeto">#REF!</definedName>
    <definedName name="Progresso_da_tarefa" localSheetId="0">'Cronograma de Atividades'!$E1</definedName>
    <definedName name="Semana_de_exibição" localSheetId="0">'Cronograma de Atividades'!$F$4</definedName>
    <definedName name="Semana_de_exibição">#REF!</definedName>
    <definedName name="Término_da_tarefa" localSheetId="0">'Cronograma de Atividades'!$G1</definedName>
    <definedName name="_xlnm.Print_Titles" localSheetId="0">'Cronograma de Atividades'!$4:$6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56" i="15" l="1"/>
  <c r="H453" i="15"/>
  <c r="H454" i="15"/>
  <c r="H410" i="15"/>
  <c r="H308" i="15"/>
  <c r="H309" i="15"/>
  <c r="H422" i="15"/>
  <c r="H421" i="15"/>
  <c r="H418" i="15"/>
  <c r="H417" i="15"/>
  <c r="H455" i="15"/>
  <c r="H452" i="15"/>
  <c r="H131" i="15" l="1"/>
  <c r="H155" i="15"/>
  <c r="H140" i="15"/>
  <c r="H137" i="15"/>
  <c r="H139" i="15"/>
  <c r="H179" i="15"/>
  <c r="H153" i="15" l="1"/>
  <c r="H125" i="15" l="1"/>
  <c r="H52" i="15"/>
  <c r="H47" i="15"/>
  <c r="H46" i="15"/>
  <c r="H45" i="15"/>
  <c r="H43" i="15"/>
  <c r="H42" i="15"/>
  <c r="H41" i="15"/>
  <c r="H38" i="15"/>
  <c r="H39" i="15"/>
  <c r="H36" i="15"/>
  <c r="H31" i="15"/>
  <c r="H32" i="15"/>
  <c r="H33" i="15"/>
  <c r="H34" i="15"/>
  <c r="H35" i="15"/>
  <c r="H94" i="15"/>
  <c r="H215" i="15"/>
  <c r="H214" i="15"/>
  <c r="H213" i="15"/>
  <c r="H217" i="15"/>
  <c r="H216" i="15"/>
  <c r="H218" i="15"/>
  <c r="H219" i="15"/>
  <c r="H220" i="15"/>
  <c r="H233" i="15"/>
  <c r="H95" i="15"/>
  <c r="H238" i="15"/>
  <c r="H232" i="15"/>
  <c r="H231" i="15"/>
  <c r="H212" i="15"/>
  <c r="H221" i="15"/>
  <c r="H211" i="15"/>
  <c r="H149" i="15"/>
  <c r="H50" i="15" l="1"/>
  <c r="H51" i="15"/>
  <c r="H53" i="15"/>
  <c r="H54" i="15"/>
  <c r="H55" i="15"/>
  <c r="H56" i="15"/>
  <c r="H57" i="15"/>
  <c r="H22" i="15" l="1"/>
  <c r="H85" i="15"/>
  <c r="H256" i="15"/>
  <c r="H460" i="15"/>
  <c r="H461" i="15"/>
  <c r="H462" i="15"/>
  <c r="H463" i="15"/>
  <c r="H255" i="15"/>
  <c r="H254" i="15"/>
  <c r="H253" i="15"/>
  <c r="H143" i="15"/>
  <c r="H144" i="15"/>
  <c r="H77" i="15" l="1"/>
  <c r="H78" i="15"/>
  <c r="H79" i="15"/>
  <c r="H80" i="15"/>
  <c r="H81" i="15"/>
  <c r="H73" i="15"/>
  <c r="H10" i="15" l="1"/>
  <c r="H257" i="15"/>
  <c r="H258" i="15"/>
  <c r="H459" i="15"/>
  <c r="H75" i="15"/>
  <c r="H83" i="15"/>
  <c r="H82" i="15"/>
  <c r="H127" i="15"/>
  <c r="H128" i="15"/>
  <c r="H129" i="15"/>
  <c r="H93" i="15"/>
  <c r="H62" i="15"/>
  <c r="H74" i="15"/>
  <c r="H65" i="15"/>
  <c r="H64" i="15"/>
  <c r="H97" i="15"/>
  <c r="H102" i="15"/>
  <c r="H101" i="15"/>
  <c r="H100" i="15"/>
  <c r="H145" i="15"/>
  <c r="H99" i="15"/>
  <c r="H98" i="15"/>
  <c r="H104" i="15" l="1"/>
  <c r="H88" i="15"/>
  <c r="H68" i="15"/>
  <c r="H70" i="15"/>
  <c r="H71" i="15"/>
  <c r="H69" i="15"/>
  <c r="H72" i="15"/>
  <c r="H86" i="15"/>
  <c r="H76" i="15"/>
  <c r="H66" i="15"/>
  <c r="H67" i="15"/>
  <c r="H87" i="15"/>
  <c r="H84" i="15"/>
  <c r="H28" i="15"/>
  <c r="H26" i="15"/>
  <c r="H27" i="15"/>
  <c r="H19" i="15"/>
  <c r="H24" i="15"/>
  <c r="H16" i="15"/>
  <c r="H29" i="15"/>
  <c r="H30" i="15"/>
  <c r="H21" i="15"/>
  <c r="H13" i="15"/>
  <c r="H14" i="15"/>
  <c r="H11" i="15"/>
  <c r="H114" i="15" l="1"/>
  <c r="H115" i="15"/>
  <c r="H116" i="15"/>
  <c r="H117" i="15"/>
  <c r="H118" i="15"/>
  <c r="H119" i="15"/>
  <c r="H120" i="15"/>
  <c r="H63" i="15" l="1"/>
  <c r="H146" i="15" l="1"/>
  <c r="B465" i="15"/>
  <c r="B467" i="15"/>
  <c r="B469" i="15"/>
  <c r="B471" i="15"/>
  <c r="B473" i="15"/>
  <c r="B475" i="15"/>
  <c r="H142" i="15" l="1"/>
  <c r="H135" i="15" l="1"/>
  <c r="H136" i="15"/>
  <c r="H134" i="15" l="1"/>
  <c r="H431" i="15" l="1"/>
  <c r="H200" i="15"/>
  <c r="H122" i="15"/>
  <c r="H123" i="15"/>
  <c r="H124" i="15"/>
  <c r="H121" i="15"/>
  <c r="H113" i="15"/>
  <c r="H90" i="15"/>
  <c r="H89" i="15"/>
  <c r="H91" i="15"/>
  <c r="H44" i="15"/>
  <c r="H40" i="15"/>
  <c r="H37" i="15"/>
  <c r="H464" i="15"/>
  <c r="H458"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12" i="15" l="1"/>
  <c r="H15" i="15"/>
  <c r="H17" i="15"/>
  <c r="H18" i="15"/>
  <c r="H20" i="15"/>
  <c r="H23" i="15"/>
  <c r="H48" i="15"/>
  <c r="H49" i="15"/>
  <c r="H59" i="15"/>
  <c r="H60" i="15"/>
  <c r="H61" i="15"/>
  <c r="H126" i="15"/>
  <c r="H130" i="15"/>
  <c r="H132" i="15"/>
  <c r="H133" i="15"/>
  <c r="H138" i="15"/>
  <c r="H141" i="15"/>
  <c r="H147" i="15"/>
  <c r="H148" i="15"/>
  <c r="H150" i="15"/>
  <c r="H151" i="15"/>
  <c r="H152" i="15"/>
  <c r="H154"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80" i="15"/>
  <c r="H181" i="15"/>
  <c r="H182" i="15"/>
  <c r="H183" i="15"/>
  <c r="H184" i="15"/>
  <c r="H185" i="15"/>
  <c r="H186" i="15"/>
  <c r="H187" i="15"/>
  <c r="H188" i="15"/>
  <c r="H189" i="15"/>
  <c r="H190" i="15"/>
  <c r="H191" i="15"/>
  <c r="H192" i="15"/>
  <c r="H193" i="15"/>
  <c r="H194" i="15"/>
  <c r="H195" i="15"/>
  <c r="H196" i="15"/>
  <c r="H197" i="15"/>
  <c r="H198" i="15"/>
  <c r="H199" i="15"/>
  <c r="H58" i="15"/>
  <c r="H201" i="15"/>
  <c r="H202" i="15"/>
  <c r="H203" i="15"/>
  <c r="H204" i="15"/>
  <c r="H205" i="15"/>
  <c r="H206" i="15"/>
  <c r="H207" i="15"/>
  <c r="H208" i="15"/>
  <c r="H209" i="15"/>
  <c r="H210" i="15"/>
  <c r="H223" i="15"/>
  <c r="H224" i="15"/>
  <c r="H225" i="15"/>
  <c r="H226" i="15"/>
  <c r="H227" i="15"/>
  <c r="H228" i="15"/>
  <c r="H229" i="15"/>
  <c r="H230" i="15"/>
  <c r="H234" i="15"/>
  <c r="H235" i="15"/>
  <c r="H236" i="15"/>
  <c r="H237" i="15"/>
  <c r="H239" i="15"/>
  <c r="H240" i="15"/>
  <c r="H241" i="15"/>
  <c r="H242" i="15"/>
  <c r="H243" i="15"/>
  <c r="H244" i="15"/>
  <c r="H245" i="15"/>
  <c r="H246" i="15"/>
  <c r="H247" i="15"/>
  <c r="H248" i="15"/>
  <c r="H249" i="15"/>
  <c r="H251" i="15"/>
  <c r="H252"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1" i="15"/>
  <c r="H412" i="15"/>
  <c r="H413" i="15"/>
  <c r="H414" i="15"/>
  <c r="H415" i="15"/>
  <c r="H416" i="15"/>
  <c r="H419" i="15"/>
  <c r="H420" i="15"/>
  <c r="H423" i="15"/>
  <c r="H424" i="15"/>
  <c r="H425" i="15"/>
  <c r="H426" i="15"/>
  <c r="H427" i="15"/>
  <c r="H428" i="15"/>
  <c r="H429" i="15"/>
  <c r="H430" i="15"/>
  <c r="H432" i="15"/>
  <c r="H433" i="15"/>
  <c r="H434" i="15"/>
  <c r="H435" i="15"/>
  <c r="H436" i="15"/>
  <c r="H437" i="15"/>
  <c r="H438" i="15"/>
  <c r="H439" i="15"/>
  <c r="H440" i="15"/>
  <c r="H441" i="15"/>
  <c r="H442" i="15"/>
  <c r="H443" i="15"/>
  <c r="H444" i="15"/>
  <c r="H445" i="15"/>
  <c r="H446" i="15"/>
  <c r="H447" i="15"/>
  <c r="H448" i="15"/>
  <c r="H449" i="15"/>
  <c r="H450" i="15"/>
  <c r="H451" i="15"/>
  <c r="H457" i="15"/>
  <c r="H92" i="15"/>
  <c r="H96" i="15"/>
  <c r="H105" i="15"/>
  <c r="H106" i="15"/>
  <c r="H107" i="15"/>
  <c r="H108" i="15"/>
  <c r="H110" i="15"/>
  <c r="H109" i="15"/>
  <c r="H111" i="15"/>
  <c r="H9" i="15"/>
  <c r="H112" i="15"/>
  <c r="H25" i="15"/>
  <c r="AI217" i="16" l="1"/>
  <c r="AH217" i="16"/>
  <c r="AG217" i="16"/>
  <c r="AF217" i="16"/>
  <c r="AE217" i="16"/>
  <c r="AC217" i="16"/>
  <c r="AD217" i="16" s="1"/>
  <c r="AA217" i="16"/>
  <c r="AB217" i="16" s="1"/>
  <c r="U217" i="16"/>
  <c r="T217" i="16"/>
  <c r="E217" i="16"/>
  <c r="D217" i="16"/>
  <c r="AI216" i="16"/>
  <c r="AH216" i="16"/>
  <c r="AG216" i="16"/>
  <c r="AF216" i="16"/>
  <c r="AE216" i="16"/>
  <c r="AC216" i="16"/>
  <c r="AD216" i="16" s="1"/>
  <c r="AA216" i="16"/>
  <c r="AB216" i="16" s="1"/>
  <c r="U216" i="16"/>
  <c r="T216" i="16"/>
  <c r="E216" i="16"/>
  <c r="D216" i="16"/>
  <c r="AI215" i="16"/>
  <c r="AH215" i="16"/>
  <c r="AG215" i="16"/>
  <c r="AF215" i="16"/>
  <c r="AE215" i="16"/>
  <c r="AC215" i="16"/>
  <c r="AD215" i="16" s="1"/>
  <c r="AA215" i="16"/>
  <c r="AB215" i="16" s="1"/>
  <c r="U215" i="16"/>
  <c r="T215" i="16"/>
  <c r="E215" i="16"/>
  <c r="D215" i="16"/>
  <c r="AI214" i="16"/>
  <c r="AH214" i="16"/>
  <c r="AG214" i="16"/>
  <c r="AF214" i="16"/>
  <c r="AE214" i="16"/>
  <c r="AC214" i="16"/>
  <c r="AD214" i="16" s="1"/>
  <c r="AA214" i="16"/>
  <c r="AB214" i="16" s="1"/>
  <c r="U214" i="16"/>
  <c r="T214" i="16"/>
  <c r="E214" i="16"/>
  <c r="D214" i="16"/>
  <c r="AI213" i="16"/>
  <c r="AH213" i="16"/>
  <c r="AG213" i="16"/>
  <c r="AF213" i="16"/>
  <c r="AE213" i="16"/>
  <c r="AC213" i="16"/>
  <c r="AD213" i="16" s="1"/>
  <c r="AA213" i="16"/>
  <c r="AB213" i="16" s="1"/>
  <c r="U213" i="16"/>
  <c r="T213" i="16"/>
  <c r="E213" i="16"/>
  <c r="D213" i="16"/>
  <c r="AI212" i="16"/>
  <c r="AH212" i="16"/>
  <c r="AG212" i="16"/>
  <c r="AF212" i="16"/>
  <c r="AE212" i="16"/>
  <c r="AC212" i="16"/>
  <c r="AD212" i="16" s="1"/>
  <c r="AA212" i="16"/>
  <c r="AB212" i="16" s="1"/>
  <c r="U212" i="16"/>
  <c r="T212" i="16"/>
  <c r="E212" i="16"/>
  <c r="D212" i="16"/>
  <c r="AI211" i="16"/>
  <c r="AH211" i="16"/>
  <c r="AG211" i="16"/>
  <c r="AF211" i="16"/>
  <c r="AE211" i="16"/>
  <c r="AC211" i="16"/>
  <c r="AD211" i="16" s="1"/>
  <c r="AA211" i="16"/>
  <c r="AB211" i="16" s="1"/>
  <c r="U211" i="16"/>
  <c r="T211" i="16"/>
  <c r="E211" i="16"/>
  <c r="D211" i="16"/>
  <c r="AI210" i="16"/>
  <c r="AH210" i="16"/>
  <c r="AG210" i="16"/>
  <c r="AF210" i="16"/>
  <c r="AE210" i="16"/>
  <c r="AC210" i="16"/>
  <c r="AD210" i="16" s="1"/>
  <c r="AA210" i="16"/>
  <c r="AB210" i="16" s="1"/>
  <c r="U210" i="16"/>
  <c r="T210" i="16"/>
  <c r="E210" i="16"/>
  <c r="D210" i="16"/>
  <c r="AI209" i="16"/>
  <c r="AH209" i="16"/>
  <c r="AG209" i="16"/>
  <c r="AF209" i="16"/>
  <c r="AE209" i="16"/>
  <c r="AC209" i="16"/>
  <c r="AD209" i="16" s="1"/>
  <c r="AA209" i="16"/>
  <c r="AB209" i="16" s="1"/>
  <c r="U209" i="16"/>
  <c r="T209" i="16"/>
  <c r="E209" i="16"/>
  <c r="D209" i="16"/>
  <c r="AI208" i="16"/>
  <c r="AH208" i="16"/>
  <c r="AG208" i="16"/>
  <c r="AF208" i="16"/>
  <c r="AE208" i="16"/>
  <c r="AC208" i="16"/>
  <c r="AD208" i="16" s="1"/>
  <c r="AA208" i="16"/>
  <c r="AB208" i="16" s="1"/>
  <c r="U208" i="16"/>
  <c r="T208" i="16"/>
  <c r="E208" i="16"/>
  <c r="D208" i="16"/>
  <c r="AI207" i="16"/>
  <c r="AH207" i="16"/>
  <c r="AG207" i="16"/>
  <c r="AF207" i="16"/>
  <c r="AE207" i="16"/>
  <c r="AC207" i="16"/>
  <c r="AD207" i="16" s="1"/>
  <c r="AA207" i="16"/>
  <c r="AB207" i="16" s="1"/>
  <c r="U207" i="16"/>
  <c r="T207" i="16"/>
  <c r="E207" i="16"/>
  <c r="D207" i="16"/>
  <c r="AI206" i="16"/>
  <c r="AH206" i="16"/>
  <c r="AG206" i="16"/>
  <c r="AF206" i="16"/>
  <c r="AE206" i="16"/>
  <c r="AC206" i="16"/>
  <c r="AD206" i="16" s="1"/>
  <c r="AA206" i="16"/>
  <c r="AB206" i="16" s="1"/>
  <c r="U206" i="16"/>
  <c r="T206" i="16"/>
  <c r="E206" i="16"/>
  <c r="D206" i="16"/>
  <c r="AI205" i="16"/>
  <c r="AH205" i="16"/>
  <c r="AG205" i="16"/>
  <c r="AF205" i="16"/>
  <c r="AE205" i="16"/>
  <c r="AC205" i="16"/>
  <c r="AD205" i="16" s="1"/>
  <c r="AA205" i="16"/>
  <c r="AB205" i="16" s="1"/>
  <c r="U205" i="16"/>
  <c r="T205" i="16"/>
  <c r="E205" i="16"/>
  <c r="D205" i="16"/>
  <c r="AI204" i="16"/>
  <c r="AH204" i="16"/>
  <c r="AG204" i="16"/>
  <c r="AF204" i="16"/>
  <c r="AE204" i="16"/>
  <c r="AC204" i="16"/>
  <c r="AD204" i="16" s="1"/>
  <c r="AA204" i="16"/>
  <c r="AB204" i="16" s="1"/>
  <c r="U204" i="16"/>
  <c r="T204" i="16"/>
  <c r="E204" i="16"/>
  <c r="D204" i="16"/>
  <c r="AI203" i="16"/>
  <c r="AH203" i="16"/>
  <c r="AG203" i="16"/>
  <c r="AF203" i="16"/>
  <c r="AE203" i="16"/>
  <c r="AC203" i="16"/>
  <c r="AD203" i="16" s="1"/>
  <c r="AA203" i="16"/>
  <c r="AB203" i="16" s="1"/>
  <c r="U203" i="16"/>
  <c r="T203" i="16"/>
  <c r="E203" i="16"/>
  <c r="D203" i="16"/>
  <c r="AI202" i="16"/>
  <c r="AH202" i="16"/>
  <c r="AG202" i="16"/>
  <c r="AF202" i="16"/>
  <c r="AE202" i="16"/>
  <c r="AC202" i="16"/>
  <c r="AD202" i="16" s="1"/>
  <c r="AA202" i="16"/>
  <c r="AB202" i="16" s="1"/>
  <c r="U202" i="16"/>
  <c r="T202" i="16"/>
  <c r="E202" i="16"/>
  <c r="D202" i="16"/>
  <c r="AI201" i="16"/>
  <c r="AH201" i="16"/>
  <c r="AG201" i="16"/>
  <c r="AF201" i="16"/>
  <c r="AE201" i="16"/>
  <c r="AC201" i="16"/>
  <c r="AD201" i="16" s="1"/>
  <c r="AA201" i="16"/>
  <c r="AB201" i="16" s="1"/>
  <c r="U201" i="16"/>
  <c r="T201" i="16"/>
  <c r="E201" i="16"/>
  <c r="D201" i="16"/>
  <c r="AI200" i="16"/>
  <c r="AH200" i="16"/>
  <c r="AG200" i="16"/>
  <c r="AF200" i="16"/>
  <c r="AE200" i="16"/>
  <c r="AC200" i="16"/>
  <c r="AD200" i="16" s="1"/>
  <c r="AA200" i="16"/>
  <c r="AB200" i="16" s="1"/>
  <c r="U200" i="16"/>
  <c r="T200" i="16"/>
  <c r="E200" i="16"/>
  <c r="D200" i="16"/>
  <c r="AI199" i="16"/>
  <c r="AH199" i="16"/>
  <c r="AG199" i="16"/>
  <c r="AF199" i="16"/>
  <c r="AE199" i="16"/>
  <c r="AC199" i="16"/>
  <c r="AD199" i="16" s="1"/>
  <c r="AA199" i="16"/>
  <c r="AB199" i="16" s="1"/>
  <c r="U199" i="16"/>
  <c r="T199" i="16"/>
  <c r="E199" i="16"/>
  <c r="D199" i="16"/>
  <c r="AI198" i="16"/>
  <c r="AH198" i="16"/>
  <c r="AG198" i="16"/>
  <c r="AF198" i="16"/>
  <c r="AE198" i="16"/>
  <c r="AC198" i="16"/>
  <c r="AD198" i="16" s="1"/>
  <c r="AA198" i="16"/>
  <c r="AB198" i="16" s="1"/>
  <c r="U198" i="16"/>
  <c r="T198" i="16"/>
  <c r="E198" i="16"/>
  <c r="D198" i="16"/>
  <c r="AI197" i="16"/>
  <c r="AH197" i="16"/>
  <c r="AG197" i="16"/>
  <c r="AF197" i="16"/>
  <c r="AE197" i="16"/>
  <c r="AC197" i="16"/>
  <c r="AD197" i="16" s="1"/>
  <c r="AA197" i="16"/>
  <c r="AB197" i="16" s="1"/>
  <c r="U197" i="16"/>
  <c r="T197" i="16"/>
  <c r="E197" i="16"/>
  <c r="D197" i="16"/>
  <c r="AI196" i="16"/>
  <c r="AH196" i="16"/>
  <c r="AG196" i="16"/>
  <c r="AF196" i="16"/>
  <c r="AE196" i="16"/>
  <c r="AC196" i="16"/>
  <c r="AD196" i="16" s="1"/>
  <c r="AA196" i="16"/>
  <c r="AB196" i="16" s="1"/>
  <c r="U196" i="16"/>
  <c r="T196" i="16"/>
  <c r="E196" i="16"/>
  <c r="D196" i="16"/>
  <c r="AI195" i="16"/>
  <c r="AH195" i="16"/>
  <c r="AG195" i="16"/>
  <c r="AF195" i="16"/>
  <c r="AE195" i="16"/>
  <c r="AC195" i="16"/>
  <c r="AD195" i="16" s="1"/>
  <c r="AA195" i="16"/>
  <c r="AB195" i="16" s="1"/>
  <c r="U195" i="16"/>
  <c r="T195" i="16"/>
  <c r="E195" i="16"/>
  <c r="D195" i="16"/>
  <c r="AI194" i="16"/>
  <c r="AH194" i="16"/>
  <c r="AG194" i="16"/>
  <c r="AF194" i="16"/>
  <c r="AE194" i="16"/>
  <c r="AC194" i="16"/>
  <c r="AD194" i="16" s="1"/>
  <c r="AA194" i="16"/>
  <c r="AB194" i="16" s="1"/>
  <c r="U194" i="16"/>
  <c r="T194" i="16"/>
  <c r="E194" i="16"/>
  <c r="D194" i="16"/>
  <c r="AI193" i="16"/>
  <c r="AH193" i="16"/>
  <c r="AG193" i="16"/>
  <c r="AF193" i="16"/>
  <c r="AE193" i="16"/>
  <c r="AC193" i="16"/>
  <c r="AD193" i="16" s="1"/>
  <c r="AA193" i="16"/>
  <c r="AB193" i="16" s="1"/>
  <c r="U193" i="16"/>
  <c r="T193" i="16"/>
  <c r="E193" i="16"/>
  <c r="D193" i="16"/>
  <c r="AI192" i="16"/>
  <c r="AH192" i="16"/>
  <c r="AG192" i="16"/>
  <c r="AF192" i="16"/>
  <c r="AE192" i="16"/>
  <c r="AC192" i="16"/>
  <c r="AD192" i="16" s="1"/>
  <c r="AA192" i="16"/>
  <c r="AB192" i="16" s="1"/>
  <c r="U192" i="16"/>
  <c r="T192" i="16"/>
  <c r="E192" i="16"/>
  <c r="D192" i="16"/>
  <c r="AI191" i="16"/>
  <c r="AH191" i="16"/>
  <c r="AG191" i="16"/>
  <c r="AF191" i="16"/>
  <c r="AE191" i="16"/>
  <c r="AC191" i="16"/>
  <c r="AD191" i="16" s="1"/>
  <c r="AA191" i="16"/>
  <c r="AB191" i="16" s="1"/>
  <c r="U191" i="16"/>
  <c r="T191" i="16"/>
  <c r="E191" i="16"/>
  <c r="D191" i="16"/>
  <c r="AI190" i="16"/>
  <c r="AH190" i="16"/>
  <c r="AG190" i="16"/>
  <c r="AF190" i="16"/>
  <c r="AE190" i="16"/>
  <c r="AC190" i="16"/>
  <c r="AD190" i="16" s="1"/>
  <c r="AA190" i="16"/>
  <c r="AB190" i="16" s="1"/>
  <c r="U190" i="16"/>
  <c r="T190" i="16"/>
  <c r="E190" i="16"/>
  <c r="D190" i="16"/>
  <c r="AI189" i="16"/>
  <c r="AH189" i="16"/>
  <c r="AG189" i="16"/>
  <c r="AF189" i="16"/>
  <c r="AE189" i="16"/>
  <c r="AC189" i="16"/>
  <c r="AD189" i="16" s="1"/>
  <c r="AA189" i="16"/>
  <c r="AB189" i="16" s="1"/>
  <c r="U189" i="16"/>
  <c r="T189" i="16"/>
  <c r="E189" i="16"/>
  <c r="D189" i="16"/>
  <c r="AI188" i="16"/>
  <c r="AH188" i="16"/>
  <c r="AG188" i="16"/>
  <c r="AF188" i="16"/>
  <c r="AE188" i="16"/>
  <c r="AC188" i="16"/>
  <c r="AD188" i="16" s="1"/>
  <c r="AA188" i="16"/>
  <c r="AB188" i="16" s="1"/>
  <c r="U188" i="16"/>
  <c r="T188" i="16"/>
  <c r="E188" i="16"/>
  <c r="D188" i="16"/>
  <c r="AI187" i="16"/>
  <c r="AH187" i="16"/>
  <c r="AG187" i="16"/>
  <c r="AF187" i="16"/>
  <c r="AE187" i="16"/>
  <c r="AC187" i="16"/>
  <c r="AD187" i="16" s="1"/>
  <c r="AA187" i="16"/>
  <c r="AB187" i="16" s="1"/>
  <c r="U187" i="16"/>
  <c r="T187" i="16"/>
  <c r="E187" i="16"/>
  <c r="D187" i="16"/>
  <c r="AI186" i="16"/>
  <c r="AH186" i="16"/>
  <c r="AG186" i="16"/>
  <c r="AF186" i="16"/>
  <c r="AE186" i="16"/>
  <c r="AC186" i="16"/>
  <c r="AD186" i="16" s="1"/>
  <c r="AA186" i="16"/>
  <c r="AB186" i="16" s="1"/>
  <c r="U186" i="16"/>
  <c r="T186" i="16"/>
  <c r="E186" i="16"/>
  <c r="D186" i="16"/>
  <c r="AI185" i="16"/>
  <c r="AH185" i="16"/>
  <c r="AG185" i="16"/>
  <c r="AF185" i="16"/>
  <c r="AE185" i="16"/>
  <c r="AC185" i="16"/>
  <c r="AD185" i="16" s="1"/>
  <c r="AA185" i="16"/>
  <c r="AB185" i="16" s="1"/>
  <c r="U185" i="16"/>
  <c r="T185" i="16"/>
  <c r="E185" i="16"/>
  <c r="D185" i="16"/>
  <c r="AI184" i="16"/>
  <c r="AH184" i="16"/>
  <c r="AG184" i="16"/>
  <c r="AF184" i="16"/>
  <c r="AE184" i="16"/>
  <c r="AC184" i="16"/>
  <c r="AD184" i="16" s="1"/>
  <c r="AA184" i="16"/>
  <c r="AB184" i="16" s="1"/>
  <c r="U184" i="16"/>
  <c r="T184" i="16"/>
  <c r="E184" i="16"/>
  <c r="D184" i="16"/>
  <c r="AI183" i="16"/>
  <c r="AH183" i="16"/>
  <c r="AG183" i="16"/>
  <c r="AF183" i="16"/>
  <c r="AE183" i="16"/>
  <c r="AC183" i="16"/>
  <c r="AD183" i="16" s="1"/>
  <c r="AA183" i="16"/>
  <c r="AB183" i="16" s="1"/>
  <c r="U183" i="16"/>
  <c r="T183" i="16"/>
  <c r="E183" i="16"/>
  <c r="D183" i="16"/>
  <c r="AI182" i="16"/>
  <c r="AH182" i="16"/>
  <c r="AG182" i="16"/>
  <c r="AF182" i="16"/>
  <c r="AE182" i="16"/>
  <c r="AC182" i="16"/>
  <c r="AD182" i="16" s="1"/>
  <c r="AA182" i="16"/>
  <c r="AB182" i="16" s="1"/>
  <c r="U182" i="16"/>
  <c r="T182" i="16"/>
  <c r="E182" i="16"/>
  <c r="D182" i="16"/>
  <c r="AI181" i="16"/>
  <c r="AH181" i="16"/>
  <c r="AG181" i="16"/>
  <c r="AF181" i="16"/>
  <c r="AE181" i="16"/>
  <c r="AC181" i="16"/>
  <c r="AD181" i="16" s="1"/>
  <c r="AA181" i="16"/>
  <c r="AB181" i="16" s="1"/>
  <c r="U181" i="16"/>
  <c r="T181" i="16"/>
  <c r="E181" i="16"/>
  <c r="D181" i="16"/>
  <c r="AI180" i="16"/>
  <c r="AH180" i="16"/>
  <c r="AG180" i="16"/>
  <c r="AF180" i="16"/>
  <c r="AE180" i="16"/>
  <c r="AC180" i="16"/>
  <c r="AD180" i="16" s="1"/>
  <c r="AA180" i="16"/>
  <c r="AB180" i="16" s="1"/>
  <c r="U180" i="16"/>
  <c r="T180" i="16"/>
  <c r="E180" i="16"/>
  <c r="D180" i="16"/>
  <c r="AI179" i="16"/>
  <c r="AH179" i="16"/>
  <c r="AG179" i="16"/>
  <c r="AF179" i="16"/>
  <c r="AE179" i="16"/>
  <c r="AC179" i="16"/>
  <c r="AD179" i="16" s="1"/>
  <c r="AA179" i="16"/>
  <c r="AB179" i="16" s="1"/>
  <c r="U179" i="16"/>
  <c r="T179" i="16"/>
  <c r="E179" i="16"/>
  <c r="D179" i="16"/>
  <c r="AI178" i="16"/>
  <c r="AH178" i="16"/>
  <c r="AG178" i="16"/>
  <c r="AF178" i="16"/>
  <c r="AE178" i="16"/>
  <c r="AC178" i="16"/>
  <c r="AD178" i="16" s="1"/>
  <c r="AA178" i="16"/>
  <c r="AB178" i="16" s="1"/>
  <c r="U178" i="16"/>
  <c r="T178" i="16"/>
  <c r="E178" i="16"/>
  <c r="D178" i="16"/>
  <c r="AI177" i="16"/>
  <c r="AH177" i="16"/>
  <c r="AG177" i="16"/>
  <c r="AF177" i="16"/>
  <c r="AE177" i="16"/>
  <c r="AC177" i="16"/>
  <c r="AD177" i="16" s="1"/>
  <c r="AA177" i="16"/>
  <c r="AB177" i="16" s="1"/>
  <c r="U177" i="16"/>
  <c r="T177" i="16"/>
  <c r="E177" i="16"/>
  <c r="D177" i="16"/>
  <c r="AI176" i="16"/>
  <c r="AH176" i="16"/>
  <c r="AG176" i="16"/>
  <c r="AF176" i="16"/>
  <c r="AE176" i="16"/>
  <c r="AC176" i="16"/>
  <c r="AD176" i="16" s="1"/>
  <c r="AA176" i="16"/>
  <c r="AB176" i="16" s="1"/>
  <c r="U176" i="16"/>
  <c r="T176" i="16"/>
  <c r="E176" i="16"/>
  <c r="D176" i="16"/>
  <c r="AI175" i="16"/>
  <c r="AH175" i="16"/>
  <c r="AG175" i="16"/>
  <c r="AF175" i="16"/>
  <c r="AE175" i="16"/>
  <c r="AC175" i="16"/>
  <c r="AD175" i="16" s="1"/>
  <c r="AA175" i="16"/>
  <c r="AB175" i="16" s="1"/>
  <c r="U175" i="16"/>
  <c r="T175" i="16"/>
  <c r="E175" i="16"/>
  <c r="D175" i="16"/>
  <c r="AI174" i="16"/>
  <c r="AH174" i="16"/>
  <c r="AG174" i="16"/>
  <c r="AF174" i="16"/>
  <c r="AE174" i="16"/>
  <c r="AC174" i="16"/>
  <c r="AD174" i="16" s="1"/>
  <c r="AA174" i="16"/>
  <c r="AB174" i="16" s="1"/>
  <c r="U174" i="16"/>
  <c r="T174" i="16"/>
  <c r="E174" i="16"/>
  <c r="D174" i="16"/>
  <c r="AI173" i="16"/>
  <c r="AH173" i="16"/>
  <c r="AG173" i="16"/>
  <c r="AF173" i="16"/>
  <c r="AE173" i="16"/>
  <c r="AC173" i="16"/>
  <c r="AD173" i="16" s="1"/>
  <c r="AA173" i="16"/>
  <c r="AB173" i="16" s="1"/>
  <c r="U173" i="16"/>
  <c r="T173" i="16"/>
  <c r="E173" i="16"/>
  <c r="D173" i="16"/>
  <c r="AI172" i="16"/>
  <c r="AH172" i="16"/>
  <c r="AG172" i="16"/>
  <c r="AF172" i="16"/>
  <c r="AE172" i="16"/>
  <c r="AC172" i="16"/>
  <c r="AD172" i="16" s="1"/>
  <c r="AA172" i="16"/>
  <c r="AB172" i="16" s="1"/>
  <c r="U172" i="16"/>
  <c r="T172" i="16"/>
  <c r="E172" i="16"/>
  <c r="D172" i="16"/>
  <c r="AI171" i="16"/>
  <c r="AH171" i="16"/>
  <c r="AG171" i="16"/>
  <c r="AF171" i="16"/>
  <c r="AE171" i="16"/>
  <c r="AC171" i="16"/>
  <c r="AD171" i="16" s="1"/>
  <c r="AA171" i="16"/>
  <c r="AB171" i="16" s="1"/>
  <c r="U171" i="16"/>
  <c r="T171" i="16"/>
  <c r="E171" i="16"/>
  <c r="D171" i="16"/>
  <c r="AI170" i="16"/>
  <c r="AH170" i="16"/>
  <c r="AG170" i="16"/>
  <c r="AF170" i="16"/>
  <c r="AE170" i="16"/>
  <c r="AC170" i="16"/>
  <c r="AD170" i="16" s="1"/>
  <c r="AA170" i="16"/>
  <c r="AB170" i="16" s="1"/>
  <c r="U170" i="16"/>
  <c r="T170" i="16"/>
  <c r="E170" i="16"/>
  <c r="D170" i="16"/>
  <c r="AI169" i="16"/>
  <c r="AH169" i="16"/>
  <c r="AG169" i="16"/>
  <c r="AF169" i="16"/>
  <c r="AE169" i="16"/>
  <c r="AC169" i="16"/>
  <c r="AD169" i="16" s="1"/>
  <c r="AA169" i="16"/>
  <c r="AB169" i="16" s="1"/>
  <c r="U169" i="16"/>
  <c r="T169" i="16"/>
  <c r="E169" i="16"/>
  <c r="D169" i="16"/>
  <c r="AI168" i="16"/>
  <c r="AH168" i="16"/>
  <c r="AG168" i="16"/>
  <c r="AF168" i="16"/>
  <c r="AE168" i="16"/>
  <c r="AC168" i="16"/>
  <c r="AD168" i="16" s="1"/>
  <c r="AA168" i="16"/>
  <c r="AB168" i="16" s="1"/>
  <c r="U168" i="16"/>
  <c r="T168" i="16"/>
  <c r="E168" i="16"/>
  <c r="D168" i="16"/>
  <c r="AI167" i="16"/>
  <c r="AH167" i="16"/>
  <c r="AG167" i="16"/>
  <c r="AF167" i="16"/>
  <c r="AE167" i="16"/>
  <c r="AC167" i="16"/>
  <c r="AD167" i="16" s="1"/>
  <c r="AA167" i="16"/>
  <c r="AB167" i="16" s="1"/>
  <c r="U167" i="16"/>
  <c r="T167" i="16"/>
  <c r="E167" i="16"/>
  <c r="D167" i="16"/>
  <c r="AI166" i="16"/>
  <c r="AH166" i="16"/>
  <c r="AG166" i="16"/>
  <c r="AF166" i="16"/>
  <c r="AE166" i="16"/>
  <c r="AC166" i="16"/>
  <c r="AD166" i="16" s="1"/>
  <c r="AA166" i="16"/>
  <c r="AB166" i="16" s="1"/>
  <c r="U166" i="16"/>
  <c r="T166" i="16"/>
  <c r="E166" i="16"/>
  <c r="D166" i="16"/>
  <c r="AI165" i="16"/>
  <c r="AH165" i="16"/>
  <c r="AG165" i="16"/>
  <c r="AF165" i="16"/>
  <c r="AE165" i="16"/>
  <c r="AC165" i="16"/>
  <c r="AD165" i="16" s="1"/>
  <c r="AA165" i="16"/>
  <c r="AB165" i="16" s="1"/>
  <c r="U165" i="16"/>
  <c r="T165" i="16"/>
  <c r="E165" i="16"/>
  <c r="D165" i="16"/>
  <c r="AI164" i="16"/>
  <c r="AH164" i="16"/>
  <c r="AG164" i="16"/>
  <c r="AF164" i="16"/>
  <c r="AE164" i="16"/>
  <c r="AC164" i="16"/>
  <c r="AD164" i="16" s="1"/>
  <c r="AA164" i="16"/>
  <c r="AB164" i="16" s="1"/>
  <c r="U164" i="16"/>
  <c r="T164" i="16"/>
  <c r="E164" i="16"/>
  <c r="D164" i="16"/>
  <c r="AI163" i="16"/>
  <c r="AH163" i="16"/>
  <c r="AG163" i="16"/>
  <c r="AF163" i="16"/>
  <c r="AE163" i="16"/>
  <c r="AC163" i="16"/>
  <c r="AD163" i="16" s="1"/>
  <c r="AA163" i="16"/>
  <c r="AB163" i="16" s="1"/>
  <c r="U163" i="16"/>
  <c r="T163" i="16"/>
  <c r="E163" i="16"/>
  <c r="D163" i="16"/>
  <c r="AI162" i="16"/>
  <c r="AH162" i="16"/>
  <c r="AG162" i="16"/>
  <c r="AF162" i="16"/>
  <c r="AE162" i="16"/>
  <c r="AC162" i="16"/>
  <c r="AD162" i="16" s="1"/>
  <c r="AA162" i="16"/>
  <c r="AB162" i="16" s="1"/>
  <c r="U162" i="16"/>
  <c r="T162" i="16"/>
  <c r="E162" i="16"/>
  <c r="D162" i="16"/>
  <c r="AI161" i="16"/>
  <c r="AH161" i="16"/>
  <c r="AG161" i="16"/>
  <c r="AF161" i="16"/>
  <c r="AE161" i="16"/>
  <c r="AC161" i="16"/>
  <c r="AD161" i="16" s="1"/>
  <c r="AA161" i="16"/>
  <c r="AB161" i="16" s="1"/>
  <c r="U161" i="16"/>
  <c r="T161" i="16"/>
  <c r="E161" i="16"/>
  <c r="D161" i="16"/>
  <c r="AI160" i="16"/>
  <c r="AH160" i="16"/>
  <c r="AG160" i="16"/>
  <c r="AF160" i="16"/>
  <c r="AE160" i="16"/>
  <c r="AC160" i="16"/>
  <c r="AD160" i="16" s="1"/>
  <c r="AA160" i="16"/>
  <c r="AB160" i="16" s="1"/>
  <c r="U160" i="16"/>
  <c r="T160" i="16"/>
  <c r="E160" i="16"/>
  <c r="D160" i="16"/>
  <c r="AI159" i="16"/>
  <c r="AH159" i="16"/>
  <c r="AG159" i="16"/>
  <c r="AF159" i="16"/>
  <c r="AE159" i="16"/>
  <c r="AC159" i="16"/>
  <c r="AD159" i="16" s="1"/>
  <c r="AA159" i="16"/>
  <c r="AB159" i="16" s="1"/>
  <c r="U159" i="16"/>
  <c r="T159" i="16"/>
  <c r="E159" i="16"/>
  <c r="D159" i="16"/>
  <c r="AI158" i="16"/>
  <c r="AH158" i="16"/>
  <c r="AG158" i="16"/>
  <c r="AF158" i="16"/>
  <c r="AE158" i="16"/>
  <c r="AC158" i="16"/>
  <c r="AD158" i="16" s="1"/>
  <c r="AA158" i="16"/>
  <c r="AB158" i="16" s="1"/>
  <c r="U158" i="16"/>
  <c r="T158" i="16"/>
  <c r="E158" i="16"/>
  <c r="D158" i="16"/>
  <c r="AI157" i="16"/>
  <c r="AH157" i="16"/>
  <c r="AG157" i="16"/>
  <c r="AF157" i="16"/>
  <c r="AE157" i="16"/>
  <c r="AC157" i="16"/>
  <c r="AD157" i="16" s="1"/>
  <c r="AA157" i="16"/>
  <c r="AB157" i="16" s="1"/>
  <c r="U157" i="16"/>
  <c r="T157" i="16"/>
  <c r="E157" i="16"/>
  <c r="D157" i="16"/>
  <c r="AI156" i="16"/>
  <c r="AH156" i="16"/>
  <c r="AG156" i="16"/>
  <c r="AF156" i="16"/>
  <c r="AE156" i="16"/>
  <c r="AC156" i="16"/>
  <c r="AD156" i="16" s="1"/>
  <c r="AA156" i="16"/>
  <c r="AB156" i="16" s="1"/>
  <c r="U156" i="16"/>
  <c r="T156" i="16"/>
  <c r="E156" i="16"/>
  <c r="D156" i="16"/>
  <c r="AI155" i="16"/>
  <c r="AH155" i="16"/>
  <c r="AG155" i="16"/>
  <c r="AF155" i="16"/>
  <c r="AE155" i="16"/>
  <c r="AC155" i="16"/>
  <c r="AD155" i="16" s="1"/>
  <c r="AA155" i="16"/>
  <c r="AB155" i="16" s="1"/>
  <c r="U155" i="16"/>
  <c r="T155" i="16"/>
  <c r="E155" i="16"/>
  <c r="D155" i="16"/>
  <c r="AI154" i="16"/>
  <c r="AH154" i="16"/>
  <c r="AG154" i="16"/>
  <c r="AF154" i="16"/>
  <c r="AE154" i="16"/>
  <c r="AC154" i="16"/>
  <c r="AD154" i="16" s="1"/>
  <c r="AA154" i="16"/>
  <c r="AB154" i="16" s="1"/>
  <c r="U154" i="16"/>
  <c r="T154" i="16"/>
  <c r="E154" i="16"/>
  <c r="D154" i="16"/>
  <c r="AI153" i="16"/>
  <c r="AH153" i="16"/>
  <c r="AG153" i="16"/>
  <c r="AF153" i="16"/>
  <c r="AE153" i="16"/>
  <c r="AC153" i="16"/>
  <c r="AD153" i="16" s="1"/>
  <c r="AA153" i="16"/>
  <c r="AB153" i="16" s="1"/>
  <c r="U153" i="16"/>
  <c r="T153" i="16"/>
  <c r="E153" i="16"/>
  <c r="D153" i="16"/>
  <c r="AI152" i="16"/>
  <c r="AH152" i="16"/>
  <c r="AG152" i="16"/>
  <c r="AF152" i="16"/>
  <c r="AE152" i="16"/>
  <c r="AC152" i="16"/>
  <c r="AD152" i="16" s="1"/>
  <c r="AA152" i="16"/>
  <c r="AB152" i="16" s="1"/>
  <c r="U152" i="16"/>
  <c r="T152" i="16"/>
  <c r="E152" i="16"/>
  <c r="D152" i="16"/>
  <c r="AI151" i="16"/>
  <c r="AH151" i="16"/>
  <c r="AG151" i="16"/>
  <c r="AF151" i="16"/>
  <c r="AE151" i="16"/>
  <c r="AC151" i="16"/>
  <c r="AD151" i="16" s="1"/>
  <c r="AA151" i="16"/>
  <c r="AB151" i="16" s="1"/>
  <c r="U151" i="16"/>
  <c r="T151" i="16"/>
  <c r="E151" i="16"/>
  <c r="D151" i="16"/>
  <c r="AI150" i="16"/>
  <c r="AH150" i="16"/>
  <c r="AG150" i="16"/>
  <c r="AF150" i="16"/>
  <c r="AE150" i="16"/>
  <c r="AC150" i="16"/>
  <c r="AD150" i="16" s="1"/>
  <c r="AA150" i="16"/>
  <c r="AB150" i="16" s="1"/>
  <c r="U150" i="16"/>
  <c r="T150" i="16"/>
  <c r="E150" i="16"/>
  <c r="D150" i="16"/>
  <c r="AI149" i="16"/>
  <c r="AH149" i="16"/>
  <c r="AG149" i="16"/>
  <c r="AF149" i="16"/>
  <c r="AE149" i="16"/>
  <c r="AC149" i="16"/>
  <c r="AD149" i="16" s="1"/>
  <c r="AA149" i="16"/>
  <c r="AB149" i="16" s="1"/>
  <c r="U149" i="16"/>
  <c r="T149" i="16"/>
  <c r="E149" i="16"/>
  <c r="D149" i="16"/>
  <c r="AI148" i="16"/>
  <c r="AH148" i="16"/>
  <c r="AG148" i="16"/>
  <c r="AF148" i="16"/>
  <c r="AE148" i="16"/>
  <c r="AC148" i="16"/>
  <c r="AD148" i="16" s="1"/>
  <c r="AA148" i="16"/>
  <c r="AB148" i="16" s="1"/>
  <c r="U148" i="16"/>
  <c r="T148" i="16"/>
  <c r="E148" i="16"/>
  <c r="D148" i="16"/>
  <c r="AI147" i="16"/>
  <c r="AH147" i="16"/>
  <c r="AG147" i="16"/>
  <c r="AF147" i="16"/>
  <c r="AE147" i="16"/>
  <c r="AC147" i="16"/>
  <c r="AD147" i="16" s="1"/>
  <c r="AA147" i="16"/>
  <c r="AB147" i="16" s="1"/>
  <c r="U147" i="16"/>
  <c r="T147" i="16"/>
  <c r="E147" i="16"/>
  <c r="D147" i="16"/>
  <c r="AI146" i="16"/>
  <c r="AH146" i="16"/>
  <c r="AG146" i="16"/>
  <c r="AF146" i="16"/>
  <c r="AE146" i="16"/>
  <c r="AC146" i="16"/>
  <c r="AD146" i="16" s="1"/>
  <c r="AA146" i="16"/>
  <c r="AB146" i="16" s="1"/>
  <c r="U146" i="16"/>
  <c r="T146" i="16"/>
  <c r="E146" i="16"/>
  <c r="D146" i="16"/>
  <c r="AI145" i="16"/>
  <c r="AH145" i="16"/>
  <c r="AG145" i="16"/>
  <c r="AF145" i="16"/>
  <c r="AE145" i="16"/>
  <c r="AC145" i="16"/>
  <c r="AD145" i="16" s="1"/>
  <c r="AA145" i="16"/>
  <c r="AB145" i="16" s="1"/>
  <c r="U145" i="16"/>
  <c r="T145" i="16"/>
  <c r="E145" i="16"/>
  <c r="D145" i="16"/>
  <c r="AI144" i="16"/>
  <c r="AH144" i="16"/>
  <c r="AG144" i="16"/>
  <c r="AF144" i="16"/>
  <c r="AE144" i="16"/>
  <c r="AC144" i="16"/>
  <c r="AD144" i="16" s="1"/>
  <c r="AA144" i="16"/>
  <c r="AB144" i="16" s="1"/>
  <c r="U144" i="16"/>
  <c r="T144" i="16"/>
  <c r="E144" i="16"/>
  <c r="D144" i="16"/>
  <c r="AI143" i="16"/>
  <c r="AH143" i="16"/>
  <c r="AG143" i="16"/>
  <c r="AF143" i="16"/>
  <c r="AE143" i="16"/>
  <c r="AC143" i="16"/>
  <c r="AD143" i="16" s="1"/>
  <c r="AA143" i="16"/>
  <c r="AB143" i="16" s="1"/>
  <c r="U143" i="16"/>
  <c r="T143" i="16"/>
  <c r="E143" i="16"/>
  <c r="D143" i="16"/>
  <c r="AI142" i="16"/>
  <c r="AH142" i="16"/>
  <c r="AG142" i="16"/>
  <c r="AF142" i="16"/>
  <c r="AE142" i="16"/>
  <c r="AC142" i="16"/>
  <c r="AD142" i="16" s="1"/>
  <c r="AA142" i="16"/>
  <c r="AB142" i="16" s="1"/>
  <c r="U142" i="16"/>
  <c r="T142" i="16"/>
  <c r="E142" i="16"/>
  <c r="D142" i="16"/>
  <c r="AI141" i="16"/>
  <c r="AH141" i="16"/>
  <c r="AG141" i="16"/>
  <c r="AF141" i="16"/>
  <c r="AE141" i="16"/>
  <c r="AC141" i="16"/>
  <c r="AD141" i="16" s="1"/>
  <c r="AA141" i="16"/>
  <c r="AB141" i="16" s="1"/>
  <c r="U141" i="16"/>
  <c r="T141" i="16"/>
  <c r="E141" i="16"/>
  <c r="D141" i="16"/>
  <c r="AI140" i="16"/>
  <c r="AH140" i="16"/>
  <c r="AG140" i="16"/>
  <c r="AF140" i="16"/>
  <c r="AE140" i="16"/>
  <c r="AC140" i="16"/>
  <c r="AD140" i="16" s="1"/>
  <c r="AA140" i="16"/>
  <c r="AB140" i="16" s="1"/>
  <c r="U140" i="16"/>
  <c r="T140" i="16"/>
  <c r="E140" i="16"/>
  <c r="D140" i="16"/>
  <c r="AI139" i="16"/>
  <c r="AH139" i="16"/>
  <c r="AG139" i="16"/>
  <c r="AF139" i="16"/>
  <c r="AE139" i="16"/>
  <c r="AC139" i="16"/>
  <c r="AD139" i="16" s="1"/>
  <c r="AA139" i="16"/>
  <c r="AB139" i="16" s="1"/>
  <c r="U139" i="16"/>
  <c r="T139" i="16"/>
  <c r="E139" i="16"/>
  <c r="D139" i="16"/>
  <c r="AI138" i="16"/>
  <c r="AH138" i="16"/>
  <c r="AG138" i="16"/>
  <c r="AF138" i="16"/>
  <c r="AE138" i="16"/>
  <c r="AC138" i="16"/>
  <c r="AD138" i="16" s="1"/>
  <c r="AA138" i="16"/>
  <c r="AB138" i="16" s="1"/>
  <c r="U138" i="16"/>
  <c r="T138" i="16"/>
  <c r="E138" i="16"/>
  <c r="D138" i="16"/>
  <c r="AI137" i="16"/>
  <c r="AH137" i="16"/>
  <c r="AG137" i="16"/>
  <c r="AF137" i="16"/>
  <c r="AE137" i="16"/>
  <c r="AC137" i="16"/>
  <c r="AD137" i="16" s="1"/>
  <c r="AA137" i="16"/>
  <c r="AB137" i="16" s="1"/>
  <c r="U137" i="16"/>
  <c r="T137" i="16"/>
  <c r="E137" i="16"/>
  <c r="D137" i="16"/>
  <c r="AI136" i="16"/>
  <c r="AH136" i="16"/>
  <c r="AG136" i="16"/>
  <c r="AF136" i="16"/>
  <c r="AE136" i="16"/>
  <c r="AC136" i="16"/>
  <c r="AD136" i="16" s="1"/>
  <c r="AA136" i="16"/>
  <c r="AB136" i="16" s="1"/>
  <c r="U136" i="16"/>
  <c r="T136" i="16"/>
  <c r="E136" i="16"/>
  <c r="D136" i="16"/>
  <c r="AI135" i="16"/>
  <c r="AH135" i="16"/>
  <c r="AG135" i="16"/>
  <c r="AF135" i="16"/>
  <c r="AE135" i="16"/>
  <c r="AC135" i="16"/>
  <c r="AD135" i="16" s="1"/>
  <c r="AA135" i="16"/>
  <c r="AB135" i="16" s="1"/>
  <c r="U135" i="16"/>
  <c r="T135" i="16"/>
  <c r="E135" i="16"/>
  <c r="D135" i="16"/>
  <c r="AI134" i="16"/>
  <c r="AH134" i="16"/>
  <c r="AG134" i="16"/>
  <c r="AF134" i="16"/>
  <c r="AE134" i="16"/>
  <c r="AC134" i="16"/>
  <c r="AD134" i="16" s="1"/>
  <c r="AA134" i="16"/>
  <c r="AB134" i="16" s="1"/>
  <c r="U134" i="16"/>
  <c r="T134" i="16"/>
  <c r="E134" i="16"/>
  <c r="D134" i="16"/>
  <c r="AI133" i="16"/>
  <c r="AH133" i="16"/>
  <c r="AG133" i="16"/>
  <c r="AF133" i="16"/>
  <c r="AE133" i="16"/>
  <c r="AC133" i="16"/>
  <c r="AD133" i="16" s="1"/>
  <c r="AA133" i="16"/>
  <c r="AB133" i="16" s="1"/>
  <c r="U133" i="16"/>
  <c r="T133" i="16"/>
  <c r="E133" i="16"/>
  <c r="D133" i="16"/>
  <c r="AI132" i="16"/>
  <c r="AH132" i="16"/>
  <c r="AG132" i="16"/>
  <c r="AF132" i="16"/>
  <c r="AE132" i="16"/>
  <c r="AC132" i="16"/>
  <c r="AD132" i="16" s="1"/>
  <c r="AA132" i="16"/>
  <c r="AB132" i="16" s="1"/>
  <c r="U132" i="16"/>
  <c r="T132" i="16"/>
  <c r="E132" i="16"/>
  <c r="D132" i="16"/>
  <c r="AI131" i="16"/>
  <c r="AH131" i="16"/>
  <c r="AG131" i="16"/>
  <c r="AF131" i="16"/>
  <c r="AE131" i="16"/>
  <c r="AC131" i="16"/>
  <c r="AD131" i="16" s="1"/>
  <c r="AA131" i="16"/>
  <c r="AB131" i="16" s="1"/>
  <c r="U131" i="16"/>
  <c r="T131" i="16"/>
  <c r="E131" i="16"/>
  <c r="D131" i="16"/>
  <c r="AI130" i="16"/>
  <c r="AH130" i="16"/>
  <c r="AG130" i="16"/>
  <c r="AF130" i="16"/>
  <c r="AE130" i="16"/>
  <c r="AC130" i="16"/>
  <c r="AD130" i="16" s="1"/>
  <c r="AA130" i="16"/>
  <c r="AB130" i="16" s="1"/>
  <c r="U130" i="16"/>
  <c r="T130" i="16"/>
  <c r="E130" i="16"/>
  <c r="D130" i="16"/>
  <c r="AI129" i="16"/>
  <c r="AH129" i="16"/>
  <c r="AG129" i="16"/>
  <c r="AF129" i="16"/>
  <c r="AE129" i="16"/>
  <c r="AC129" i="16"/>
  <c r="AD129" i="16" s="1"/>
  <c r="AA129" i="16"/>
  <c r="AB129" i="16" s="1"/>
  <c r="U129" i="16"/>
  <c r="T129" i="16"/>
  <c r="E129" i="16"/>
  <c r="D129" i="16"/>
  <c r="AI128" i="16"/>
  <c r="AH128" i="16"/>
  <c r="AG128" i="16"/>
  <c r="AF128" i="16"/>
  <c r="AE128" i="16"/>
  <c r="AC128" i="16"/>
  <c r="AD128" i="16" s="1"/>
  <c r="AA128" i="16"/>
  <c r="AB128" i="16" s="1"/>
  <c r="U128" i="16"/>
  <c r="T128" i="16"/>
  <c r="E128" i="16"/>
  <c r="D128" i="16"/>
  <c r="AI127" i="16"/>
  <c r="AH127" i="16"/>
  <c r="AG127" i="16"/>
  <c r="AF127" i="16"/>
  <c r="AE127" i="16"/>
  <c r="AC127" i="16"/>
  <c r="AD127" i="16" s="1"/>
  <c r="AA127" i="16"/>
  <c r="AB127" i="16" s="1"/>
  <c r="U127" i="16"/>
  <c r="T127" i="16"/>
  <c r="E127" i="16"/>
  <c r="D127" i="16"/>
  <c r="AI126" i="16"/>
  <c r="AH126" i="16"/>
  <c r="AG126" i="16"/>
  <c r="AF126" i="16"/>
  <c r="AE126" i="16"/>
  <c r="AC126" i="16"/>
  <c r="AD126" i="16" s="1"/>
  <c r="AA126" i="16"/>
  <c r="AB126" i="16" s="1"/>
  <c r="U126" i="16"/>
  <c r="T126" i="16"/>
  <c r="E126" i="16"/>
  <c r="D126" i="16"/>
  <c r="AI125" i="16"/>
  <c r="AH125" i="16"/>
  <c r="AG125" i="16"/>
  <c r="AF125" i="16"/>
  <c r="AE125" i="16"/>
  <c r="AC125" i="16"/>
  <c r="AD125" i="16" s="1"/>
  <c r="AA125" i="16"/>
  <c r="AB125" i="16" s="1"/>
  <c r="U125" i="16"/>
  <c r="T125" i="16"/>
  <c r="E125" i="16"/>
  <c r="D125" i="16"/>
  <c r="AI124" i="16"/>
  <c r="AH124" i="16"/>
  <c r="AG124" i="16"/>
  <c r="AF124" i="16"/>
  <c r="AE124" i="16"/>
  <c r="AC124" i="16"/>
  <c r="AD124" i="16" s="1"/>
  <c r="AA124" i="16"/>
  <c r="AB124" i="16" s="1"/>
  <c r="U124" i="16"/>
  <c r="T124" i="16"/>
  <c r="E124" i="16"/>
  <c r="D124" i="16"/>
  <c r="AI123" i="16"/>
  <c r="AH123" i="16"/>
  <c r="AG123" i="16"/>
  <c r="AF123" i="16"/>
  <c r="AE123" i="16"/>
  <c r="AC123" i="16"/>
  <c r="AD123" i="16" s="1"/>
  <c r="AA123" i="16"/>
  <c r="AB123" i="16" s="1"/>
  <c r="U123" i="16"/>
  <c r="T123" i="16"/>
  <c r="E123" i="16"/>
  <c r="D123" i="16"/>
  <c r="AI122" i="16"/>
  <c r="AH122" i="16"/>
  <c r="AG122" i="16"/>
  <c r="AF122" i="16"/>
  <c r="AE122" i="16"/>
  <c r="AC122" i="16"/>
  <c r="AD122" i="16" s="1"/>
  <c r="AA122" i="16"/>
  <c r="AB122" i="16" s="1"/>
  <c r="U122" i="16"/>
  <c r="T122" i="16"/>
  <c r="E122" i="16"/>
  <c r="D122" i="16"/>
  <c r="AI121" i="16"/>
  <c r="AH121" i="16"/>
  <c r="AG121" i="16"/>
  <c r="AF121" i="16"/>
  <c r="AE121" i="16"/>
  <c r="AC121" i="16"/>
  <c r="AD121" i="16" s="1"/>
  <c r="AA121" i="16"/>
  <c r="AB121" i="16" s="1"/>
  <c r="U121" i="16"/>
  <c r="T121" i="16"/>
  <c r="E121" i="16"/>
  <c r="D121" i="16"/>
  <c r="AI120" i="16"/>
  <c r="AH120" i="16"/>
  <c r="AG120" i="16"/>
  <c r="AF120" i="16"/>
  <c r="AE120" i="16"/>
  <c r="AC120" i="16"/>
  <c r="AD120" i="16" s="1"/>
  <c r="AA120" i="16"/>
  <c r="AB120" i="16" s="1"/>
  <c r="U120" i="16"/>
  <c r="T120" i="16"/>
  <c r="E120" i="16"/>
  <c r="D120" i="16"/>
  <c r="AI119" i="16"/>
  <c r="AH119" i="16"/>
  <c r="AG119" i="16"/>
  <c r="AF119" i="16"/>
  <c r="AE119" i="16"/>
  <c r="AC119" i="16"/>
  <c r="AD119" i="16" s="1"/>
  <c r="AA119" i="16"/>
  <c r="AB119" i="16" s="1"/>
  <c r="U119" i="16"/>
  <c r="T119" i="16"/>
  <c r="E119" i="16"/>
  <c r="D119" i="16"/>
  <c r="AI118" i="16"/>
  <c r="AH118" i="16"/>
  <c r="AG118" i="16"/>
  <c r="AF118" i="16"/>
  <c r="AE118" i="16"/>
  <c r="AC118" i="16"/>
  <c r="AD118" i="16" s="1"/>
  <c r="AA118" i="16"/>
  <c r="AB118" i="16" s="1"/>
  <c r="U118" i="16"/>
  <c r="T118" i="16"/>
  <c r="E118" i="16"/>
  <c r="D118" i="16"/>
  <c r="AI117" i="16"/>
  <c r="AH117" i="16"/>
  <c r="AG117" i="16"/>
  <c r="AF117" i="16"/>
  <c r="AE117" i="16"/>
  <c r="AC117" i="16"/>
  <c r="AD117" i="16" s="1"/>
  <c r="AA117" i="16"/>
  <c r="AB117" i="16" s="1"/>
  <c r="U117" i="16"/>
  <c r="T117" i="16"/>
  <c r="E117" i="16"/>
  <c r="D117" i="16"/>
  <c r="AI116" i="16"/>
  <c r="AH116" i="16"/>
  <c r="AG116" i="16"/>
  <c r="AF116" i="16"/>
  <c r="AE116" i="16"/>
  <c r="AC116" i="16"/>
  <c r="AD116" i="16" s="1"/>
  <c r="AA116" i="16"/>
  <c r="AB116" i="16" s="1"/>
  <c r="U116" i="16"/>
  <c r="T116" i="16"/>
  <c r="E116" i="16"/>
  <c r="D116" i="16"/>
  <c r="AI115" i="16"/>
  <c r="AH115" i="16"/>
  <c r="AG115" i="16"/>
  <c r="AF115" i="16"/>
  <c r="AE115" i="16"/>
  <c r="AC115" i="16"/>
  <c r="AD115" i="16" s="1"/>
  <c r="AA115" i="16"/>
  <c r="AB115" i="16" s="1"/>
  <c r="U115" i="16"/>
  <c r="T115" i="16"/>
  <c r="E115" i="16"/>
  <c r="D115" i="16"/>
  <c r="AI114" i="16"/>
  <c r="AH114" i="16"/>
  <c r="AG114" i="16"/>
  <c r="AF114" i="16"/>
  <c r="AE114" i="16"/>
  <c r="AC114" i="16"/>
  <c r="AD114" i="16" s="1"/>
  <c r="AA114" i="16"/>
  <c r="AB114" i="16" s="1"/>
  <c r="U114" i="16"/>
  <c r="T114" i="16"/>
  <c r="E114" i="16"/>
  <c r="D114" i="16"/>
  <c r="AI113" i="16"/>
  <c r="AH113" i="16"/>
  <c r="AG113" i="16"/>
  <c r="AF113" i="16"/>
  <c r="AE113" i="16"/>
  <c r="AC113" i="16"/>
  <c r="AD113" i="16" s="1"/>
  <c r="AA113" i="16"/>
  <c r="AB113" i="16" s="1"/>
  <c r="U113" i="16"/>
  <c r="T113" i="16"/>
  <c r="E113" i="16"/>
  <c r="D113" i="16"/>
  <c r="AI112" i="16"/>
  <c r="AH112" i="16"/>
  <c r="AG112" i="16"/>
  <c r="AF112" i="16"/>
  <c r="AE112" i="16"/>
  <c r="AC112" i="16"/>
  <c r="AD112" i="16" s="1"/>
  <c r="AA112" i="16"/>
  <c r="AB112" i="16" s="1"/>
  <c r="U112" i="16"/>
  <c r="T112" i="16"/>
  <c r="E112" i="16"/>
  <c r="D112" i="16"/>
  <c r="AI111" i="16"/>
  <c r="AH111" i="16"/>
  <c r="AG111" i="16"/>
  <c r="AF111" i="16"/>
  <c r="AE111" i="16"/>
  <c r="AC111" i="16"/>
  <c r="AD111" i="16" s="1"/>
  <c r="AA111" i="16"/>
  <c r="AB111" i="16" s="1"/>
  <c r="U111" i="16"/>
  <c r="T111" i="16"/>
  <c r="E111" i="16"/>
  <c r="D111" i="16"/>
  <c r="AI110" i="16"/>
  <c r="AH110" i="16"/>
  <c r="AG110" i="16"/>
  <c r="AF110" i="16"/>
  <c r="AE110" i="16"/>
  <c r="AC110" i="16"/>
  <c r="AD110" i="16" s="1"/>
  <c r="AA110" i="16"/>
  <c r="AB110" i="16" s="1"/>
  <c r="U110" i="16"/>
  <c r="T110" i="16"/>
  <c r="E110" i="16"/>
  <c r="D110" i="16"/>
  <c r="AI109" i="16"/>
  <c r="AH109" i="16"/>
  <c r="AG109" i="16"/>
  <c r="AF109" i="16"/>
  <c r="AE109" i="16"/>
  <c r="AC109" i="16"/>
  <c r="AD109" i="16" s="1"/>
  <c r="AA109" i="16"/>
  <c r="AB109" i="16" s="1"/>
  <c r="U109" i="16"/>
  <c r="T109" i="16"/>
  <c r="E109" i="16"/>
  <c r="D109" i="16"/>
  <c r="AI108" i="16"/>
  <c r="AH108" i="16"/>
  <c r="AG108" i="16"/>
  <c r="AF108" i="16"/>
  <c r="AE108" i="16"/>
  <c r="AC108" i="16"/>
  <c r="AD108" i="16" s="1"/>
  <c r="AA108" i="16"/>
  <c r="AB108" i="16" s="1"/>
  <c r="U108" i="16"/>
  <c r="T108" i="16"/>
  <c r="E108" i="16"/>
  <c r="D108" i="16"/>
  <c r="AI107" i="16"/>
  <c r="AH107" i="16"/>
  <c r="AG107" i="16"/>
  <c r="AF107" i="16"/>
  <c r="AE107" i="16"/>
  <c r="AC107" i="16"/>
  <c r="AD107" i="16" s="1"/>
  <c r="AA107" i="16"/>
  <c r="AB107" i="16" s="1"/>
  <c r="U107" i="16"/>
  <c r="T107" i="16"/>
  <c r="E107" i="16"/>
  <c r="D107" i="16"/>
  <c r="AI106" i="16"/>
  <c r="AH106" i="16"/>
  <c r="AG106" i="16"/>
  <c r="AF106" i="16"/>
  <c r="AE106" i="16"/>
  <c r="AC106" i="16"/>
  <c r="AD106" i="16" s="1"/>
  <c r="AA106" i="16"/>
  <c r="AB106" i="16" s="1"/>
  <c r="U106" i="16"/>
  <c r="T106" i="16"/>
  <c r="E106" i="16"/>
  <c r="D106" i="16"/>
  <c r="AI105" i="16"/>
  <c r="AH105" i="16"/>
  <c r="AG105" i="16"/>
  <c r="AF105" i="16"/>
  <c r="AE105" i="16"/>
  <c r="AC105" i="16"/>
  <c r="AD105" i="16" s="1"/>
  <c r="AA105" i="16"/>
  <c r="AB105" i="16" s="1"/>
  <c r="U105" i="16"/>
  <c r="T105" i="16"/>
  <c r="E105" i="16"/>
  <c r="D105" i="16"/>
  <c r="AI104" i="16"/>
  <c r="AH104" i="16"/>
  <c r="AG104" i="16"/>
  <c r="AF104" i="16"/>
  <c r="AE104" i="16"/>
  <c r="AC104" i="16"/>
  <c r="AD104" i="16" s="1"/>
  <c r="AA104" i="16"/>
  <c r="AB104" i="16" s="1"/>
  <c r="U104" i="16"/>
  <c r="T104" i="16"/>
  <c r="E104" i="16"/>
  <c r="D104" i="16"/>
  <c r="AI103" i="16"/>
  <c r="AH103" i="16"/>
  <c r="AG103" i="16"/>
  <c r="AF103" i="16"/>
  <c r="AE103" i="16"/>
  <c r="AC103" i="16"/>
  <c r="AD103" i="16" s="1"/>
  <c r="AA103" i="16"/>
  <c r="AB103" i="16" s="1"/>
  <c r="U103" i="16"/>
  <c r="T103" i="16"/>
  <c r="E103" i="16"/>
  <c r="D103" i="16"/>
  <c r="AI102" i="16"/>
  <c r="AH102" i="16"/>
  <c r="AG102" i="16"/>
  <c r="AF102" i="16"/>
  <c r="AE102" i="16"/>
  <c r="AC102" i="16"/>
  <c r="AD102" i="16" s="1"/>
  <c r="AA102" i="16"/>
  <c r="AB102" i="16" s="1"/>
  <c r="U102" i="16"/>
  <c r="T102" i="16"/>
  <c r="E102" i="16"/>
  <c r="D102" i="16"/>
  <c r="AI101" i="16"/>
  <c r="AH101" i="16"/>
  <c r="AG101" i="16"/>
  <c r="AF101" i="16"/>
  <c r="AE101" i="16"/>
  <c r="AC101" i="16"/>
  <c r="AD101" i="16" s="1"/>
  <c r="AA101" i="16"/>
  <c r="AB101" i="16" s="1"/>
  <c r="U101" i="16"/>
  <c r="T101" i="16"/>
  <c r="E101" i="16"/>
  <c r="D101" i="16"/>
  <c r="AI100" i="16"/>
  <c r="AH100" i="16"/>
  <c r="AG100" i="16"/>
  <c r="AF100" i="16"/>
  <c r="AE100" i="16"/>
  <c r="AC100" i="16"/>
  <c r="AD100" i="16" s="1"/>
  <c r="AA100" i="16"/>
  <c r="AB100" i="16" s="1"/>
  <c r="U100" i="16"/>
  <c r="T100" i="16"/>
  <c r="E100" i="16"/>
  <c r="D100" i="16"/>
  <c r="AI99" i="16"/>
  <c r="AH99" i="16"/>
  <c r="AG99" i="16"/>
  <c r="AF99" i="16"/>
  <c r="AE99" i="16"/>
  <c r="AC99" i="16"/>
  <c r="AD99" i="16" s="1"/>
  <c r="AA99" i="16"/>
  <c r="AB99" i="16" s="1"/>
  <c r="U99" i="16"/>
  <c r="T99" i="16"/>
  <c r="E99" i="16"/>
  <c r="D99" i="16"/>
  <c r="AI98" i="16"/>
  <c r="AH98" i="16"/>
  <c r="AG98" i="16"/>
  <c r="AF98" i="16"/>
  <c r="AE98" i="16"/>
  <c r="AC98" i="16"/>
  <c r="AD98" i="16" s="1"/>
  <c r="AA98" i="16"/>
  <c r="AB98" i="16" s="1"/>
  <c r="U98" i="16"/>
  <c r="T98" i="16"/>
  <c r="E98" i="16"/>
  <c r="D98" i="16"/>
  <c r="AI97" i="16"/>
  <c r="AH97" i="16"/>
  <c r="AG97" i="16"/>
  <c r="AF97" i="16"/>
  <c r="AE97" i="16"/>
  <c r="AC97" i="16"/>
  <c r="AD97" i="16" s="1"/>
  <c r="AA97" i="16"/>
  <c r="AB97" i="16" s="1"/>
  <c r="U97" i="16"/>
  <c r="T97" i="16"/>
  <c r="E97" i="16"/>
  <c r="D97" i="16"/>
  <c r="AI96" i="16"/>
  <c r="AH96" i="16"/>
  <c r="AG96" i="16"/>
  <c r="AF96" i="16"/>
  <c r="AE96" i="16"/>
  <c r="AC96" i="16"/>
  <c r="AD96" i="16" s="1"/>
  <c r="AA96" i="16"/>
  <c r="AB96" i="16" s="1"/>
  <c r="U96" i="16"/>
  <c r="T96" i="16"/>
  <c r="E96" i="16"/>
  <c r="D96" i="16"/>
  <c r="AI95" i="16"/>
  <c r="AH95" i="16"/>
  <c r="AG95" i="16"/>
  <c r="AF95" i="16"/>
  <c r="AE95" i="16"/>
  <c r="AC95" i="16"/>
  <c r="AD95" i="16" s="1"/>
  <c r="AA95" i="16"/>
  <c r="AB95" i="16" s="1"/>
  <c r="U95" i="16"/>
  <c r="T95" i="16"/>
  <c r="E95" i="16"/>
  <c r="D95" i="16"/>
  <c r="AI94" i="16"/>
  <c r="AH94" i="16"/>
  <c r="AG94" i="16"/>
  <c r="AF94" i="16"/>
  <c r="AE94" i="16"/>
  <c r="AC94" i="16"/>
  <c r="AD94" i="16" s="1"/>
  <c r="AA94" i="16"/>
  <c r="AB94" i="16" s="1"/>
  <c r="U94" i="16"/>
  <c r="T94" i="16"/>
  <c r="E94" i="16"/>
  <c r="D94" i="16"/>
  <c r="AI93" i="16"/>
  <c r="AH93" i="16"/>
  <c r="AG93" i="16"/>
  <c r="AF93" i="16"/>
  <c r="AE93" i="16"/>
  <c r="AC93" i="16"/>
  <c r="AD93" i="16" s="1"/>
  <c r="AA93" i="16"/>
  <c r="AB93" i="16" s="1"/>
  <c r="U93" i="16"/>
  <c r="T93" i="16"/>
  <c r="E93" i="16"/>
  <c r="D93" i="16"/>
  <c r="AI92" i="16"/>
  <c r="AH92" i="16"/>
  <c r="AG92" i="16"/>
  <c r="AF92" i="16"/>
  <c r="AE92" i="16"/>
  <c r="AC92" i="16"/>
  <c r="AD92" i="16" s="1"/>
  <c r="AA92" i="16"/>
  <c r="AB92" i="16" s="1"/>
  <c r="U92" i="16"/>
  <c r="T92" i="16"/>
  <c r="E92" i="16"/>
  <c r="D92" i="16"/>
  <c r="AI91" i="16"/>
  <c r="AH91" i="16"/>
  <c r="AG91" i="16"/>
  <c r="AF91" i="16"/>
  <c r="AE91" i="16"/>
  <c r="AC91" i="16"/>
  <c r="AD91" i="16" s="1"/>
  <c r="AA91" i="16"/>
  <c r="AB91" i="16" s="1"/>
  <c r="U91" i="16"/>
  <c r="T91" i="16"/>
  <c r="E91" i="16"/>
  <c r="D91" i="16"/>
  <c r="AI90" i="16"/>
  <c r="AH90" i="16"/>
  <c r="AG90" i="16"/>
  <c r="AF90" i="16"/>
  <c r="AE90" i="16"/>
  <c r="AC90" i="16"/>
  <c r="AD90" i="16" s="1"/>
  <c r="AA90" i="16"/>
  <c r="AB90" i="16" s="1"/>
  <c r="U90" i="16"/>
  <c r="T90" i="16"/>
  <c r="E90" i="16"/>
  <c r="D90" i="16"/>
  <c r="AI89" i="16"/>
  <c r="AH89" i="16"/>
  <c r="AG89" i="16"/>
  <c r="AF89" i="16"/>
  <c r="AE89" i="16"/>
  <c r="AC89" i="16"/>
  <c r="AD89" i="16" s="1"/>
  <c r="AA89" i="16"/>
  <c r="AB89" i="16" s="1"/>
  <c r="U89" i="16"/>
  <c r="T89" i="16"/>
  <c r="E89" i="16"/>
  <c r="D89" i="16"/>
  <c r="AI88" i="16"/>
  <c r="AH88" i="16"/>
  <c r="AG88" i="16"/>
  <c r="AF88" i="16"/>
  <c r="AE88" i="16"/>
  <c r="AC88" i="16"/>
  <c r="AD88" i="16" s="1"/>
  <c r="AA88" i="16"/>
  <c r="AB88" i="16" s="1"/>
  <c r="U88" i="16"/>
  <c r="T88" i="16"/>
  <c r="E88" i="16"/>
  <c r="D88" i="16"/>
  <c r="AI87" i="16"/>
  <c r="AH87" i="16"/>
  <c r="AG87" i="16"/>
  <c r="AF87" i="16"/>
  <c r="AE87" i="16"/>
  <c r="AC87" i="16"/>
  <c r="AD87" i="16" s="1"/>
  <c r="AA87" i="16"/>
  <c r="AB87" i="16" s="1"/>
  <c r="U87" i="16"/>
  <c r="T87" i="16"/>
  <c r="E87" i="16"/>
  <c r="D87" i="16"/>
  <c r="AI86" i="16"/>
  <c r="AH86" i="16"/>
  <c r="AG86" i="16"/>
  <c r="AF86" i="16"/>
  <c r="AE86" i="16"/>
  <c r="AC86" i="16"/>
  <c r="AD86" i="16" s="1"/>
  <c r="AA86" i="16"/>
  <c r="AB86" i="16" s="1"/>
  <c r="U86" i="16"/>
  <c r="T86" i="16"/>
  <c r="E86" i="16"/>
  <c r="D86" i="16"/>
  <c r="AI85" i="16"/>
  <c r="AH85" i="16"/>
  <c r="AG85" i="16"/>
  <c r="AF85" i="16"/>
  <c r="AE85" i="16"/>
  <c r="AC85" i="16"/>
  <c r="AD85" i="16" s="1"/>
  <c r="AA85" i="16"/>
  <c r="AB85" i="16" s="1"/>
  <c r="U85" i="16"/>
  <c r="T85" i="16"/>
  <c r="E85" i="16"/>
  <c r="D85" i="16"/>
  <c r="AI84" i="16"/>
  <c r="AH84" i="16"/>
  <c r="AG84" i="16"/>
  <c r="AF84" i="16"/>
  <c r="AE84" i="16"/>
  <c r="AC84" i="16"/>
  <c r="AD84" i="16" s="1"/>
  <c r="AA84" i="16"/>
  <c r="AB84" i="16" s="1"/>
  <c r="U84" i="16"/>
  <c r="T84" i="16"/>
  <c r="E84" i="16"/>
  <c r="D84" i="16"/>
  <c r="AI83" i="16"/>
  <c r="AH83" i="16"/>
  <c r="AG83" i="16"/>
  <c r="AF83" i="16"/>
  <c r="AE83" i="16"/>
  <c r="AC83" i="16"/>
  <c r="AD83" i="16" s="1"/>
  <c r="AA83" i="16"/>
  <c r="AB83" i="16" s="1"/>
  <c r="U83" i="16"/>
  <c r="T83" i="16"/>
  <c r="E83" i="16"/>
  <c r="D83" i="16"/>
  <c r="AI82" i="16"/>
  <c r="AH82" i="16"/>
  <c r="AG82" i="16"/>
  <c r="AF82" i="16"/>
  <c r="AE82" i="16"/>
  <c r="AC82" i="16"/>
  <c r="AD82" i="16" s="1"/>
  <c r="AA82" i="16"/>
  <c r="AB82" i="16" s="1"/>
  <c r="U82" i="16"/>
  <c r="T82" i="16"/>
  <c r="E82" i="16"/>
  <c r="D82" i="16"/>
  <c r="AI81" i="16"/>
  <c r="AH81" i="16"/>
  <c r="AG81" i="16"/>
  <c r="AF81" i="16"/>
  <c r="AE81" i="16"/>
  <c r="AC81" i="16"/>
  <c r="AD81" i="16" s="1"/>
  <c r="AA81" i="16"/>
  <c r="AB81" i="16" s="1"/>
  <c r="U81" i="16"/>
  <c r="T81" i="16"/>
  <c r="E81" i="16"/>
  <c r="D81" i="16"/>
  <c r="AI80" i="16"/>
  <c r="AH80" i="16"/>
  <c r="AG80" i="16"/>
  <c r="AF80" i="16"/>
  <c r="AE80" i="16"/>
  <c r="AC80" i="16"/>
  <c r="AD80" i="16" s="1"/>
  <c r="AA80" i="16"/>
  <c r="AB80" i="16" s="1"/>
  <c r="U80" i="16"/>
  <c r="T80" i="16"/>
  <c r="E80" i="16"/>
  <c r="D80" i="16"/>
  <c r="AI79" i="16"/>
  <c r="AH79" i="16"/>
  <c r="AG79" i="16"/>
  <c r="AF79" i="16"/>
  <c r="AE79" i="16"/>
  <c r="AC79" i="16"/>
  <c r="AD79" i="16" s="1"/>
  <c r="AA79" i="16"/>
  <c r="AB79" i="16" s="1"/>
  <c r="U79" i="16"/>
  <c r="T79" i="16"/>
  <c r="E79" i="16"/>
  <c r="D79" i="16"/>
  <c r="AI78" i="16"/>
  <c r="AH78" i="16"/>
  <c r="AG78" i="16"/>
  <c r="AF78" i="16"/>
  <c r="AE78" i="16"/>
  <c r="AC78" i="16"/>
  <c r="AD78" i="16" s="1"/>
  <c r="AA78" i="16"/>
  <c r="AB78" i="16" s="1"/>
  <c r="U78" i="16"/>
  <c r="T78" i="16"/>
  <c r="E78" i="16"/>
  <c r="D78" i="16"/>
  <c r="AI77" i="16"/>
  <c r="AH77" i="16"/>
  <c r="AG77" i="16"/>
  <c r="AF77" i="16"/>
  <c r="AE77" i="16"/>
  <c r="AC77" i="16"/>
  <c r="AD77" i="16" s="1"/>
  <c r="AA77" i="16"/>
  <c r="AB77" i="16" s="1"/>
  <c r="U77" i="16"/>
  <c r="T77" i="16"/>
  <c r="E77" i="16"/>
  <c r="D77" i="16"/>
  <c r="AI76" i="16"/>
  <c r="AH76" i="16"/>
  <c r="AG76" i="16"/>
  <c r="AF76" i="16"/>
  <c r="AE76" i="16"/>
  <c r="AC76" i="16"/>
  <c r="AD76" i="16" s="1"/>
  <c r="AA76" i="16"/>
  <c r="AB76" i="16" s="1"/>
  <c r="U76" i="16"/>
  <c r="T76" i="16"/>
  <c r="E76" i="16"/>
  <c r="D76" i="16"/>
  <c r="AI75" i="16"/>
  <c r="AH75" i="16"/>
  <c r="AG75" i="16"/>
  <c r="AF75" i="16"/>
  <c r="AE75" i="16"/>
  <c r="AC75" i="16"/>
  <c r="AD75" i="16" s="1"/>
  <c r="AA75" i="16"/>
  <c r="AB75" i="16" s="1"/>
  <c r="U75" i="16"/>
  <c r="T75" i="16"/>
  <c r="E75" i="16"/>
  <c r="D75" i="16"/>
  <c r="AI74" i="16"/>
  <c r="AH74" i="16"/>
  <c r="AG74" i="16"/>
  <c r="AF74" i="16"/>
  <c r="AE74" i="16"/>
  <c r="AC74" i="16"/>
  <c r="AD74" i="16" s="1"/>
  <c r="AA74" i="16"/>
  <c r="AB74" i="16" s="1"/>
  <c r="U74" i="16"/>
  <c r="T74" i="16"/>
  <c r="E74" i="16"/>
  <c r="D74" i="16"/>
  <c r="AI73" i="16"/>
  <c r="AH73" i="16"/>
  <c r="AG73" i="16"/>
  <c r="AF73" i="16"/>
  <c r="AE73" i="16"/>
  <c r="AC73" i="16"/>
  <c r="AD73" i="16" s="1"/>
  <c r="AA73" i="16"/>
  <c r="AB73" i="16" s="1"/>
  <c r="U73" i="16"/>
  <c r="T73" i="16"/>
  <c r="E73" i="16"/>
  <c r="D73" i="16"/>
  <c r="AI72" i="16"/>
  <c r="AH72" i="16"/>
  <c r="AG72" i="16"/>
  <c r="AF72" i="16"/>
  <c r="AE72" i="16"/>
  <c r="AC72" i="16"/>
  <c r="AD72" i="16" s="1"/>
  <c r="AA72" i="16"/>
  <c r="AB72" i="16" s="1"/>
  <c r="U72" i="16"/>
  <c r="T72" i="16"/>
  <c r="E72" i="16"/>
  <c r="D72" i="16"/>
  <c r="AI71" i="16"/>
  <c r="AH71" i="16"/>
  <c r="AG71" i="16"/>
  <c r="AF71" i="16"/>
  <c r="AE71" i="16"/>
  <c r="AC71" i="16"/>
  <c r="AD71" i="16" s="1"/>
  <c r="AA71" i="16"/>
  <c r="AB71" i="16" s="1"/>
  <c r="U71" i="16"/>
  <c r="T71" i="16"/>
  <c r="E71" i="16"/>
  <c r="D71" i="16"/>
  <c r="AI70" i="16"/>
  <c r="AH70" i="16"/>
  <c r="AG70" i="16"/>
  <c r="AF70" i="16"/>
  <c r="AE70" i="16"/>
  <c r="AC70" i="16"/>
  <c r="AD70" i="16" s="1"/>
  <c r="AA70" i="16"/>
  <c r="AB70" i="16" s="1"/>
  <c r="U70" i="16"/>
  <c r="T70" i="16"/>
  <c r="E70" i="16"/>
  <c r="D70" i="16"/>
  <c r="AI69" i="16"/>
  <c r="AH69" i="16"/>
  <c r="AG69" i="16"/>
  <c r="AF69" i="16"/>
  <c r="AE69" i="16"/>
  <c r="AC69" i="16"/>
  <c r="AD69" i="16" s="1"/>
  <c r="AA69" i="16"/>
  <c r="AB69" i="16" s="1"/>
  <c r="U69" i="16"/>
  <c r="T69" i="16"/>
  <c r="E69" i="16"/>
  <c r="D69" i="16"/>
  <c r="AI68" i="16"/>
  <c r="AH68" i="16"/>
  <c r="AG68" i="16"/>
  <c r="AF68" i="16"/>
  <c r="AE68" i="16"/>
  <c r="AC68" i="16"/>
  <c r="AD68" i="16" s="1"/>
  <c r="AA68" i="16"/>
  <c r="AB68" i="16" s="1"/>
  <c r="U68" i="16"/>
  <c r="T68" i="16"/>
  <c r="E68" i="16"/>
  <c r="D68" i="16"/>
  <c r="AI67" i="16"/>
  <c r="AH67" i="16"/>
  <c r="AG67" i="16"/>
  <c r="AF67" i="16"/>
  <c r="AE67" i="16"/>
  <c r="AC67" i="16"/>
  <c r="AD67" i="16" s="1"/>
  <c r="AA67" i="16"/>
  <c r="AB67" i="16" s="1"/>
  <c r="U67" i="16"/>
  <c r="T67" i="16"/>
  <c r="E67" i="16"/>
  <c r="D67" i="16"/>
  <c r="AI66" i="16"/>
  <c r="AH66" i="16"/>
  <c r="AG66" i="16"/>
  <c r="AF66" i="16"/>
  <c r="AE66" i="16"/>
  <c r="AC66" i="16"/>
  <c r="AD66" i="16" s="1"/>
  <c r="AA66" i="16"/>
  <c r="AB66" i="16" s="1"/>
  <c r="U66" i="16"/>
  <c r="T66" i="16"/>
  <c r="E66" i="16"/>
  <c r="D66" i="16"/>
  <c r="AI65" i="16"/>
  <c r="AH65" i="16"/>
  <c r="AG65" i="16"/>
  <c r="AF65" i="16"/>
  <c r="AE65" i="16"/>
  <c r="AC65" i="16"/>
  <c r="AD65" i="16" s="1"/>
  <c r="AA65" i="16"/>
  <c r="AB65" i="16" s="1"/>
  <c r="U65" i="16"/>
  <c r="T65" i="16"/>
  <c r="E65" i="16"/>
  <c r="D65" i="16"/>
  <c r="AI64" i="16"/>
  <c r="AH64" i="16"/>
  <c r="AG64" i="16"/>
  <c r="AF64" i="16"/>
  <c r="AE64" i="16"/>
  <c r="AC64" i="16"/>
  <c r="AD64" i="16" s="1"/>
  <c r="AA64" i="16"/>
  <c r="AB64" i="16" s="1"/>
  <c r="U64" i="16"/>
  <c r="T64" i="16"/>
  <c r="E64" i="16"/>
  <c r="D64" i="16"/>
  <c r="AI63" i="16"/>
  <c r="AH63" i="16"/>
  <c r="AG63" i="16"/>
  <c r="AF63" i="16"/>
  <c r="AE63" i="16"/>
  <c r="AC63" i="16"/>
  <c r="AD63" i="16" s="1"/>
  <c r="AA63" i="16"/>
  <c r="AB63" i="16" s="1"/>
  <c r="U63" i="16"/>
  <c r="T63" i="16"/>
  <c r="E63" i="16"/>
  <c r="D63" i="16"/>
  <c r="AI62" i="16"/>
  <c r="AH62" i="16"/>
  <c r="AG62" i="16"/>
  <c r="AF62" i="16"/>
  <c r="AE62" i="16"/>
  <c r="AC62" i="16"/>
  <c r="AD62" i="16" s="1"/>
  <c r="AA62" i="16"/>
  <c r="AB62" i="16" s="1"/>
  <c r="U62" i="16"/>
  <c r="T62" i="16"/>
  <c r="E62" i="16"/>
  <c r="D62" i="16"/>
  <c r="AI61" i="16"/>
  <c r="AH61" i="16"/>
  <c r="AG61" i="16"/>
  <c r="AF61" i="16"/>
  <c r="AE61" i="16"/>
  <c r="AC61" i="16"/>
  <c r="AD61" i="16" s="1"/>
  <c r="AA61" i="16"/>
  <c r="AB61" i="16" s="1"/>
  <c r="U61" i="16"/>
  <c r="T61" i="16"/>
  <c r="E61" i="16"/>
  <c r="D61" i="16"/>
  <c r="AI60" i="16"/>
  <c r="AH60" i="16"/>
  <c r="AG60" i="16"/>
  <c r="AF60" i="16"/>
  <c r="AE60" i="16"/>
  <c r="AC60" i="16"/>
  <c r="AD60" i="16" s="1"/>
  <c r="AA60" i="16"/>
  <c r="AB60" i="16" s="1"/>
  <c r="U60" i="16"/>
  <c r="T60" i="16"/>
  <c r="E60" i="16"/>
  <c r="D60" i="16"/>
  <c r="AI59" i="16"/>
  <c r="AH59" i="16"/>
  <c r="AG59" i="16"/>
  <c r="AF59" i="16"/>
  <c r="AE59" i="16"/>
  <c r="AC59" i="16"/>
  <c r="AD59" i="16" s="1"/>
  <c r="AA59" i="16"/>
  <c r="AB59" i="16" s="1"/>
  <c r="U59" i="16"/>
  <c r="T59" i="16"/>
  <c r="E59" i="16"/>
  <c r="D59" i="16"/>
  <c r="AI58" i="16"/>
  <c r="AH58" i="16"/>
  <c r="AG58" i="16"/>
  <c r="AF58" i="16"/>
  <c r="AE58" i="16"/>
  <c r="AC58" i="16"/>
  <c r="AD58" i="16" s="1"/>
  <c r="AA58" i="16"/>
  <c r="AB58" i="16" s="1"/>
  <c r="U58" i="16"/>
  <c r="T58" i="16"/>
  <c r="E58" i="16"/>
  <c r="D58" i="16"/>
  <c r="AI57" i="16"/>
  <c r="AH57" i="16"/>
  <c r="AG57" i="16"/>
  <c r="AF57" i="16"/>
  <c r="AE57" i="16"/>
  <c r="AC57" i="16"/>
  <c r="AD57" i="16" s="1"/>
  <c r="AA57" i="16"/>
  <c r="AB57" i="16" s="1"/>
  <c r="U57" i="16"/>
  <c r="T57" i="16"/>
  <c r="E57" i="16"/>
  <c r="D57" i="16"/>
  <c r="AI56" i="16"/>
  <c r="AH56" i="16"/>
  <c r="AG56" i="16"/>
  <c r="AF56" i="16"/>
  <c r="AE56" i="16"/>
  <c r="AC56" i="16"/>
  <c r="AD56" i="16" s="1"/>
  <c r="AA56" i="16"/>
  <c r="AB56" i="16" s="1"/>
  <c r="U56" i="16"/>
  <c r="T56" i="16"/>
  <c r="E56" i="16"/>
  <c r="D56" i="16"/>
  <c r="AI55" i="16"/>
  <c r="AH55" i="16"/>
  <c r="AG55" i="16"/>
  <c r="AF55" i="16"/>
  <c r="AE55" i="16"/>
  <c r="AC55" i="16"/>
  <c r="AD55" i="16" s="1"/>
  <c r="AA55" i="16"/>
  <c r="AB55" i="16" s="1"/>
  <c r="U55" i="16"/>
  <c r="T55" i="16"/>
  <c r="E55" i="16"/>
  <c r="D55" i="16"/>
  <c r="AI54" i="16"/>
  <c r="AH54" i="16"/>
  <c r="AG54" i="16"/>
  <c r="AF54" i="16"/>
  <c r="AE54" i="16"/>
  <c r="AC54" i="16"/>
  <c r="AD54" i="16" s="1"/>
  <c r="AA54" i="16"/>
  <c r="AB54" i="16" s="1"/>
  <c r="U54" i="16"/>
  <c r="T54" i="16"/>
  <c r="E54" i="16"/>
  <c r="D54" i="16"/>
  <c r="AI53" i="16"/>
  <c r="AH53" i="16"/>
  <c r="AG53" i="16"/>
  <c r="AF53" i="16"/>
  <c r="AE53" i="16"/>
  <c r="AC53" i="16"/>
  <c r="AD53" i="16" s="1"/>
  <c r="AA53" i="16"/>
  <c r="AB53" i="16" s="1"/>
  <c r="U53" i="16"/>
  <c r="T53" i="16"/>
  <c r="E53" i="16"/>
  <c r="D53" i="16"/>
  <c r="AI52" i="16"/>
  <c r="AH52" i="16"/>
  <c r="AG52" i="16"/>
  <c r="AF52" i="16"/>
  <c r="AE52" i="16"/>
  <c r="AC52" i="16"/>
  <c r="AD52" i="16" s="1"/>
  <c r="AA52" i="16"/>
  <c r="AB52" i="16" s="1"/>
  <c r="U52" i="16"/>
  <c r="T52" i="16"/>
  <c r="E52" i="16"/>
  <c r="D52" i="16"/>
  <c r="AI51" i="16"/>
  <c r="AH51" i="16"/>
  <c r="AG51" i="16"/>
  <c r="AF51" i="16"/>
  <c r="AE51" i="16"/>
  <c r="AC51" i="16"/>
  <c r="AD51" i="16" s="1"/>
  <c r="AA51" i="16"/>
  <c r="AB51" i="16" s="1"/>
  <c r="U51" i="16"/>
  <c r="T51" i="16"/>
  <c r="E51" i="16"/>
  <c r="D51" i="16"/>
  <c r="AI50" i="16"/>
  <c r="AH50" i="16"/>
  <c r="AG50" i="16"/>
  <c r="AF50" i="16"/>
  <c r="AE50" i="16"/>
  <c r="AC50" i="16"/>
  <c r="AD50" i="16" s="1"/>
  <c r="AA50" i="16"/>
  <c r="AB50" i="16" s="1"/>
  <c r="U50" i="16"/>
  <c r="T50" i="16"/>
  <c r="E50" i="16"/>
  <c r="D50" i="16"/>
  <c r="AI49" i="16"/>
  <c r="AH49" i="16"/>
  <c r="AG49" i="16"/>
  <c r="AF49" i="16"/>
  <c r="AE49" i="16"/>
  <c r="AC49" i="16"/>
  <c r="AD49" i="16" s="1"/>
  <c r="AA49" i="16"/>
  <c r="AB49" i="16" s="1"/>
  <c r="U49" i="16"/>
  <c r="T49" i="16"/>
  <c r="E49" i="16"/>
  <c r="D49" i="16"/>
  <c r="AI48" i="16"/>
  <c r="AH48" i="16"/>
  <c r="AG48" i="16"/>
  <c r="AF48" i="16"/>
  <c r="AE48" i="16"/>
  <c r="AC48" i="16"/>
  <c r="AD48" i="16" s="1"/>
  <c r="AA48" i="16"/>
  <c r="AB48" i="16" s="1"/>
  <c r="U48" i="16"/>
  <c r="T48" i="16"/>
  <c r="E48" i="16"/>
  <c r="D48" i="16"/>
  <c r="AI47" i="16"/>
  <c r="AH47" i="16"/>
  <c r="AG47" i="16"/>
  <c r="AF47" i="16"/>
  <c r="AE47" i="16"/>
  <c r="AC47" i="16"/>
  <c r="AD47" i="16" s="1"/>
  <c r="AA47" i="16"/>
  <c r="AB47" i="16" s="1"/>
  <c r="U47" i="16"/>
  <c r="T47" i="16"/>
  <c r="E47" i="16"/>
  <c r="D47" i="16"/>
  <c r="AI46" i="16"/>
  <c r="AH46" i="16"/>
  <c r="AG46" i="16"/>
  <c r="AF46" i="16"/>
  <c r="AE46" i="16"/>
  <c r="AC46" i="16"/>
  <c r="AD46" i="16" s="1"/>
  <c r="AA46" i="16"/>
  <c r="AB46" i="16" s="1"/>
  <c r="U46" i="16"/>
  <c r="T46" i="16"/>
  <c r="E46" i="16"/>
  <c r="D46" i="16"/>
  <c r="AI45" i="16"/>
  <c r="AH45" i="16"/>
  <c r="AG45" i="16"/>
  <c r="AF45" i="16"/>
  <c r="AE45" i="16"/>
  <c r="AC45" i="16"/>
  <c r="AD45" i="16" s="1"/>
  <c r="AA45" i="16"/>
  <c r="AB45" i="16" s="1"/>
  <c r="U45" i="16"/>
  <c r="T45" i="16"/>
  <c r="E45" i="16"/>
  <c r="D45" i="16"/>
  <c r="AI44" i="16"/>
  <c r="AH44" i="16"/>
  <c r="AG44" i="16"/>
  <c r="AF44" i="16"/>
  <c r="AE44" i="16"/>
  <c r="AC44" i="16"/>
  <c r="AD44" i="16" s="1"/>
  <c r="AA44" i="16"/>
  <c r="AB44" i="16" s="1"/>
  <c r="U44" i="16"/>
  <c r="T44" i="16"/>
  <c r="E44" i="16"/>
  <c r="D44" i="16"/>
  <c r="AI43" i="16"/>
  <c r="AH43" i="16"/>
  <c r="AG43" i="16"/>
  <c r="AF43" i="16"/>
  <c r="AE43" i="16"/>
  <c r="AC43" i="16"/>
  <c r="AD43" i="16" s="1"/>
  <c r="AA43" i="16"/>
  <c r="AB43" i="16" s="1"/>
  <c r="U43" i="16"/>
  <c r="T43" i="16"/>
  <c r="E43" i="16"/>
  <c r="D43" i="16"/>
  <c r="AI42" i="16"/>
  <c r="AH42" i="16"/>
  <c r="AG42" i="16"/>
  <c r="AF42" i="16"/>
  <c r="AE42" i="16"/>
  <c r="AC42" i="16"/>
  <c r="AD42" i="16" s="1"/>
  <c r="AA42" i="16"/>
  <c r="AB42" i="16" s="1"/>
  <c r="U42" i="16"/>
  <c r="T42" i="16"/>
  <c r="E42" i="16"/>
  <c r="D42" i="16"/>
  <c r="AI41" i="16"/>
  <c r="AH41" i="16"/>
  <c r="AG41" i="16"/>
  <c r="AF41" i="16"/>
  <c r="AE41" i="16"/>
  <c r="AC41" i="16"/>
  <c r="AD41" i="16" s="1"/>
  <c r="AA41" i="16"/>
  <c r="AB41" i="16" s="1"/>
  <c r="U41" i="16"/>
  <c r="T41" i="16"/>
  <c r="E41" i="16"/>
  <c r="D41" i="16"/>
  <c r="AI40" i="16"/>
  <c r="AH40" i="16"/>
  <c r="AG40" i="16"/>
  <c r="AF40" i="16"/>
  <c r="AE40" i="16"/>
  <c r="AC40" i="16"/>
  <c r="AD40" i="16" s="1"/>
  <c r="AA40" i="16"/>
  <c r="AB40" i="16" s="1"/>
  <c r="U40" i="16"/>
  <c r="T40" i="16"/>
  <c r="E40" i="16"/>
  <c r="D40" i="16"/>
  <c r="AI39" i="16"/>
  <c r="AH39" i="16"/>
  <c r="AG39" i="16"/>
  <c r="AF39" i="16"/>
  <c r="AE39" i="16"/>
  <c r="AC39" i="16"/>
  <c r="AD39" i="16" s="1"/>
  <c r="AA39" i="16"/>
  <c r="AB39" i="16" s="1"/>
  <c r="U39" i="16"/>
  <c r="T39" i="16"/>
  <c r="E39" i="16"/>
  <c r="D39" i="16"/>
  <c r="AI38" i="16"/>
  <c r="AH38" i="16"/>
  <c r="AG38" i="16"/>
  <c r="AF38" i="16"/>
  <c r="AE38" i="16"/>
  <c r="AC38" i="16"/>
  <c r="AD38" i="16" s="1"/>
  <c r="AA38" i="16"/>
  <c r="AB38" i="16" s="1"/>
  <c r="U38" i="16"/>
  <c r="T38" i="16"/>
  <c r="E38" i="16"/>
  <c r="D38" i="16"/>
  <c r="AI37" i="16"/>
  <c r="AH37" i="16"/>
  <c r="AG37" i="16"/>
  <c r="AF37" i="16"/>
  <c r="AE37" i="16"/>
  <c r="AC37" i="16"/>
  <c r="AD37" i="16" s="1"/>
  <c r="AA37" i="16"/>
  <c r="AB37" i="16" s="1"/>
  <c r="U37" i="16"/>
  <c r="T37" i="16"/>
  <c r="E37" i="16"/>
  <c r="D37" i="16"/>
  <c r="AI36" i="16"/>
  <c r="AH36" i="16"/>
  <c r="AG36" i="16"/>
  <c r="AF36" i="16"/>
  <c r="AE36" i="16"/>
  <c r="AC36" i="16"/>
  <c r="AD36" i="16" s="1"/>
  <c r="AA36" i="16"/>
  <c r="AB36" i="16" s="1"/>
  <c r="U36" i="16"/>
  <c r="T36" i="16"/>
  <c r="E36" i="16"/>
  <c r="D36" i="16"/>
  <c r="AI35" i="16"/>
  <c r="AH35" i="16"/>
  <c r="AG35" i="16"/>
  <c r="AF35" i="16"/>
  <c r="AE35" i="16"/>
  <c r="AC35" i="16"/>
  <c r="AD35" i="16" s="1"/>
  <c r="AA35" i="16"/>
  <c r="AB35" i="16" s="1"/>
  <c r="U35" i="16"/>
  <c r="T35" i="16"/>
  <c r="E35" i="16"/>
  <c r="D35" i="16"/>
  <c r="AI34" i="16"/>
  <c r="AH34" i="16"/>
  <c r="AG34" i="16"/>
  <c r="AF34" i="16"/>
  <c r="AE34" i="16"/>
  <c r="AC34" i="16"/>
  <c r="AD34" i="16" s="1"/>
  <c r="AA34" i="16"/>
  <c r="AB34" i="16" s="1"/>
  <c r="U34" i="16"/>
  <c r="T34" i="16"/>
  <c r="E34" i="16"/>
  <c r="D34" i="16"/>
  <c r="AI33" i="16"/>
  <c r="AH33" i="16"/>
  <c r="AG33" i="16"/>
  <c r="AF33" i="16"/>
  <c r="AE33" i="16"/>
  <c r="AC33" i="16"/>
  <c r="AD33" i="16" s="1"/>
  <c r="AA33" i="16"/>
  <c r="AB33" i="16" s="1"/>
  <c r="U33" i="16"/>
  <c r="T33" i="16"/>
  <c r="E33" i="16"/>
  <c r="D33" i="16"/>
  <c r="AI32" i="16"/>
  <c r="AH32" i="16"/>
  <c r="AG32" i="16"/>
  <c r="AF32" i="16"/>
  <c r="AE32" i="16"/>
  <c r="AC32" i="16"/>
  <c r="AD32" i="16" s="1"/>
  <c r="AA32" i="16"/>
  <c r="AB32" i="16" s="1"/>
  <c r="U32" i="16"/>
  <c r="T32" i="16"/>
  <c r="E32" i="16"/>
  <c r="D32" i="16"/>
  <c r="AI31" i="16"/>
  <c r="AH31" i="16"/>
  <c r="AG31" i="16"/>
  <c r="AF31" i="16"/>
  <c r="AE31" i="16"/>
  <c r="AC31" i="16"/>
  <c r="AD31" i="16" s="1"/>
  <c r="AA31" i="16"/>
  <c r="AB31" i="16" s="1"/>
  <c r="U31" i="16"/>
  <c r="T31" i="16"/>
  <c r="E31" i="16"/>
  <c r="D31" i="16"/>
  <c r="AI30" i="16"/>
  <c r="AH30" i="16"/>
  <c r="AG30" i="16"/>
  <c r="AF30" i="16"/>
  <c r="AE30" i="16"/>
  <c r="AC30" i="16"/>
  <c r="AD30" i="16" s="1"/>
  <c r="AA30" i="16"/>
  <c r="AB30" i="16" s="1"/>
  <c r="U30" i="16"/>
  <c r="T30" i="16"/>
  <c r="E30" i="16"/>
  <c r="D30" i="16"/>
  <c r="AI29" i="16"/>
  <c r="AH29" i="16"/>
  <c r="AG29" i="16"/>
  <c r="AF29" i="16"/>
  <c r="AE29" i="16"/>
  <c r="AC29" i="16"/>
  <c r="AD29" i="16" s="1"/>
  <c r="AA29" i="16"/>
  <c r="AB29" i="16" s="1"/>
  <c r="U29" i="16"/>
  <c r="T29" i="16"/>
  <c r="E29" i="16"/>
  <c r="D29" i="16"/>
  <c r="AI28" i="16"/>
  <c r="AH28" i="16"/>
  <c r="AG28" i="16"/>
  <c r="AF28" i="16"/>
  <c r="AE28" i="16"/>
  <c r="AC28" i="16"/>
  <c r="AD28" i="16" s="1"/>
  <c r="AA28" i="16"/>
  <c r="AB28" i="16" s="1"/>
  <c r="U28" i="16"/>
  <c r="T28" i="16"/>
  <c r="E28" i="16"/>
  <c r="D28" i="16"/>
  <c r="AI27" i="16"/>
  <c r="AH27" i="16"/>
  <c r="AG27" i="16"/>
  <c r="AF27" i="16"/>
  <c r="AE27" i="16"/>
  <c r="AC27" i="16"/>
  <c r="AD27" i="16" s="1"/>
  <c r="AA27" i="16"/>
  <c r="AB27" i="16" s="1"/>
  <c r="U27" i="16"/>
  <c r="T27" i="16"/>
  <c r="E27" i="16"/>
  <c r="D27" i="16"/>
  <c r="AI26" i="16"/>
  <c r="AH26" i="16"/>
  <c r="AG26" i="16"/>
  <c r="AF26" i="16"/>
  <c r="AE26" i="16"/>
  <c r="AC26" i="16"/>
  <c r="AD26" i="16" s="1"/>
  <c r="AA26" i="16"/>
  <c r="AB26" i="16" s="1"/>
  <c r="U26" i="16"/>
  <c r="T26" i="16"/>
  <c r="E26" i="16"/>
  <c r="D26" i="16"/>
  <c r="AI25" i="16"/>
  <c r="AH25" i="16"/>
  <c r="AG25" i="16"/>
  <c r="AF25" i="16"/>
  <c r="AE25" i="16"/>
  <c r="AC25" i="16"/>
  <c r="AD25" i="16" s="1"/>
  <c r="AA25" i="16"/>
  <c r="AB25" i="16" s="1"/>
  <c r="U25" i="16"/>
  <c r="T25" i="16"/>
  <c r="E25" i="16"/>
  <c r="D25" i="16"/>
  <c r="AI24" i="16"/>
  <c r="AH24" i="16"/>
  <c r="AG24" i="16"/>
  <c r="AF24" i="16"/>
  <c r="AE24" i="16"/>
  <c r="AC24" i="16"/>
  <c r="AD24" i="16" s="1"/>
  <c r="AA24" i="16"/>
  <c r="AB24" i="16" s="1"/>
  <c r="U24" i="16"/>
  <c r="T24" i="16"/>
  <c r="E24" i="16"/>
  <c r="D24" i="16"/>
  <c r="AI23" i="16"/>
  <c r="AH23" i="16"/>
  <c r="AG23" i="16"/>
  <c r="AF23" i="16"/>
  <c r="AE23" i="16"/>
  <c r="AC23" i="16"/>
  <c r="AD23" i="16" s="1"/>
  <c r="AA23" i="16"/>
  <c r="AB23" i="16" s="1"/>
  <c r="U23" i="16"/>
  <c r="T23" i="16"/>
  <c r="E23" i="16"/>
  <c r="D23" i="16"/>
  <c r="AI22" i="16"/>
  <c r="AH22" i="16"/>
  <c r="AG22" i="16"/>
  <c r="AF22" i="16"/>
  <c r="AE22" i="16"/>
  <c r="AC22" i="16"/>
  <c r="AD22" i="16" s="1"/>
  <c r="AA22" i="16"/>
  <c r="AB22" i="16" s="1"/>
  <c r="U22" i="16"/>
  <c r="T22" i="16"/>
  <c r="E22" i="16"/>
  <c r="D22" i="16"/>
  <c r="AI21" i="16"/>
  <c r="AH21" i="16"/>
  <c r="AG21" i="16"/>
  <c r="AF21" i="16"/>
  <c r="AE21" i="16"/>
  <c r="AC21" i="16"/>
  <c r="AD21" i="16" s="1"/>
  <c r="AA21" i="16"/>
  <c r="AB21" i="16" s="1"/>
  <c r="U21" i="16"/>
  <c r="T21" i="16"/>
  <c r="E21" i="16"/>
  <c r="D21" i="16"/>
  <c r="AI20" i="16"/>
  <c r="AH20" i="16"/>
  <c r="AG20" i="16"/>
  <c r="AF20" i="16"/>
  <c r="AE20" i="16"/>
  <c r="AC20" i="16"/>
  <c r="AD20" i="16" s="1"/>
  <c r="AA20" i="16"/>
  <c r="AB20" i="16" s="1"/>
  <c r="U20" i="16"/>
  <c r="T20" i="16"/>
  <c r="E20" i="16"/>
  <c r="D20" i="16"/>
  <c r="AI19" i="16"/>
  <c r="AH19" i="16"/>
  <c r="AG19" i="16"/>
  <c r="AF19" i="16"/>
  <c r="AE19" i="16"/>
  <c r="AC19" i="16"/>
  <c r="AD19" i="16" s="1"/>
  <c r="AA19" i="16"/>
  <c r="AB19" i="16" s="1"/>
  <c r="U19" i="16"/>
  <c r="T19" i="16"/>
  <c r="E19" i="16"/>
  <c r="D19" i="16"/>
  <c r="AI18" i="16"/>
  <c r="AH18" i="16"/>
  <c r="AG18" i="16"/>
  <c r="AF18" i="16"/>
  <c r="AE18" i="16"/>
  <c r="AC18" i="16"/>
  <c r="AD18" i="16" s="1"/>
  <c r="AA18" i="16"/>
  <c r="AB18" i="16" s="1"/>
  <c r="U18" i="16"/>
  <c r="T18" i="16"/>
  <c r="E18" i="16"/>
  <c r="D18" i="16"/>
  <c r="AI17" i="16"/>
  <c r="AH17" i="16"/>
  <c r="AG17" i="16"/>
  <c r="AF17" i="16"/>
  <c r="AE17" i="16"/>
  <c r="AC17" i="16"/>
  <c r="AD17" i="16" s="1"/>
  <c r="AA17" i="16"/>
  <c r="AB17" i="16" s="1"/>
  <c r="U17" i="16"/>
  <c r="T17" i="16"/>
  <c r="E17" i="16"/>
  <c r="D17" i="16"/>
  <c r="AI16" i="16"/>
  <c r="AH16" i="16"/>
  <c r="AG16" i="16"/>
  <c r="AF16" i="16"/>
  <c r="AE16" i="16"/>
  <c r="AC16" i="16"/>
  <c r="AD16" i="16" s="1"/>
  <c r="AA16" i="16"/>
  <c r="AB16" i="16" s="1"/>
  <c r="U16" i="16"/>
  <c r="T16" i="16"/>
  <c r="E16" i="16"/>
  <c r="D16" i="16"/>
  <c r="AI15" i="16"/>
  <c r="AH15" i="16"/>
  <c r="AG15" i="16"/>
  <c r="AF15" i="16"/>
  <c r="AE15" i="16"/>
  <c r="AC15" i="16"/>
  <c r="AD15" i="16" s="1"/>
  <c r="AA15" i="16"/>
  <c r="AB15" i="16" s="1"/>
  <c r="U15" i="16"/>
  <c r="T15" i="16"/>
  <c r="E15" i="16"/>
  <c r="D15" i="16"/>
  <c r="AI14" i="16"/>
  <c r="AH14" i="16"/>
  <c r="AG14" i="16"/>
  <c r="AF14" i="16"/>
  <c r="AE14" i="16"/>
  <c r="AC14" i="16"/>
  <c r="AD14" i="16" s="1"/>
  <c r="AA14" i="16"/>
  <c r="AB14" i="16" s="1"/>
  <c r="U14" i="16"/>
  <c r="T14" i="16"/>
  <c r="E14" i="16"/>
  <c r="D14" i="16"/>
  <c r="AI13" i="16"/>
  <c r="AH13" i="16"/>
  <c r="AG13" i="16"/>
  <c r="AF13" i="16"/>
  <c r="AE13" i="16"/>
  <c r="AC13" i="16"/>
  <c r="AD13" i="16" s="1"/>
  <c r="AA13" i="16"/>
  <c r="AB13" i="16" s="1"/>
  <c r="U13" i="16"/>
  <c r="T13" i="16"/>
  <c r="E13" i="16"/>
  <c r="D13" i="16"/>
  <c r="AI12" i="16"/>
  <c r="AH12" i="16"/>
  <c r="AG12" i="16"/>
  <c r="AF12" i="16"/>
  <c r="AE12" i="16"/>
  <c r="AC12" i="16"/>
  <c r="AD12" i="16" s="1"/>
  <c r="AA12" i="16"/>
  <c r="AB12" i="16" s="1"/>
  <c r="U12" i="16"/>
  <c r="T12" i="16"/>
  <c r="E12" i="16"/>
  <c r="D12" i="16"/>
  <c r="AI11" i="16"/>
  <c r="AH11" i="16"/>
  <c r="AG11" i="16"/>
  <c r="AF11" i="16"/>
  <c r="AE11" i="16"/>
  <c r="AC11" i="16"/>
  <c r="AD11" i="16" s="1"/>
  <c r="AA11" i="16"/>
  <c r="AB11" i="16" s="1"/>
  <c r="U11" i="16"/>
  <c r="T11" i="16"/>
  <c r="E11" i="16"/>
  <c r="D11" i="16"/>
  <c r="AI10" i="16"/>
  <c r="AH10" i="16"/>
  <c r="AG10" i="16"/>
  <c r="AF10" i="16"/>
  <c r="AE10" i="16"/>
  <c r="AC10" i="16"/>
  <c r="AD10" i="16" s="1"/>
  <c r="AA10" i="16"/>
  <c r="AB10" i="16" s="1"/>
  <c r="U10" i="16"/>
  <c r="T10" i="16"/>
  <c r="E10" i="16"/>
  <c r="D10" i="16"/>
  <c r="AI9" i="16"/>
  <c r="AH9" i="16"/>
  <c r="AG9" i="16"/>
  <c r="AF9" i="16"/>
  <c r="AE9" i="16"/>
  <c r="AC9" i="16"/>
  <c r="AD9" i="16" s="1"/>
  <c r="AA9" i="16"/>
  <c r="AB9" i="16" s="1"/>
  <c r="U9" i="16"/>
  <c r="T9" i="16"/>
  <c r="E9" i="16"/>
  <c r="D9" i="16"/>
  <c r="AI8" i="16"/>
  <c r="AH8" i="16"/>
  <c r="AG8" i="16"/>
  <c r="AF8" i="16"/>
  <c r="AE8" i="16"/>
  <c r="AC8" i="16"/>
  <c r="AD8" i="16" s="1"/>
  <c r="AA8" i="16"/>
  <c r="AB8" i="16" s="1"/>
  <c r="U8" i="16"/>
  <c r="T8" i="16"/>
  <c r="E8" i="16"/>
  <c r="D8" i="16"/>
  <c r="AI7" i="16"/>
  <c r="AH7" i="16"/>
  <c r="AG7" i="16"/>
  <c r="AF7" i="16"/>
  <c r="AE7" i="16"/>
  <c r="AC7" i="16"/>
  <c r="AD7" i="16" s="1"/>
  <c r="AA7" i="16"/>
  <c r="AB7" i="16" s="1"/>
  <c r="U7" i="16"/>
  <c r="T7" i="16"/>
  <c r="E7" i="16"/>
  <c r="D7" i="16"/>
  <c r="I3" i="16"/>
  <c r="O5" i="16" s="1"/>
  <c r="B3" i="15" l="1"/>
  <c r="I5" i="15" s="1"/>
  <c r="H7" i="15" l="1"/>
  <c r="H8" i="15" l="1"/>
  <c r="J5" i="15" l="1"/>
  <c r="I6" i="15"/>
  <c r="I4" i="15"/>
  <c r="J6" i="15" l="1"/>
  <c r="K5" i="15"/>
  <c r="L5" i="15" l="1"/>
  <c r="K6" i="15"/>
  <c r="M5" i="15" l="1"/>
  <c r="L6" i="15"/>
  <c r="N5" i="15" l="1"/>
  <c r="M6" i="15"/>
  <c r="O5" i="15" l="1"/>
  <c r="N6" i="15"/>
  <c r="P5" i="15" l="1"/>
  <c r="O6" i="15"/>
  <c r="P4" i="15" l="1"/>
  <c r="Q5" i="15"/>
  <c r="P6" i="15"/>
  <c r="R5" i="15" l="1"/>
  <c r="Q6" i="15"/>
  <c r="R6" i="15" l="1"/>
  <c r="S5" i="15"/>
  <c r="S6" i="15" l="1"/>
  <c r="T5" i="15"/>
  <c r="U5" i="15" l="1"/>
  <c r="T6" i="15"/>
  <c r="V5" i="15" l="1"/>
  <c r="U6" i="15"/>
  <c r="W5" i="15" l="1"/>
  <c r="V6" i="15"/>
  <c r="X5" i="15" l="1"/>
  <c r="W6" i="15"/>
  <c r="W4" i="15"/>
  <c r="Y5" i="15" l="1"/>
  <c r="X6" i="15"/>
  <c r="Z5" i="15" l="1"/>
  <c r="Y6" i="15"/>
  <c r="Z6" i="15" l="1"/>
  <c r="AA5" i="15"/>
  <c r="AA6" i="15" l="1"/>
  <c r="AB5" i="15"/>
  <c r="AC5" i="15" l="1"/>
  <c r="AB6" i="15"/>
  <c r="AD5" i="15" l="1"/>
  <c r="AC6" i="15"/>
  <c r="AE5" i="15" l="1"/>
  <c r="AD6" i="15"/>
  <c r="AD4" i="15"/>
  <c r="AF5" i="15" l="1"/>
  <c r="AE6" i="15"/>
  <c r="AG5" i="15" l="1"/>
  <c r="AF6" i="15"/>
  <c r="AH5" i="15" l="1"/>
  <c r="AG6" i="15"/>
  <c r="AH6" i="15" l="1"/>
  <c r="AI5" i="15"/>
  <c r="AI6" i="15" l="1"/>
  <c r="AJ5" i="15"/>
  <c r="AK5" i="15" l="1"/>
  <c r="AJ6" i="15"/>
  <c r="AL5" i="15" l="1"/>
  <c r="AK6" i="15"/>
  <c r="AK4" i="15"/>
  <c r="AM5" i="15" l="1"/>
  <c r="AL6" i="15"/>
  <c r="AN5" i="15" l="1"/>
  <c r="AM6" i="15"/>
  <c r="AO5" i="15" l="1"/>
  <c r="AN6" i="15"/>
  <c r="AP5" i="15" l="1"/>
  <c r="AO6" i="15"/>
  <c r="AP6" i="15" l="1"/>
  <c r="AQ5" i="15"/>
  <c r="AQ6" i="15" l="1"/>
  <c r="AR5" i="15"/>
  <c r="AR4" i="15" l="1"/>
  <c r="AS5" i="15"/>
  <c r="AR6" i="15"/>
  <c r="AT5" i="15" l="1"/>
  <c r="AS6" i="15"/>
  <c r="AU5" i="15" l="1"/>
  <c r="AT6" i="15"/>
  <c r="AV5" i="15" l="1"/>
  <c r="AU6" i="15"/>
  <c r="AW5" i="15" l="1"/>
  <c r="AV6" i="15"/>
  <c r="AX5" i="15" l="1"/>
  <c r="AW6" i="15"/>
  <c r="AX6" i="15" l="1"/>
  <c r="AY5" i="15"/>
  <c r="AY6" i="15" l="1"/>
  <c r="AY4" i="15"/>
  <c r="AZ5" i="15"/>
  <c r="BA5" i="15" l="1"/>
  <c r="AZ6" i="15"/>
  <c r="BB5" i="15" l="1"/>
  <c r="BA6" i="15"/>
  <c r="BC5" i="15" l="1"/>
  <c r="BB6" i="15"/>
  <c r="BD5" i="15" l="1"/>
  <c r="BC6" i="15"/>
  <c r="BE5" i="15" l="1"/>
  <c r="BD6" i="15"/>
  <c r="BF5" i="15" l="1"/>
  <c r="BE6" i="15"/>
  <c r="BF6" i="15" l="1"/>
  <c r="BG5" i="15"/>
  <c r="BF4" i="15"/>
  <c r="BG6" i="15" l="1"/>
  <c r="BH5" i="15"/>
  <c r="BI5" i="15" l="1"/>
  <c r="BH6" i="15"/>
  <c r="BJ5" i="15" l="1"/>
  <c r="BI6" i="15"/>
  <c r="BK5" i="15" l="1"/>
  <c r="BJ6" i="15"/>
  <c r="BL5" i="15" l="1"/>
  <c r="BK6" i="15"/>
  <c r="BL6" i="15" l="1"/>
  <c r="BM5" i="15"/>
  <c r="BM4" i="15" l="1"/>
  <c r="BM6" i="15"/>
  <c r="BN5" i="15"/>
  <c r="BO5" i="15" l="1"/>
  <c r="BN6" i="15"/>
  <c r="BP5" i="15" l="1"/>
  <c r="BO6" i="15"/>
  <c r="BQ5" i="15" l="1"/>
  <c r="BP6" i="15"/>
  <c r="BR5" i="15" l="1"/>
  <c r="BQ6" i="15"/>
  <c r="BR6" i="15" l="1"/>
  <c r="BS5" i="15"/>
  <c r="BT5" i="15" l="1"/>
  <c r="BS6" i="15"/>
  <c r="BT4" i="15" l="1"/>
  <c r="BT6" i="15"/>
  <c r="BU5" i="15"/>
  <c r="BU6" i="15" l="1"/>
  <c r="BV5" i="15"/>
  <c r="BV6" i="15" l="1"/>
  <c r="BW5" i="15"/>
  <c r="BX5" i="15" l="1"/>
  <c r="BW6" i="15"/>
  <c r="BX6" i="15" l="1"/>
  <c r="BY5" i="15"/>
  <c r="BZ5" i="15" l="1"/>
  <c r="BY6" i="15"/>
  <c r="CA5" i="15" l="1"/>
  <c r="BZ6" i="15"/>
  <c r="CA6" i="15" l="1"/>
  <c r="CA4" i="15"/>
  <c r="CB5" i="15"/>
  <c r="CB6" i="15" l="1"/>
  <c r="CC5" i="15"/>
  <c r="CD5" i="15" l="1"/>
  <c r="CC6" i="15"/>
  <c r="CE5" i="15" l="1"/>
  <c r="CD6" i="15"/>
  <c r="CE6" i="15" l="1"/>
  <c r="CF5" i="15"/>
  <c r="CG5" i="15" l="1"/>
  <c r="CF6" i="15"/>
  <c r="CG6" i="15" l="1"/>
  <c r="CH5" i="15"/>
  <c r="CH4" i="15" l="1"/>
  <c r="CI5" i="15"/>
  <c r="CH6" i="15"/>
  <c r="CI6" i="15" l="1"/>
  <c r="CJ5" i="15"/>
  <c r="CJ6" i="15" l="1"/>
  <c r="CK5" i="15"/>
  <c r="CL5" i="15" l="1"/>
  <c r="CK6" i="15"/>
  <c r="CL6" i="15" l="1"/>
  <c r="CM5" i="15"/>
  <c r="CN5" i="15" l="1"/>
  <c r="CM6" i="15"/>
  <c r="CO5" i="15" l="1"/>
  <c r="CN6" i="15"/>
  <c r="CO6" i="15" l="1"/>
  <c r="CO4" i="15"/>
  <c r="CP5" i="15"/>
  <c r="CP6" i="15" l="1"/>
  <c r="CQ5" i="15"/>
  <c r="CR5" i="15" l="1"/>
  <c r="CQ6" i="15"/>
  <c r="CS5" i="15" l="1"/>
  <c r="CR6" i="15"/>
  <c r="CS6" i="15" l="1"/>
  <c r="CT5" i="15"/>
  <c r="CU5" i="15" l="1"/>
  <c r="CT6" i="15"/>
  <c r="CV5" i="15" l="1"/>
  <c r="CU6" i="15"/>
  <c r="CW5" i="15" l="1"/>
  <c r="CV6" i="15"/>
  <c r="CV4" i="15"/>
  <c r="CX5" i="15" l="1"/>
  <c r="CW6" i="15"/>
  <c r="CX6" i="15" l="1"/>
  <c r="CY5" i="15"/>
  <c r="CY6" i="15" l="1"/>
  <c r="CZ5" i="15"/>
  <c r="CZ6" i="15" l="1"/>
  <c r="DA5" i="15"/>
  <c r="DB5" i="15" l="1"/>
  <c r="DA6" i="15"/>
  <c r="DC5" i="15" l="1"/>
  <c r="DB6" i="15"/>
  <c r="DD5" i="15" l="1"/>
  <c r="DC4" i="15"/>
  <c r="DC6" i="15"/>
  <c r="DE5" i="15" l="1"/>
  <c r="DD6" i="15"/>
  <c r="DF5" i="15" l="1"/>
  <c r="DE6" i="15"/>
  <c r="DG5" i="15" l="1"/>
  <c r="DF6" i="15"/>
  <c r="DG6" i="15" l="1"/>
  <c r="DH5" i="15"/>
  <c r="DI5" i="15" l="1"/>
  <c r="DH6" i="15"/>
  <c r="DJ5" i="15" l="1"/>
  <c r="DI6" i="15"/>
  <c r="DJ4" i="15" l="1"/>
  <c r="DK5" i="15"/>
  <c r="DJ6" i="15"/>
  <c r="DL5" i="15" l="1"/>
  <c r="DK6" i="15"/>
  <c r="DM5" i="15" l="1"/>
  <c r="DL6" i="15"/>
  <c r="DN5" i="15" l="1"/>
  <c r="DM6" i="15"/>
  <c r="DN6" i="15" l="1"/>
  <c r="DO5" i="15"/>
  <c r="DO6" i="15" l="1"/>
  <c r="DP5" i="15"/>
  <c r="DQ5" i="15" l="1"/>
  <c r="DP6" i="15"/>
  <c r="DR5" i="15" l="1"/>
  <c r="DQ4" i="15"/>
  <c r="DQ6" i="15"/>
  <c r="DR6" i="15" l="1"/>
  <c r="DS5" i="15"/>
  <c r="DT5" i="15" l="1"/>
  <c r="DS6" i="15"/>
  <c r="DT6" i="15" l="1"/>
  <c r="DU5" i="15"/>
  <c r="DV5" i="15" l="1"/>
  <c r="DU6" i="15"/>
  <c r="DW5" i="15" l="1"/>
  <c r="DV6" i="15"/>
  <c r="DX5" i="15" l="1"/>
  <c r="DW6" i="15"/>
  <c r="DY5" i="15" l="1"/>
  <c r="DX4" i="15"/>
  <c r="DX6" i="15"/>
  <c r="DZ5" i="15" l="1"/>
  <c r="DY6" i="15"/>
  <c r="EA5" i="15" l="1"/>
  <c r="DZ6" i="15"/>
  <c r="EB5" i="15" l="1"/>
  <c r="EA6" i="15"/>
  <c r="EC5" i="15" l="1"/>
  <c r="EB6" i="15"/>
  <c r="EC6" i="15" l="1"/>
  <c r="ED5" i="15"/>
  <c r="ED6" i="15" l="1"/>
  <c r="EE5" i="15"/>
  <c r="EE4" i="15" l="1"/>
  <c r="EE6" i="15"/>
  <c r="EF5" i="15"/>
  <c r="EF6" i="15" l="1"/>
  <c r="EG5" i="15"/>
  <c r="EH5" i="15" l="1"/>
  <c r="EG6" i="15"/>
  <c r="EH6" i="15" l="1"/>
  <c r="EI5" i="15"/>
  <c r="EJ5" i="15" l="1"/>
  <c r="EI6" i="15"/>
  <c r="EK5" i="15" l="1"/>
  <c r="EJ6" i="15"/>
  <c r="EL5" i="15" l="1"/>
  <c r="EK6" i="15"/>
  <c r="EL4" i="15" l="1"/>
  <c r="EL6" i="15"/>
  <c r="EM5" i="15"/>
  <c r="EM6" i="15" l="1"/>
  <c r="EN5" i="15"/>
  <c r="EO5" i="15" l="1"/>
  <c r="EN6" i="15"/>
  <c r="EP5" i="15" l="1"/>
  <c r="EO6" i="15"/>
  <c r="EQ5" i="15" l="1"/>
  <c r="EP6" i="15"/>
  <c r="ER5" i="15" l="1"/>
  <c r="EQ6" i="15"/>
  <c r="ES5" i="15" l="1"/>
  <c r="ER6" i="15"/>
  <c r="ET5" i="15" l="1"/>
  <c r="ES4" i="15"/>
  <c r="ES6" i="15"/>
  <c r="ET6" i="15" l="1"/>
  <c r="EU5" i="15"/>
  <c r="EU6" i="15" l="1"/>
  <c r="EV5" i="15"/>
  <c r="EV6" i="15" l="1"/>
  <c r="EW5" i="15"/>
  <c r="EX5" i="15" l="1"/>
  <c r="EW6" i="15"/>
  <c r="EX6" i="15" l="1"/>
  <c r="EY5" i="15"/>
  <c r="EZ5" i="15" l="1"/>
  <c r="EY6" i="15"/>
  <c r="FA5" i="15" l="1"/>
  <c r="EZ6" i="15"/>
  <c r="EZ4" i="15"/>
  <c r="FB5" i="15" l="1"/>
  <c r="FA6" i="15"/>
  <c r="FC5" i="15" l="1"/>
  <c r="FB6" i="15"/>
  <c r="FD5" i="15" l="1"/>
  <c r="FC6" i="15"/>
  <c r="FE5" i="15" l="1"/>
  <c r="FD6" i="15"/>
  <c r="FF5" i="15" l="1"/>
  <c r="FE6" i="15"/>
  <c r="FG5" i="15" l="1"/>
  <c r="FF6" i="15"/>
  <c r="FH5" i="15" l="1"/>
  <c r="FG6" i="15"/>
  <c r="FG4" i="15"/>
  <c r="FI5" i="15" l="1"/>
  <c r="FH6" i="15"/>
  <c r="FJ5" i="15" l="1"/>
  <c r="FI6" i="15"/>
  <c r="FJ6" i="15" l="1"/>
  <c r="FK5" i="15"/>
  <c r="FL5" i="15" l="1"/>
  <c r="FK6" i="15"/>
  <c r="FL6" i="15" l="1"/>
  <c r="FM5" i="15"/>
  <c r="FM6" i="15" l="1"/>
  <c r="FN5" i="15"/>
  <c r="FN4" i="15" l="1"/>
  <c r="FO5" i="15"/>
  <c r="FN6" i="15"/>
  <c r="FP5" i="15" l="1"/>
  <c r="FO6" i="15"/>
  <c r="FP6" i="15" l="1"/>
  <c r="FQ5" i="15"/>
  <c r="FQ6" i="15" l="1"/>
  <c r="FR5" i="15"/>
  <c r="FR6" i="15" l="1"/>
  <c r="FS5" i="15"/>
  <c r="FS6" i="15" l="1"/>
  <c r="FT5" i="15"/>
  <c r="FT6" i="15" l="1"/>
  <c r="FU5" i="15"/>
  <c r="FU4" i="15" l="1"/>
  <c r="FU6" i="15"/>
  <c r="FV5" i="15"/>
  <c r="FV6" i="15" l="1"/>
  <c r="FW5" i="15"/>
  <c r="FW6" i="15" l="1"/>
  <c r="FX5" i="15"/>
  <c r="FX6" i="15" l="1"/>
  <c r="FY5" i="15"/>
  <c r="FZ5" i="15" l="1"/>
  <c r="FY6" i="15"/>
  <c r="GA5" i="15" l="1"/>
  <c r="FZ6" i="15"/>
  <c r="GA6" i="15" l="1"/>
  <c r="GB5" i="15"/>
  <c r="GB6" i="15" l="1"/>
  <c r="GB4" i="15"/>
  <c r="GC5" i="15"/>
  <c r="GD5" i="15" l="1"/>
  <c r="GC6" i="15"/>
  <c r="GD6" i="15" l="1"/>
  <c r="GE5" i="15"/>
  <c r="GE6" i="15" l="1"/>
  <c r="GF5" i="15"/>
  <c r="GF6" i="15" l="1"/>
  <c r="GG5" i="15"/>
  <c r="GG6" i="15" l="1"/>
  <c r="GH5" i="15"/>
  <c r="GH6" i="15" l="1"/>
  <c r="GI5" i="15"/>
  <c r="GI4" i="15" l="1"/>
  <c r="GJ5" i="15"/>
  <c r="GI6" i="15"/>
  <c r="GJ6" i="15" l="1"/>
  <c r="GK5" i="15"/>
  <c r="GL5" i="15" l="1"/>
  <c r="GK6" i="15"/>
  <c r="GL6" i="15" l="1"/>
  <c r="GM5" i="15"/>
  <c r="GN5" i="15" l="1"/>
  <c r="GM6" i="15"/>
  <c r="GO5" i="15" l="1"/>
  <c r="GN6" i="15"/>
  <c r="GO6" i="15" l="1"/>
  <c r="GP5" i="15"/>
  <c r="GP4" i="15" l="1"/>
  <c r="GP6" i="15"/>
  <c r="GQ5" i="15"/>
  <c r="GR5" i="15" l="1"/>
  <c r="GQ6" i="15"/>
  <c r="GR6" i="15" l="1"/>
  <c r="GS5" i="15"/>
  <c r="GT5" i="15" l="1"/>
  <c r="GS6" i="15"/>
  <c r="GT6" i="15" l="1"/>
  <c r="GU5" i="15"/>
  <c r="GU6" i="15" l="1"/>
  <c r="GV5" i="15"/>
  <c r="GV6" i="15" l="1"/>
  <c r="GW5" i="15"/>
  <c r="GW6" i="15" l="1"/>
  <c r="GX5" i="15"/>
  <c r="GW4" i="15"/>
  <c r="GX6" i="15" l="1"/>
  <c r="GY5" i="15"/>
  <c r="GY6" i="15" l="1"/>
  <c r="GZ5" i="15"/>
  <c r="GZ6" i="15" l="1"/>
  <c r="HA5" i="15"/>
  <c r="HA6" i="15" l="1"/>
  <c r="HB5" i="15"/>
  <c r="HB6" i="15" l="1"/>
  <c r="HC5" i="15"/>
  <c r="HD5" i="15" l="1"/>
  <c r="HC6" i="15"/>
  <c r="HD6" i="15" l="1"/>
  <c r="HD4" i="15"/>
  <c r="HE5" i="15"/>
  <c r="HE6" i="15" l="1"/>
  <c r="HF5" i="15"/>
  <c r="HF6" i="15" l="1"/>
  <c r="HG5" i="15"/>
  <c r="HG6" i="15" l="1"/>
  <c r="HH5" i="15"/>
  <c r="HH6" i="15" l="1"/>
  <c r="HI5" i="15"/>
  <c r="HJ5" i="15" l="1"/>
  <c r="HI6" i="15"/>
  <c r="HK5" i="15" l="1"/>
  <c r="HJ6" i="15"/>
  <c r="HK6" i="15" l="1"/>
  <c r="HL5" i="15"/>
  <c r="HK4" i="15"/>
  <c r="HL6" i="15" l="1"/>
  <c r="HM5" i="15"/>
  <c r="HM6" i="15" l="1"/>
  <c r="HN5" i="15"/>
  <c r="HN6" i="15" l="1"/>
  <c r="HO5" i="15"/>
  <c r="HO6" i="15" l="1"/>
  <c r="HP5" i="15"/>
  <c r="HP6" i="15" l="1"/>
  <c r="HQ5" i="15"/>
  <c r="HR5" i="15" l="1"/>
  <c r="HQ6" i="15"/>
  <c r="HS5" i="15" l="1"/>
  <c r="HR4" i="15"/>
  <c r="HR6" i="15"/>
  <c r="HS6" i="15" l="1"/>
  <c r="HT5" i="15"/>
  <c r="HU5" i="15" l="1"/>
  <c r="HT6" i="15"/>
  <c r="HV5" i="15" l="1"/>
  <c r="HU6" i="15"/>
  <c r="HW5" i="15" l="1"/>
  <c r="HV6" i="15"/>
  <c r="HX5" i="15" l="1"/>
  <c r="HW6" i="15"/>
  <c r="HX6" i="15" l="1"/>
  <c r="HY5" i="15"/>
  <c r="HZ5" i="15" l="1"/>
  <c r="HY4" i="15"/>
  <c r="HY6" i="15"/>
  <c r="HZ6" i="15" l="1"/>
  <c r="IA5" i="15"/>
  <c r="IA6" i="15" l="1"/>
  <c r="IB5" i="15"/>
  <c r="IB6" i="15" l="1"/>
  <c r="IC5" i="15"/>
  <c r="IC6" i="15" l="1"/>
  <c r="ID5" i="15"/>
  <c r="ID6" i="15" l="1"/>
  <c r="IE5" i="15"/>
  <c r="IE6" i="15" l="1"/>
  <c r="IF5" i="15"/>
  <c r="IG5" i="15" l="1"/>
  <c r="IF6" i="15"/>
  <c r="IF4" i="15"/>
  <c r="IH5" i="15" l="1"/>
  <c r="IG6" i="15"/>
  <c r="II5" i="15" l="1"/>
  <c r="IH6" i="15"/>
  <c r="II6" i="15" l="1"/>
  <c r="IJ5" i="15"/>
  <c r="IK5" i="15" l="1"/>
  <c r="IJ6" i="15"/>
  <c r="IL5" i="15" l="1"/>
  <c r="IK6" i="15"/>
  <c r="IL6" i="15" l="1"/>
  <c r="IM5" i="15"/>
  <c r="IM4" i="15" l="1"/>
  <c r="IN5" i="15"/>
  <c r="IM6" i="15"/>
  <c r="IN6" i="15" l="1"/>
  <c r="IO5" i="15"/>
  <c r="IO6" i="15" l="1"/>
  <c r="IP5" i="15"/>
  <c r="IP6" i="15" l="1"/>
  <c r="IQ5" i="15"/>
  <c r="IR5" i="15" l="1"/>
  <c r="IQ6" i="15"/>
  <c r="IR6" i="15" l="1"/>
  <c r="IS5" i="15"/>
  <c r="IS6" i="15" l="1"/>
  <c r="IT5" i="15"/>
  <c r="IT6" i="15" l="1"/>
  <c r="IU5" i="15"/>
  <c r="IT4" i="15"/>
  <c r="IU6" i="15" l="1"/>
  <c r="IV5" i="15"/>
  <c r="IV6" i="15" l="1"/>
  <c r="IW5" i="15"/>
  <c r="IW6" i="15" l="1"/>
  <c r="IX5" i="15"/>
  <c r="IY5" i="15" l="1"/>
  <c r="IX6" i="15"/>
  <c r="IZ5" i="15" l="1"/>
  <c r="IY6" i="15"/>
  <c r="IZ6" i="15" l="1"/>
  <c r="JA5" i="15"/>
  <c r="JA6" i="15" l="1"/>
  <c r="JB5" i="15"/>
  <c r="JA4" i="15"/>
  <c r="JB6" i="15" l="1"/>
  <c r="JC5" i="15"/>
  <c r="JD5" i="15" l="1"/>
  <c r="JC6" i="15"/>
  <c r="JD6" i="15" l="1"/>
  <c r="JE5" i="15"/>
  <c r="JF5" i="15" l="1"/>
  <c r="JE6" i="15"/>
  <c r="JF6" i="15" l="1"/>
  <c r="JG5" i="15"/>
  <c r="JH5" i="15" l="1"/>
  <c r="JG6" i="15"/>
  <c r="JH6" i="15" l="1"/>
  <c r="JI5" i="15"/>
  <c r="JH4" i="15"/>
  <c r="JI6" i="15" l="1"/>
  <c r="JJ5" i="15"/>
  <c r="JJ6" i="15" l="1"/>
  <c r="JK5" i="15"/>
  <c r="JK6" i="15" l="1"/>
  <c r="JL5" i="15"/>
  <c r="JL6" i="15" l="1"/>
  <c r="JM5" i="15"/>
  <c r="JM6" i="15" l="1"/>
  <c r="JN5" i="15"/>
  <c r="JN6" i="15" l="1"/>
  <c r="JO5" i="15"/>
  <c r="JO4" i="15" l="1"/>
  <c r="JO6" i="15"/>
  <c r="JP5" i="15"/>
  <c r="JP6" i="15" l="1"/>
  <c r="JQ5" i="15"/>
  <c r="JR5" i="15" l="1"/>
  <c r="JQ6" i="15"/>
  <c r="JR6" i="15" l="1"/>
  <c r="JS5" i="15"/>
  <c r="JS6" i="15" l="1"/>
  <c r="JT5" i="15"/>
  <c r="JU5" i="15" l="1"/>
  <c r="JU6" i="15" s="1"/>
  <c r="JT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4" authorId="0" shapeId="0" xr:uid="{64B3B66E-880B-4647-95E3-6521A49775E3}">
      <text>
        <r>
          <rPr>
            <b/>
            <sz val="9"/>
            <color indexed="81"/>
            <rFont val="Segoe UI"/>
            <charset val="1"/>
          </rPr>
          <t>Autor:</t>
        </r>
        <r>
          <rPr>
            <sz val="9"/>
            <color indexed="81"/>
            <rFont val="Segoe UI"/>
            <charset val="1"/>
          </rPr>
          <t xml:space="preserve">
KU não responderam sobre os DExPARA</t>
        </r>
      </text>
    </comment>
    <comment ref="A20" authorId="0" shapeId="0" xr:uid="{436DCDEB-46A4-483A-98C8-28F357368C50}">
      <text>
        <r>
          <rPr>
            <b/>
            <sz val="9"/>
            <color indexed="81"/>
            <rFont val="Segoe UI"/>
            <charset val="1"/>
          </rPr>
          <t>Autor:</t>
        </r>
        <r>
          <rPr>
            <sz val="9"/>
            <color indexed="81"/>
            <rFont val="Segoe UI"/>
            <charset val="1"/>
          </rPr>
          <t xml:space="preserve">
falta MM</t>
        </r>
      </text>
    </comment>
    <comment ref="A25" authorId="0" shapeId="0" xr:uid="{A10EC9A5-FA40-4D85-8463-5D663AC1D0B7}">
      <text>
        <r>
          <rPr>
            <b/>
            <sz val="9"/>
            <color indexed="81"/>
            <rFont val="Segoe UI"/>
            <charset val="1"/>
          </rPr>
          <t>Autor:</t>
        </r>
        <r>
          <rPr>
            <sz val="9"/>
            <color indexed="81"/>
            <rFont val="Segoe UI"/>
            <charset val="1"/>
          </rPr>
          <t xml:space="preserve">
ERSAXZNBW passado email sobre não usar mais o ZNBW; ASSUNTO: Onda 3_ tipos de materiais no S4 08/05/2025
</t>
        </r>
      </text>
    </comment>
    <comment ref="A29" authorId="0" shapeId="0" xr:uid="{FDD68FD6-580C-4464-8D76-DD9D967DD935}">
      <text>
        <r>
          <rPr>
            <b/>
            <sz val="9"/>
            <color indexed="81"/>
            <rFont val="Segoe UI"/>
            <charset val="1"/>
          </rPr>
          <t>Autor:</t>
        </r>
        <r>
          <rPr>
            <sz val="9"/>
            <color indexed="81"/>
            <rFont val="Segoe UI"/>
            <charset val="1"/>
          </rPr>
          <t xml:space="preserve">
e-mail assunto: [Bracell]Migração de dados - Template CMD + Nomenclatura - 20/05/25</t>
        </r>
      </text>
    </comment>
    <comment ref="A49" authorId="0" shapeId="0" xr:uid="{AEE0A4AE-3825-44FD-9482-283D6FB5360D}">
      <text>
        <r>
          <rPr>
            <b/>
            <sz val="9"/>
            <color indexed="81"/>
            <rFont val="Segoe UI"/>
            <charset val="1"/>
          </rPr>
          <t>Autor:</t>
        </r>
        <r>
          <rPr>
            <sz val="9"/>
            <color indexed="81"/>
            <rFont val="Segoe UI"/>
            <charset val="1"/>
          </rPr>
          <t xml:space="preserve">
Teremos Mestre de Serviço para atendimeto florestal SGF e mestre de material serviço no tipo SERV para atendimento demais processos.
Solicitado Mizael abrir chamado junto braservice para atualizar o S/4 com tipo SERV</t>
        </r>
      </text>
    </comment>
    <comment ref="A58" authorId="0" shapeId="0" xr:uid="{CA038382-36BA-4FE6-813B-144696731290}">
      <text>
        <r>
          <rPr>
            <b/>
            <sz val="9"/>
            <color indexed="81"/>
            <rFont val="Segoe UI"/>
            <charset val="1"/>
          </rPr>
          <t>Autor:</t>
        </r>
        <r>
          <rPr>
            <sz val="9"/>
            <color indexed="81"/>
            <rFont val="Segoe UI"/>
            <charset val="1"/>
          </rPr>
          <t xml:space="preserve">
24/04 E-MAIL ENVIADO AGUARDANDO CAIO GALLI, ASSUNTO: Onda 3_Definição MRP e AREA DE MRP</t>
        </r>
      </text>
    </comment>
    <comment ref="A97" authorId="0" shapeId="0" xr:uid="{9B464C8A-5B83-4729-AA4E-197B65FB4733}">
      <text>
        <r>
          <rPr>
            <b/>
            <sz val="9"/>
            <color indexed="81"/>
            <rFont val="Segoe UI"/>
            <charset val="1"/>
          </rPr>
          <t>Autor:</t>
        </r>
        <r>
          <rPr>
            <sz val="9"/>
            <color indexed="81"/>
            <rFont val="Segoe UI"/>
            <charset val="1"/>
          </rPr>
          <t xml:space="preserve">
E-MAIL 01/07 - ADALBERTO: Não temos maturidade técnica ainda para desenvolver e/ou acompanhar integrações utilizando o BTP, ainda não temos nem os ambientes ED3, EQ3 e EP3 totalmente funcionais para o BTP</t>
        </r>
      </text>
    </comment>
    <comment ref="A105" authorId="0" shapeId="0" xr:uid="{1397F138-1AC4-4D01-8BA2-6738BB66066F}">
      <text>
        <r>
          <rPr>
            <b/>
            <sz val="9"/>
            <color indexed="81"/>
            <rFont val="Segoe UI"/>
            <charset val="1"/>
          </rPr>
          <t>Autor:</t>
        </r>
        <r>
          <rPr>
            <sz val="9"/>
            <color indexed="81"/>
            <rFont val="Segoe UI"/>
            <charset val="1"/>
          </rPr>
          <t xml:space="preserve">
enviado email para ASSUNTO ATA - Workshop A - Processo de Aquisição Parte 2;
08/05/2025 e-mail ilustado com imagem do SAP;
14/05/2025 cobrado os proximos passos
</t>
        </r>
      </text>
    </comment>
    <comment ref="A106" authorId="0" shapeId="0" xr:uid="{64C5533A-3AE7-467E-B268-6F7925F80E34}">
      <text>
        <r>
          <rPr>
            <b/>
            <sz val="9"/>
            <color indexed="81"/>
            <rFont val="Segoe UI"/>
            <charset val="1"/>
          </rPr>
          <t>Autor:</t>
        </r>
        <r>
          <rPr>
            <sz val="9"/>
            <color indexed="81"/>
            <rFont val="Segoe UI"/>
            <charset val="1"/>
          </rPr>
          <t xml:space="preserve">
14/05/2025 endereçado a neceddidade e-mail assunto Onda 3_Bloqueio de Material </t>
        </r>
      </text>
    </comment>
    <comment ref="A107" authorId="0" shapeId="0" xr:uid="{4C4CA687-3A16-43E5-9353-76033C347AEF}">
      <text>
        <r>
          <rPr>
            <b/>
            <sz val="9"/>
            <color indexed="81"/>
            <rFont val="Segoe UI"/>
            <charset val="1"/>
          </rPr>
          <t>Autor:</t>
        </r>
        <r>
          <rPr>
            <sz val="9"/>
            <color indexed="81"/>
            <rFont val="Segoe UI"/>
            <charset val="1"/>
          </rPr>
          <t xml:space="preserve">
endereçada 14/05/2025 no e-mail assunto: ATA - Workshop A - Processo de Aquisição Parte 2</t>
        </r>
      </text>
    </comment>
    <comment ref="A108" authorId="0" shapeId="0" xr:uid="{12EBC91E-966D-43E2-8DBA-5B7CAFFCD3A8}">
      <text>
        <r>
          <rPr>
            <b/>
            <sz val="9"/>
            <color indexed="81"/>
            <rFont val="Segoe UI"/>
            <family val="2"/>
          </rPr>
          <t>Autor:</t>
        </r>
        <r>
          <rPr>
            <sz val="9"/>
            <color indexed="81"/>
            <rFont val="Segoe UI"/>
            <family val="2"/>
          </rPr>
          <t xml:space="preserve">
CONFORME REUNIÃO oficializado o processo de Split Valuation a nível BRACELL BRASIL: NOVO / REPARO / RECUPERADO / SOBRA.
15/05//25 Divulgado por email para o time CADASTRO a definição do Split no S/4 e orientado a usar os novos split; informado que a area de avaliação criada não é possivel remover ao menos quando desativar o item e criar novo.
</t>
        </r>
      </text>
    </comment>
    <comment ref="A109" authorId="0" shapeId="0" xr:uid="{20110AAF-415D-4AE0-A57B-4EF50B6F49E2}">
      <text>
        <r>
          <rPr>
            <b/>
            <sz val="9"/>
            <color indexed="81"/>
            <rFont val="Segoe UI"/>
            <family val="2"/>
          </rPr>
          <t xml:space="preserve">Autor:
</t>
        </r>
        <r>
          <rPr>
            <sz val="9"/>
            <color indexed="81"/>
            <rFont val="Segoe UI"/>
            <family val="2"/>
          </rPr>
          <t>CONFORME RITM0381083 SPLIT ESTA OK NA BAHIA</t>
        </r>
      </text>
    </comment>
    <comment ref="A110" authorId="0" shapeId="0" xr:uid="{528B7FFF-E985-4972-94E4-C3F8DB639109}">
      <text>
        <r>
          <rPr>
            <b/>
            <sz val="9"/>
            <color indexed="81"/>
            <rFont val="Segoe UI"/>
            <charset val="1"/>
          </rPr>
          <t>Autor:</t>
        </r>
        <r>
          <rPr>
            <sz val="9"/>
            <color indexed="81"/>
            <rFont val="Segoe UI"/>
            <charset val="1"/>
          </rPr>
          <t xml:space="preserve">
ERSA E ZNBW
necessario ver split para intermediario
</t>
        </r>
      </text>
    </comment>
    <comment ref="A112" authorId="0" shapeId="0" xr:uid="{32416AD3-4C80-4758-9505-5433107C811E}">
      <text>
        <r>
          <rPr>
            <b/>
            <sz val="9"/>
            <color indexed="81"/>
            <rFont val="Segoe UI"/>
            <family val="2"/>
          </rPr>
          <t>Autor:
23/04/25</t>
        </r>
        <r>
          <rPr>
            <sz val="9"/>
            <color indexed="81"/>
            <rFont val="Segoe UI"/>
            <charset val="1"/>
          </rPr>
          <t xml:space="preserve"> - REUNIÃO PARA DEFINIÇÃO: DEIXAR DE PLANEJAR AREA DE MPR, NECESSARIO DESMEBRAR 3101 EM TRES CENTROS L1, L2 TISSUE;</t>
        </r>
        <r>
          <rPr>
            <b/>
            <sz val="9"/>
            <color indexed="81"/>
            <rFont val="Segoe UI"/>
            <family val="2"/>
          </rPr>
          <t xml:space="preserve"> 08/05/2025</t>
        </r>
        <r>
          <rPr>
            <sz val="9"/>
            <color indexed="81"/>
            <rFont val="Segoe UI"/>
            <family val="2"/>
          </rPr>
          <t xml:space="preserve"> NOVA REUNIÃO COM TIME DA TI, PARA ENTENDIMENTO SOBRE TER DIVISÕES DE CENTRO PARA ÚNICO CNPJ. 
</t>
        </r>
        <r>
          <rPr>
            <b/>
            <sz val="9"/>
            <color indexed="81"/>
            <rFont val="Segoe UI"/>
            <family val="2"/>
          </rPr>
          <t xml:space="preserve">12/05/2025 </t>
        </r>
        <r>
          <rPr>
            <sz val="9"/>
            <color indexed="81"/>
            <rFont val="Segoe UI"/>
            <family val="2"/>
          </rPr>
          <t xml:space="preserve">reunião realizada com areas fiscal, contábil, TI; surgiu a necessidade de uma nova reunião a ser marcada para alinhamento com gerentes Srs (key user, sistemas terceiros)
</t>
        </r>
        <r>
          <rPr>
            <b/>
            <sz val="9"/>
            <color indexed="81"/>
            <rFont val="Segoe UI"/>
            <family val="2"/>
          </rPr>
          <t xml:space="preserve">AVISADO NA DAILY </t>
        </r>
        <r>
          <rPr>
            <sz val="9"/>
            <color indexed="81"/>
            <rFont val="Segoe UI"/>
            <family val="2"/>
          </rPr>
          <t xml:space="preserve">não será segregado LI1,L2e TISSUE logo terá area de MRP.
</t>
        </r>
      </text>
    </comment>
    <comment ref="A113" authorId="0" shapeId="0" xr:uid="{CC9D8EBD-9017-4D41-896C-47F7B8D7A0A5}">
      <text>
        <r>
          <rPr>
            <b/>
            <sz val="9"/>
            <color indexed="81"/>
            <rFont val="Segoe UI"/>
            <charset val="1"/>
          </rPr>
          <t>Autor:</t>
        </r>
        <r>
          <rPr>
            <sz val="9"/>
            <color indexed="81"/>
            <rFont val="Segoe UI"/>
            <charset val="1"/>
          </rPr>
          <t xml:space="preserve">
feito reunião 08/05 com consultores MM, passado email; assunto:Onda 3_Bloqueio de Material</t>
        </r>
      </text>
    </comment>
    <comment ref="A116" authorId="0" shapeId="0" xr:uid="{3FAABF51-9367-453A-8A5B-A7A0FE7E50C4}">
      <text>
        <r>
          <rPr>
            <b/>
            <sz val="9"/>
            <color indexed="81"/>
            <rFont val="Segoe UI"/>
            <family val="2"/>
          </rPr>
          <t>Autor:</t>
        </r>
        <r>
          <rPr>
            <sz val="9"/>
            <color indexed="81"/>
            <rFont val="Segoe UI"/>
            <family val="2"/>
          </rPr>
          <t xml:space="preserve">
ZFLO Ñ
ZNBW Ñ
SERV OK
UNBW OK
VERP OK
ZPRS OK
ZIMP Ñ
NLAG OK
ZVEC Ñ
ZIBA Ñ
ZERS Ñ
HIBE OK
ZINT Ñ
ZCOP Ñ
FERT OK
HALB OK
ZLUC Ñ
ZREC Ñ
HAWA OK
ROH OK
ZSUC Ñ
ABF PREVER
ERSA PREVER
FHMI PREVER</t>
        </r>
      </text>
    </comment>
    <comment ref="A118" authorId="0" shapeId="0" xr:uid="{91FEF224-12DB-429B-999D-081B5903DE40}">
      <text>
        <r>
          <rPr>
            <b/>
            <sz val="9"/>
            <color indexed="81"/>
            <rFont val="Segoe UI"/>
            <charset val="1"/>
          </rPr>
          <t>Autor:</t>
        </r>
        <r>
          <rPr>
            <sz val="9"/>
            <color indexed="81"/>
            <rFont val="Segoe UI"/>
            <charset val="1"/>
          </rPr>
          <t xml:space="preserve">
depende da implantação das informaçoes dos quimicos</t>
        </r>
      </text>
    </comment>
    <comment ref="A134" authorId="0" shapeId="0" xr:uid="{747D50A3-FC2C-4B33-9184-54FFBEA132D0}">
      <text>
        <r>
          <rPr>
            <b/>
            <sz val="9"/>
            <color indexed="81"/>
            <rFont val="Segoe UI"/>
            <charset val="1"/>
          </rPr>
          <t>Autor:</t>
        </r>
        <r>
          <rPr>
            <sz val="9"/>
            <color indexed="81"/>
            <rFont val="Segoe UI"/>
            <charset val="1"/>
          </rPr>
          <t xml:space="preserve">
REUNIÃO 05/05/2025
ASSUNTO: Onda 3_Bloqueio de Material
ENTEDIMENTO DOS BLOQUEIOS. REALIZAR O de X para</t>
        </r>
      </text>
    </comment>
    <comment ref="A136" authorId="0" shapeId="0" xr:uid="{1454F6C4-93F5-4D56-B75B-828B811D304F}">
      <text>
        <r>
          <rPr>
            <b/>
            <sz val="9"/>
            <color indexed="81"/>
            <rFont val="Segoe UI"/>
            <family val="2"/>
          </rPr>
          <t>Autor:</t>
        </r>
        <r>
          <rPr>
            <sz val="9"/>
            <color indexed="81"/>
            <rFont val="Segoe UI"/>
            <family val="2"/>
          </rPr>
          <t xml:space="preserve">
Planilha no sharepoint para atuação key </t>
        </r>
      </text>
    </comment>
    <comment ref="A138" authorId="0" shapeId="0" xr:uid="{A1726CD4-7C6E-49A1-AE64-3417827C3EE9}">
      <text>
        <r>
          <rPr>
            <b/>
            <sz val="9"/>
            <color indexed="81"/>
            <rFont val="Segoe UI"/>
            <family val="2"/>
          </rPr>
          <t>Autor:</t>
        </r>
        <r>
          <rPr>
            <sz val="9"/>
            <color indexed="81"/>
            <rFont val="Segoe UI"/>
            <family val="2"/>
          </rPr>
          <t xml:space="preserve">
Karina Belli:
Planilha no sharepoint para atuação key </t>
        </r>
      </text>
    </comment>
    <comment ref="A141" authorId="0" shapeId="0" xr:uid="{4DFEE5F0-44C4-4E4F-AEBD-A9A9C2D3CF6D}">
      <text>
        <r>
          <rPr>
            <b/>
            <sz val="9"/>
            <color indexed="81"/>
            <rFont val="Segoe UI"/>
            <charset val="1"/>
          </rPr>
          <t>Autor:</t>
        </r>
        <r>
          <rPr>
            <sz val="9"/>
            <color indexed="81"/>
            <rFont val="Segoe UI"/>
            <charset val="1"/>
          </rPr>
          <t xml:space="preserve">
EMAIL 08/05/2025 ASSUNTO NCM_ECC PRISCILA ANALISOU A BASE DE NCM IDENTIFICOU DESCONTINUADO E  O QUE AINDA NÃO ESTA NO S4</t>
        </r>
      </text>
    </comment>
    <comment ref="A200" authorId="0" shapeId="0" xr:uid="{B93DF9E0-904D-4B8B-98C5-AF808DE27261}">
      <text>
        <r>
          <rPr>
            <b/>
            <sz val="9"/>
            <color indexed="81"/>
            <rFont val="Segoe UI"/>
            <charset val="1"/>
          </rPr>
          <t>Autor:</t>
        </r>
        <r>
          <rPr>
            <sz val="9"/>
            <color indexed="81"/>
            <rFont val="Segoe UI"/>
            <charset val="1"/>
          </rPr>
          <t xml:space="preserve">
24/04 E-MAIL ENVIADO AGUARDANDO CAIO GALLI, ASSUNTO: Onda 3_Definição MRP e AREA DE MRP</t>
        </r>
      </text>
    </comment>
    <comment ref="A221" authorId="0" shapeId="0" xr:uid="{BFD5DC37-B639-493A-A058-9056646A1530}">
      <text>
        <r>
          <rPr>
            <b/>
            <sz val="9"/>
            <color indexed="81"/>
            <rFont val="Segoe UI"/>
            <charset val="1"/>
          </rPr>
          <t>Autor:</t>
        </r>
        <r>
          <rPr>
            <sz val="9"/>
            <color indexed="81"/>
            <rFont val="Segoe UI"/>
            <charset val="1"/>
          </rPr>
          <t xml:space="preserve">
para grupo de mercadoria FULLSERVICE CONSIDERAR O DE PARA DESTE CAMPO PARA Nº PÇ FABRICADA ABA COMPRAS.</t>
        </r>
      </text>
    </comment>
    <comment ref="B223" authorId="0" shapeId="0" xr:uid="{6FEEE635-5237-436E-89EA-791B5BDB11B1}">
      <text>
        <r>
          <rPr>
            <b/>
            <sz val="9"/>
            <color indexed="81"/>
            <rFont val="Segoe UI"/>
            <family val="2"/>
          </rPr>
          <t>Autor:</t>
        </r>
        <r>
          <rPr>
            <sz val="9"/>
            <color indexed="81"/>
            <rFont val="Segoe UI"/>
            <family val="2"/>
          </rPr>
          <t xml:space="preserve">
FALTA AUOMOTIVA</t>
        </r>
      </text>
    </comment>
    <comment ref="A420" authorId="0" shapeId="0" xr:uid="{8DE6395F-5C0C-470E-8439-97BCF3D65C5F}">
      <text>
        <r>
          <rPr>
            <b/>
            <sz val="9"/>
            <color indexed="81"/>
            <rFont val="Segoe UI"/>
            <charset val="1"/>
          </rPr>
          <t>Autor:</t>
        </r>
        <r>
          <rPr>
            <sz val="9"/>
            <color indexed="81"/>
            <rFont val="Segoe UI"/>
            <charset val="1"/>
          </rPr>
          <t xml:space="preserve">
08/05/2025 INFORMADO TAMIRES E JOÃO EDSON SOBRE CAMPO OBRIGATORIO ATENTAR-SE A INTERFACE COM ARIBA PROJETO QUE ELES ESTÃO CONDUZINDO</t>
        </r>
      </text>
    </comment>
    <comment ref="A430" authorId="0" shapeId="0" xr:uid="{BF8C6304-D3F3-4043-9A29-4EF35E02E872}">
      <text>
        <r>
          <rPr>
            <b/>
            <sz val="9"/>
            <color indexed="81"/>
            <rFont val="Segoe UI"/>
          </rPr>
          <t>Autor:</t>
        </r>
        <r>
          <rPr>
            <sz val="9"/>
            <color indexed="81"/>
            <rFont val="Segoe UI"/>
          </rPr>
          <t xml:space="preserve">
EMAIL 08/05 KEY DE SUPRIMENTOS VALIDAR NECESSIDADE DE SER OBRIGATORIO.
IMPACTO COM TRANSAÇÃO ZMM_CADASTRO_BP E ARIBA.</t>
        </r>
      </text>
    </comment>
    <comment ref="A431" authorId="0" shapeId="0" xr:uid="{A824017D-6508-4A43-8B13-03510C5C8F87}">
      <text>
        <r>
          <rPr>
            <b/>
            <sz val="9"/>
            <color indexed="81"/>
            <rFont val="Segoe UI"/>
          </rPr>
          <t>Autor:</t>
        </r>
        <r>
          <rPr>
            <sz val="9"/>
            <color indexed="81"/>
            <rFont val="Segoe UI"/>
          </rPr>
          <t xml:space="preserve">
SE DEFINIR FOR AUTOMATICO CAMPO PRECISA SER PREENCHIDO NA EXTRAÇÃO
</t>
        </r>
      </text>
    </comment>
  </commentList>
</comments>
</file>

<file path=xl/sharedStrings.xml><?xml version="1.0" encoding="utf-8"?>
<sst xmlns="http://schemas.openxmlformats.org/spreadsheetml/2006/main" count="5934" uniqueCount="2106">
  <si>
    <t>TAREFA</t>
  </si>
  <si>
    <t>Semana de exibição:</t>
  </si>
  <si>
    <t>PROGRESSO</t>
  </si>
  <si>
    <t>INÍCIO</t>
  </si>
  <si>
    <t>TÉRMINO</t>
  </si>
  <si>
    <t>DIAS</t>
  </si>
  <si>
    <t>ÁREAS DE NEGÓCIO</t>
  </si>
  <si>
    <t xml:space="preserve">RESPONSAVEL
</t>
  </si>
  <si>
    <t>Nova transação para ampliação de material</t>
  </si>
  <si>
    <t>PCP</t>
  </si>
  <si>
    <t>TI - BRACELL</t>
  </si>
  <si>
    <t>Materiais com histórico de entradas e saídas nos últimos 48 meses</t>
  </si>
  <si>
    <t>Treinamento da ferramaneta SAP para usuarios dos processos;</t>
  </si>
  <si>
    <t>Realizar testes de extração e carga no SAP para validação dos dados;</t>
  </si>
  <si>
    <t>Mapeamento dos objetos de migração no sistema legado;</t>
  </si>
  <si>
    <t>Testar, analisar e definir a estratégia de extração;</t>
  </si>
  <si>
    <t>Material: ctg.CFOPINDUS</t>
  </si>
  <si>
    <t>Texto breve do material MAKTX</t>
  </si>
  <si>
    <t>Texto longo do material MAKTX</t>
  </si>
  <si>
    <t>KARINA</t>
  </si>
  <si>
    <t>Setor industrial MBRSH</t>
  </si>
  <si>
    <t>Setor de Atividade SPART</t>
  </si>
  <si>
    <t>Tipo material DE MTART</t>
  </si>
  <si>
    <t>Tipo material PARA MTART</t>
  </si>
  <si>
    <t>Utilização de material MTUSE</t>
  </si>
  <si>
    <t>Origem de material MTORG</t>
  </si>
  <si>
    <t>Grupo de compradores EKGRP</t>
  </si>
  <si>
    <t>Grupo MRP DISGR</t>
  </si>
  <si>
    <t>Tipo de MRP DISMM</t>
  </si>
  <si>
    <t>Verificação Disponibilidade MTVFP</t>
  </si>
  <si>
    <t>Modelo de previsão PRMOD</t>
  </si>
  <si>
    <t>PtoReposição MINBE</t>
  </si>
  <si>
    <t>PzoEntregaDias PLIFZ</t>
  </si>
  <si>
    <t>PlanejadorMRP DISPO</t>
  </si>
  <si>
    <t>TamnhoLote DISLS</t>
  </si>
  <si>
    <t>TempoProcEM PLIFZ</t>
  </si>
  <si>
    <t>ChavePrazo FHORI</t>
  </si>
  <si>
    <t>Tipo de Inspeção</t>
  </si>
  <si>
    <t>FISPQ</t>
  </si>
  <si>
    <t>Tipo de Certificado</t>
  </si>
  <si>
    <t>Validade</t>
  </si>
  <si>
    <t>Polícia Civil</t>
  </si>
  <si>
    <t>Polícia Federal</t>
  </si>
  <si>
    <t>Exército</t>
  </si>
  <si>
    <t>Condição temperatura TEMPB</t>
  </si>
  <si>
    <t>Condições estocagem RAUBE</t>
  </si>
  <si>
    <t>Cod baixa explosao RGEKZ</t>
  </si>
  <si>
    <t>Nº material antigo BISMT</t>
  </si>
  <si>
    <t>Inicio dos Ciclos de testes</t>
  </si>
  <si>
    <t>Utilização de listas técnicas STLAN</t>
  </si>
  <si>
    <t>Centro de lucro PRCTR</t>
  </si>
  <si>
    <t>Organizacao VKORG</t>
  </si>
  <si>
    <t>Canal de distribuicao VTWEG</t>
  </si>
  <si>
    <t>Peso bruto BRGEW</t>
  </si>
  <si>
    <t>Unidade de peso GEWEI</t>
  </si>
  <si>
    <t>Peso liquido NTGEW</t>
  </si>
  <si>
    <t>Unidade de venda VRKME</t>
  </si>
  <si>
    <t>Centro fornecedor DWERK</t>
  </si>
  <si>
    <t>Codigo: com direito a desconto SKTOF</t>
  </si>
  <si>
    <t>Classificacao fiscal do material TAXKM</t>
  </si>
  <si>
    <t>Grupo de classificacao contabil - material KTGRM</t>
  </si>
  <si>
    <t>Grupo de ctgs.item do mestre de material MTPOS</t>
  </si>
  <si>
    <t>Hierarquia de produtos PRODH</t>
  </si>
  <si>
    <t>Verificacao de disponibilidade MTVFP</t>
  </si>
  <si>
    <t>Grupo de transporte TRAGR</t>
  </si>
  <si>
    <t>Grupo de carregamento LADGR</t>
  </si>
  <si>
    <t>Codigo ABC MAABC</t>
  </si>
  <si>
    <t>Horizonte de planejamento fixo FXHOR</t>
  </si>
  <si>
    <t>Chave de calculo do tamanho do lote no MRP DISLS</t>
  </si>
  <si>
    <t>Tamanho minimo do lote BSTMI</t>
  </si>
  <si>
    <t>Tamanho maximo do lote BSTMA</t>
  </si>
  <si>
    <t>Tamanho fixo do lote BSTFE</t>
  </si>
  <si>
    <t>Valor de arredondamento da quantidade pedida BSTRF</t>
  </si>
  <si>
    <t>Tipo de suprimento BESKZ</t>
  </si>
  <si>
    <t>Deposito de producao LGPRO</t>
  </si>
  <si>
    <t>Depósito proposto para suprimento externo LGFSB</t>
  </si>
  <si>
    <t>Tempo de producao interna DZEIT</t>
  </si>
  <si>
    <t>Prazo de entrega previsto em dias PLIFZ</t>
  </si>
  <si>
    <t>Grau de atendimento LGRAD</t>
  </si>
  <si>
    <t>Grupo de estrategia de planejamento STRGR</t>
  </si>
  <si>
    <t>Estoque de segurança minimo EISLO</t>
  </si>
  <si>
    <t>Perfil de cobertura RWPRO</t>
  </si>
  <si>
    <t>Modo de compensacao VRMOD</t>
  </si>
  <si>
    <t>Intervalo de compensacao  regressivo VINT1</t>
  </si>
  <si>
    <t>QM no suprimento esta ativoQMPUR</t>
  </si>
  <si>
    <t>Origem referida a material HKMAT</t>
  </si>
  <si>
    <t>Unidade de preço PEINH</t>
  </si>
  <si>
    <t>Produção interna OWNPR</t>
  </si>
  <si>
    <t>LOF - Codigo de livro de fornecedores obrigatorio KORDB</t>
  </si>
  <si>
    <t>Tempo de processamento (em dias) da entrada de mercadorias WEBAZ</t>
  </si>
  <si>
    <t>Intervalo de compensação - progressivo -VINT2</t>
  </si>
  <si>
    <t>Aprovisionamento especial para cálculo de custos SOBSK</t>
  </si>
  <si>
    <t>Preço médio-móvel VERPR</t>
  </si>
  <si>
    <t>Execução do plano de cutover;</t>
  </si>
  <si>
    <t>Cargas de dados no ambiente PRD</t>
  </si>
  <si>
    <t>Saneamento FORNECEDOR</t>
  </si>
  <si>
    <t>CONSULTORIA / TI - BRA</t>
  </si>
  <si>
    <t>ALMOX / LOGISTICA</t>
  </si>
  <si>
    <t>FISCAL</t>
  </si>
  <si>
    <t>SUPRIMENTOS COMPRAS</t>
  </si>
  <si>
    <t>PLANEJADOR SUP/PROD</t>
  </si>
  <si>
    <t>Código para administracao em lote obrigatoria XCHPF</t>
  </si>
  <si>
    <t>Perfil de controle de producao SFCPF</t>
  </si>
  <si>
    <t>Unidade de medida de produção FRTME</t>
  </si>
  <si>
    <t>Nº de períodos por ciclo sazonal PERIO</t>
  </si>
  <si>
    <t>Nº de períodos de previsao ANZPR</t>
  </si>
  <si>
    <t>Num.dos periodos historicos PERAN</t>
  </si>
  <si>
    <t>Prazo de validade MHDHB</t>
  </si>
  <si>
    <t>Chave de controle para administração qualidade no suprimento SSQSS</t>
  </si>
  <si>
    <t>Categoria de certificado QZGTP</t>
  </si>
  <si>
    <t>TISSUE</t>
  </si>
  <si>
    <t>FISCAL/COMERCIAL</t>
  </si>
  <si>
    <t>CONTÁBIL</t>
  </si>
  <si>
    <t>Relevante p/CRR</t>
  </si>
  <si>
    <t>Dados do Motorista</t>
  </si>
  <si>
    <t>CNAE Segundário</t>
  </si>
  <si>
    <t>CONTAS A PAGAR</t>
  </si>
  <si>
    <t>CONTABILIDADE</t>
  </si>
  <si>
    <t>Receb.pgto.autoriz</t>
  </si>
  <si>
    <t>SUPRIMENTOS</t>
  </si>
  <si>
    <t>Devol.c/proc/exped.KZRET</t>
  </si>
  <si>
    <t>Forma de Tratamento TITLE_MEDI</t>
  </si>
  <si>
    <t>Nome NAME1</t>
  </si>
  <si>
    <t>Termo pesquisa 1/2 SORT1</t>
  </si>
  <si>
    <t>Rua STREET</t>
  </si>
  <si>
    <t>Nº HOUSE_NUM1</t>
  </si>
  <si>
    <t>Bairro CITY2</t>
  </si>
  <si>
    <t>Código Postal POST_CODE1</t>
  </si>
  <si>
    <t>Cidade CITY1</t>
  </si>
  <si>
    <t>País COUNTRY</t>
  </si>
  <si>
    <t>Região REGION</t>
  </si>
  <si>
    <t>Fuso horário TIME_ZONE</t>
  </si>
  <si>
    <t>Domicilio Fiscal TAXJURCODE</t>
  </si>
  <si>
    <t>Zona de Transporte TRANSPZONE</t>
  </si>
  <si>
    <t>Caixa Postal PO_BOX</t>
  </si>
  <si>
    <t>Código Postal POST_CODE2</t>
  </si>
  <si>
    <t>Cód.postal empresa POST_CODE3</t>
  </si>
  <si>
    <t>Idioma LANGU</t>
  </si>
  <si>
    <t>Telefone TEL_NUMBER</t>
  </si>
  <si>
    <t>Tel.celular MOB_NUMBER</t>
  </si>
  <si>
    <t>Fax FAX_NUMBER</t>
  </si>
  <si>
    <t>E-mail SMTP_ADDR</t>
  </si>
  <si>
    <t>Meio com.padrão DEFLT_COMM</t>
  </si>
  <si>
    <t>Linha transm.da EXTENSION1</t>
  </si>
  <si>
    <t>Telebox EXTENSION2</t>
  </si>
  <si>
    <t>Observações REMARK</t>
  </si>
  <si>
    <t>Cliente KUNNR</t>
  </si>
  <si>
    <t>Autorização BEGRU</t>
  </si>
  <si>
    <t>Soc.par.negs. VBUND</t>
  </si>
  <si>
    <t>GrpEmpr KONZS</t>
  </si>
  <si>
    <t>CNPJ STCD1</t>
  </si>
  <si>
    <t>Tipo nº fiscal STCDT</t>
  </si>
  <si>
    <t>CPF STCD2</t>
  </si>
  <si>
    <t>Tipo de Imposto FITYP</t>
  </si>
  <si>
    <t>Insc.Estadual STCD3</t>
  </si>
  <si>
    <t>Insc.Municipal STCD4</t>
  </si>
  <si>
    <t>Base imp. TAXBS</t>
  </si>
  <si>
    <t>Endereço fiscal FISKN</t>
  </si>
  <si>
    <t>Cód.seg.social ACTSS</t>
  </si>
  <si>
    <t>Domicilio Fiscal TXJCD</t>
  </si>
  <si>
    <t>Nº Id.Fiscal STCEG</t>
  </si>
  <si>
    <t>Nome do repres.J_1 KFREPRE</t>
  </si>
  <si>
    <t>Ctg.transaçãoJ_1 KFTBUS</t>
  </si>
  <si>
    <t>Rep.púb.fin.res FISKU</t>
  </si>
  <si>
    <t>Tipo de indústrJ_1  KFTIND</t>
  </si>
  <si>
    <t>Nº ID fiscal STENR</t>
  </si>
  <si>
    <t>NºIdentFiscal 5 STCD5</t>
  </si>
  <si>
    <t>Taxa de compens. STKZA</t>
  </si>
  <si>
    <t>Pessoa Fisica  STKZN</t>
  </si>
  <si>
    <t>IVA STKZU</t>
  </si>
  <si>
    <t>Divisão Fiscal IPISP</t>
  </si>
  <si>
    <t>BeneficSegSoc REGSS</t>
  </si>
  <si>
    <t>Nº localiz 1 BBBNR</t>
  </si>
  <si>
    <t>Nº localiz 2 BBSNR</t>
  </si>
  <si>
    <t>Digito controle BUBKZ</t>
  </si>
  <si>
    <t>Nº informação KRAUS</t>
  </si>
  <si>
    <t>Últ.verif.ext REVDB</t>
  </si>
  <si>
    <t>SetorIndustrial BRSCH</t>
  </si>
  <si>
    <t>Inscr.Prev/PIS BAHNS</t>
  </si>
  <si>
    <t>Stan.Carrier CdS CACD</t>
  </si>
  <si>
    <t>Grp.frete trnsp SFRGR</t>
  </si>
  <si>
    <t>GrupoEsqFornServ DLGRP</t>
  </si>
  <si>
    <t>Zona de TransporteL ZONE</t>
  </si>
  <si>
    <t>Stat.gr.serv STGDL</t>
  </si>
  <si>
    <t>Sistema QM real QSSYS</t>
  </si>
  <si>
    <t>Sist-QM até QSSYSDAT</t>
  </si>
  <si>
    <t>Fabricante ext EMNFR</t>
  </si>
  <si>
    <t>Nº CRC CRC_NUM</t>
  </si>
  <si>
    <t>Microempresa MIN_COMP</t>
  </si>
  <si>
    <t>Conds.obrigs TERM_LI</t>
  </si>
  <si>
    <t>Dt.nasc GBDAT</t>
  </si>
  <si>
    <t>LocNascim. GBORT</t>
  </si>
  <si>
    <t>Sexo SEXKZ</t>
  </si>
  <si>
    <t>Profissão PROFS</t>
  </si>
  <si>
    <t>Código RNTRC ZRNTRC</t>
  </si>
  <si>
    <t>Data Emissão ZEMIS_RNTRC</t>
  </si>
  <si>
    <t>Data Vencimento ZVENC_RNTRC</t>
  </si>
  <si>
    <t>Certificado ZCERTI</t>
  </si>
  <si>
    <t>Data Vencimento ZDTVEN</t>
  </si>
  <si>
    <t>Certificado Midas ZCERTIFICADO</t>
  </si>
  <si>
    <t>Partes relacionadas ZPARTES_REL</t>
  </si>
  <si>
    <t>CNAE fiscal parc. CNAE</t>
  </si>
  <si>
    <t>Data Abertura Empresa DT_ABER_EMP</t>
  </si>
  <si>
    <t>Natureza Jurídica NAT_JUR</t>
  </si>
  <si>
    <t>Última Consulta RFB DT_RFB</t>
  </si>
  <si>
    <t>Situação RFB SIT_RFB</t>
  </si>
  <si>
    <t>Regime Apuração REG_APUR</t>
  </si>
  <si>
    <t>Categoria Transporta CAT_TRANSP</t>
  </si>
  <si>
    <t>Porte Empresa PORTE_EMP</t>
  </si>
  <si>
    <t>Dados Bancários BANK</t>
  </si>
  <si>
    <t>Bracell Campinas</t>
  </si>
  <si>
    <t>Recebedor difer. Pgto LNRZA</t>
  </si>
  <si>
    <t>Nº PBC/NDR ESRNR</t>
  </si>
  <si>
    <t>Dados indiv.X ZEMP</t>
  </si>
  <si>
    <t>Dados por referência XLFZA</t>
  </si>
  <si>
    <t>Cta. Concil. AKONT</t>
  </si>
  <si>
    <t>Chave de ordenação ZUAWA</t>
  </si>
  <si>
    <t>Sede LNRZE</t>
  </si>
  <si>
    <t>Código pref. BLNKZ</t>
  </si>
  <si>
    <t>GrpAdmTesourar. FDGRV</t>
  </si>
  <si>
    <t>Grp.liberação FRGRP</t>
  </si>
  <si>
    <t>Cd.int.minorit. MINDK</t>
  </si>
  <si>
    <t>Data certificação CERDT</t>
  </si>
  <si>
    <t>Código CIIU CIIUCODE</t>
  </si>
  <si>
    <t>Código de juros VZSKZ</t>
  </si>
  <si>
    <t>Última dt.fixada ZINDT</t>
  </si>
  <si>
    <t>Period. Juros ZINRT</t>
  </si>
  <si>
    <t>ÚltCálcJuros DATLZ</t>
  </si>
  <si>
    <t>Nº antigo conta ALTKN</t>
  </si>
  <si>
    <t>Nº pessoal PERNR</t>
  </si>
  <si>
    <t>Cód.atividade GRICD</t>
  </si>
  <si>
    <t>Tp.distribuição GRIDT</t>
  </si>
  <si>
    <t>Condições pgto. ZTERM</t>
  </si>
  <si>
    <t>Grp. Tolerancia TOGRU</t>
  </si>
  <si>
    <t>CondPgto créd. GUZTE</t>
  </si>
  <si>
    <t>Verif.FaturDupl REPRF</t>
  </si>
  <si>
    <t>TmpConfChqCbr KULTG</t>
  </si>
  <si>
    <t>FormasPgto. ZWELS</t>
  </si>
  <si>
    <t>Bloq. Pagamento ZAHLS</t>
  </si>
  <si>
    <t>Receb dif.pgto LNRZB</t>
  </si>
  <si>
    <t>Banco empresa HBKID</t>
  </si>
  <si>
    <t>Pgto. Individual XPORE</t>
  </si>
  <si>
    <t>ChvAgrupamento ZGRUP</t>
  </si>
  <si>
    <t>Limite L/C WEBTR</t>
  </si>
  <si>
    <t>Aviso via EDI XEDIP</t>
  </si>
  <si>
    <t>RecPgtoDiv(doc) XLFZB</t>
  </si>
  <si>
    <t>Grp.tolerancia TOGRR</t>
  </si>
  <si>
    <t>PgtoAntcp PREPAY_RELEVANT</t>
  </si>
  <si>
    <t>Proced.adver. MAHNA</t>
  </si>
  <si>
    <t>Bloq.Advert. MANSP</t>
  </si>
  <si>
    <t>Destin.advert. LFRMA</t>
  </si>
  <si>
    <t>Proc.jud.reclam. GMVDT</t>
  </si>
  <si>
    <t>Última advert. MADAT</t>
  </si>
  <si>
    <t>Nív.Cobran. MAHNS</t>
  </si>
  <si>
    <t>Respons.Adverts. BUSAB</t>
  </si>
  <si>
    <t>Chave agrupamento MGRUP</t>
  </si>
  <si>
    <t>ProcDescentral. XDEZV</t>
  </si>
  <si>
    <t>Extrato da cta. XAUSZ</t>
  </si>
  <si>
    <t>Sigla respons. BUSAB</t>
  </si>
  <si>
    <t>Conta no fornec EIKTO</t>
  </si>
  <si>
    <t>Encarreg.fornec ZSABE</t>
  </si>
  <si>
    <t>Telef.respons. TLFNS</t>
  </si>
  <si>
    <t>Telefax respons TLFXS</t>
  </si>
  <si>
    <t>Internet resp. INTAD</t>
  </si>
  <si>
    <t>Observ. Na conta KVERM</t>
  </si>
  <si>
    <t>País IRF QLAND</t>
  </si>
  <si>
    <t>Moeda do pedido WAERS</t>
  </si>
  <si>
    <t>Incoterms INCO1</t>
  </si>
  <si>
    <t>Val.mínimo pedido MINBW</t>
  </si>
  <si>
    <t>Grp.esq.fornecedor KALSK</t>
  </si>
  <si>
    <t>Ctrl.dt.fixação prç. MEPRF</t>
  </si>
  <si>
    <t>Otim.pedido res. BOPNR</t>
  </si>
  <si>
    <t>Vendedor VERKF</t>
  </si>
  <si>
    <t>Nº telefone do fornecedor TELF1</t>
  </si>
  <si>
    <t>Conta no fornec. EIKTO</t>
  </si>
  <si>
    <t>Rev.fatur.baseado EM WEBRE</t>
  </si>
  <si>
    <t>Código ABC LFABC</t>
  </si>
  <si>
    <t>FatAutoEM fornecimto XERSY</t>
  </si>
  <si>
    <t>Modo transp.front .EXPVZ</t>
  </si>
  <si>
    <t>FatAutoEM devoluç. XERSR</t>
  </si>
  <si>
    <t>Posto alfand.entrada ZOLLA</t>
  </si>
  <si>
    <t>Obrig.confirmação KZABS</t>
  </si>
  <si>
    <t>Critério ordenação SKRIT</t>
  </si>
  <si>
    <t>Perfil contr.PROACT PAPRF</t>
  </si>
  <si>
    <t>Liquidação posterior BOLRE</t>
  </si>
  <si>
    <t>Reavaliação admitida XNBWY</t>
  </si>
  <si>
    <t>Índ.liquid.posterior BOIND</t>
  </si>
  <si>
    <t>Conceder bonif.mercadoria NRGEW</t>
  </si>
  <si>
    <t>Ajus.faturam.necess. UMSAE</t>
  </si>
  <si>
    <t>Relevante p/determin.preços(hier.fornec.) PRFRE</t>
  </si>
  <si>
    <t>Índice docs.ativ. BLIND</t>
  </si>
  <si>
    <t>Relevante para agenciamento AGREL</t>
  </si>
  <si>
    <t>Rev.fat.bas.em.srv LEBRE</t>
  </si>
  <si>
    <t>Condição expedição VSBED</t>
  </si>
  <si>
    <t>Grupo compradores EKGRP</t>
  </si>
  <si>
    <t>Ctrl.confirmação BSTAE</t>
  </si>
  <si>
    <t>Grupo UM MEGRU</t>
  </si>
  <si>
    <t>Perf.arredond. RDPRF</t>
  </si>
  <si>
    <t>Estipulado marcação preços LIPRE</t>
  </si>
  <si>
    <t>Serv.prateleira/MRP acordado LISER</t>
  </si>
  <si>
    <t>Entrada de pedido por fornecedor LIBES</t>
  </si>
  <si>
    <t>Grau atend. VENSL</t>
  </si>
  <si>
    <t>Aba de compras precisa ser ajustada para materiais quimicos</t>
  </si>
  <si>
    <t>Stat.mat.todos cent. Ter o Alerta de quimico</t>
  </si>
  <si>
    <t>Visão DDs centro/Armazen.1  campo Condição temperatura ajuste da nomenclatura lista suspensa</t>
  </si>
  <si>
    <t>Consultor</t>
  </si>
  <si>
    <t>Split Valuation da Bahia bloquear e usar o Split do MS - verificar se split do MS esta disponivel para centros BA</t>
  </si>
  <si>
    <t>Código de controle (NCM/iss) STEUC - Validar apenas na TIPI?</t>
  </si>
  <si>
    <t xml:space="preserve">ATOS </t>
  </si>
  <si>
    <t>ATOS</t>
  </si>
  <si>
    <t>Construir os programas de extração</t>
  </si>
  <si>
    <t>Validação dos dados carregados (Amostral qual PCT? Ou tudo?)</t>
  </si>
  <si>
    <t>Definir a estratégias de extração;</t>
  </si>
  <si>
    <t>Definição de ferramentas únicas exemplo, Import Sys (PW.CE), IBID, ARIBA, LIKANA, SF, WebForMat, ARIBA ETC</t>
  </si>
  <si>
    <t>Definição Mestre de Serviço (MS) x Mestre de Material (MM) (SISMA não aceita MS e SGF não aceita MM)</t>
  </si>
  <si>
    <t>MOCK 0</t>
  </si>
  <si>
    <t>Confecção de cenários de teste (E2E) de todos os processos - MOCK's</t>
  </si>
  <si>
    <t>Materiais com ordens de vendas criadas nos últimos 48 meses</t>
  </si>
  <si>
    <t>CARLOS / KARINA</t>
  </si>
  <si>
    <t>ANDREIA</t>
  </si>
  <si>
    <t>Inicio Projeto - 01/05/2025  / Conclusão - 05/03/2026</t>
  </si>
  <si>
    <t xml:space="preserve">ROMULO / ALVARO
</t>
  </si>
  <si>
    <t>Maikel</t>
  </si>
  <si>
    <t xml:space="preserve">Maikel / ROMULO / ALVARO
</t>
  </si>
  <si>
    <t xml:space="preserve">CARLOS </t>
  </si>
  <si>
    <t>PROCESSAMENTOS</t>
  </si>
  <si>
    <t xml:space="preserve">JONATHA MULLER </t>
  </si>
  <si>
    <t>MARIANA</t>
  </si>
  <si>
    <t xml:space="preserve">JAQUELINE PRANDINI </t>
  </si>
  <si>
    <t>CAIO GALLI / PCP</t>
  </si>
  <si>
    <t>Customizar campos para automatizar processos / Desenvolvimentos no S4</t>
  </si>
  <si>
    <t>Priscila / Laryssa / Raquel</t>
  </si>
  <si>
    <t>SAMILA</t>
  </si>
  <si>
    <t>Definição de Area MRP ou ABA MRP para politica de estoque</t>
  </si>
  <si>
    <t>Última Atualização:</t>
  </si>
  <si>
    <t>Checagem - Consistências</t>
  </si>
  <si>
    <t>.</t>
  </si>
  <si>
    <t>10am</t>
  </si>
  <si>
    <t>KU SD</t>
  </si>
  <si>
    <t>tem q ser 1</t>
  </si>
  <si>
    <t>CHAVE ÚNICA</t>
  </si>
  <si>
    <t>Controles</t>
  </si>
  <si>
    <t>Sort A</t>
  </si>
  <si>
    <t>Sort B</t>
  </si>
  <si>
    <r>
      <rPr>
        <sz val="10"/>
        <color rgb="FFFF0000"/>
        <rFont val="Wingdings"/>
        <charset val="2"/>
      </rPr>
      <t>ê</t>
    </r>
    <r>
      <rPr>
        <sz val="10"/>
        <color rgb="FFFF0000"/>
        <rFont val="Arial"/>
        <family val="2"/>
      </rPr>
      <t>Filtrar Onda 3</t>
    </r>
  </si>
  <si>
    <t>Cross Onda1 tabBruno</t>
  </si>
  <si>
    <t>para Papel Gestor tem q ser &gt; 0</t>
  </si>
  <si>
    <t>checar --&gt; 0=Gestor Não cadastrado</t>
  </si>
  <si>
    <t>tem q ser 1 e 1</t>
  </si>
  <si>
    <t>Loop Histórico</t>
  </si>
  <si>
    <t>NecessitaOverviewSAP</t>
  </si>
  <si>
    <t>Fup Gestor não validou/respondeu lista KeyUser</t>
  </si>
  <si>
    <t>chkGestorNome</t>
  </si>
  <si>
    <t>chkGestorCargo</t>
  </si>
  <si>
    <t>Dt Created</t>
  </si>
  <si>
    <t>NOME DO GESTOR</t>
  </si>
  <si>
    <t>E-mail Gestor</t>
  </si>
  <si>
    <t>Cargo Gestor</t>
  </si>
  <si>
    <t>NOME DO KEY USER/BPs/FUNCIONAL</t>
  </si>
  <si>
    <t>CARGO</t>
  </si>
  <si>
    <t>ÁREA</t>
  </si>
  <si>
    <t>MÓDULO S4HANA</t>
  </si>
  <si>
    <t>Process</t>
  </si>
  <si>
    <t>E-MAIL</t>
  </si>
  <si>
    <t>Onda</t>
  </si>
  <si>
    <t>UNIDADE ORIGEM</t>
  </si>
  <si>
    <t>Empresa</t>
  </si>
  <si>
    <t>PapelNoProjeto</t>
  </si>
  <si>
    <t>xOnda1</t>
  </si>
  <si>
    <t>xOnda1MódulosS4Hana</t>
  </si>
  <si>
    <t>Férias</t>
  </si>
  <si>
    <t>Férias BackUp</t>
  </si>
  <si>
    <t>NecessitaOverviewSAP?</t>
  </si>
  <si>
    <t>WhatsApp</t>
  </si>
  <si>
    <t>DtAniverário</t>
  </si>
  <si>
    <t>Whatsapp_limpo</t>
  </si>
  <si>
    <t>xChkWhatsApp</t>
  </si>
  <si>
    <t>1o. e Último nome</t>
  </si>
  <si>
    <t>Nome e Módulo</t>
  </si>
  <si>
    <t>chkQtdePessoasSobGestor</t>
  </si>
  <si>
    <t>chkTemEmailKeyUserBPFuncional</t>
  </si>
  <si>
    <t>chkTemEmailGestor</t>
  </si>
  <si>
    <t>chkKeyUserBPFuncionalTemGestorCadastrado</t>
  </si>
  <si>
    <t>chkEhUniqueNomeEmailKeyUserBPFuncional</t>
  </si>
  <si>
    <t>em 14/2 a Andreia Pereira conforme conversado com ela, é BP de TI agora, aguardando confirmação oficial, desta forma não é key user MM, apesar do Alisson ter confirmado.
em 12/2 Alison confirmou: "Boa tarde Fábio, tudo bem?
Estas são as pessoas, porém também estão atendendo a fase final da Onda 1 + Onda 2, e precisaremos compatibilizar as agendas para atender a Onda 3 em paralelo.
Abs
Alisson O."</t>
  </si>
  <si>
    <t>Gestor não respondeu</t>
  </si>
  <si>
    <t>tbd</t>
  </si>
  <si>
    <t>Elisangela Teixeira Costa Pereira</t>
  </si>
  <si>
    <t>ecosta@bracell.com</t>
  </si>
  <si>
    <t>Ger TI</t>
  </si>
  <si>
    <t>Andreia Rodrigues Pereira</t>
  </si>
  <si>
    <t>Analista Suprimentos III</t>
  </si>
  <si>
    <t>Processos</t>
  </si>
  <si>
    <t>MM</t>
  </si>
  <si>
    <t>Sourcing</t>
  </si>
  <si>
    <t>apereira@bracell.com</t>
  </si>
  <si>
    <t>Onda 3</t>
  </si>
  <si>
    <t>BSP</t>
  </si>
  <si>
    <t>Bracell</t>
  </si>
  <si>
    <t>BP</t>
  </si>
  <si>
    <t>Data de saída 	Dias	Até
12/05/2025	14	25/05/2025 dom
13/10/2025	6	18/10/2025 sáb</t>
  </si>
  <si>
    <t>não informado</t>
  </si>
  <si>
    <t>Não</t>
  </si>
  <si>
    <t>+55 14 99719-4138</t>
  </si>
  <si>
    <t>em 12/2 Alison confirmou: "Boa tarde Fábio, tudo bem?
Estas são as pessoas, porém também estão atendendo a fase final da Onda 1 + Onda 2, e precisaremos compatibilizar as agendas para atender a Onda 3 em paralelo.
Abs
Alisson O."</t>
  </si>
  <si>
    <t>N/A</t>
  </si>
  <si>
    <t>Alisson Araujo De Oliveira</t>
  </si>
  <si>
    <t>aaoliveira@bracell.com</t>
  </si>
  <si>
    <t>Ger Suprimentos - Planning &amp;Intelligence</t>
  </si>
  <si>
    <t>Humberto Menezes</t>
  </si>
  <si>
    <t>Comprador Sênior</t>
  </si>
  <si>
    <t>Materiais</t>
  </si>
  <si>
    <t>Logistics / Warehouse / Supply</t>
  </si>
  <si>
    <t>Humberto_Menezes@bracell.com</t>
  </si>
  <si>
    <t>KeyUser</t>
  </si>
  <si>
    <t>Data de saída 	Dias	Até
25/06/2025	20	14/07/2025 seg
01/09/2025	10	10/09/2025 qua</t>
  </si>
  <si>
    <t>71-98615-3060</t>
  </si>
  <si>
    <t>Jaqueline Maria Prandini</t>
  </si>
  <si>
    <t>Comprador III</t>
  </si>
  <si>
    <t>Compras</t>
  </si>
  <si>
    <t>jmprandini@bracell.com</t>
  </si>
  <si>
    <t>Data de saída 	Dias	Até
17/07/2025	14	30/07/2025 qua
08/09/2025	6	13/09/2025 sáb</t>
  </si>
  <si>
    <t>14-99885-2416</t>
  </si>
  <si>
    <t>Karina Belli </t>
  </si>
  <si>
    <t>Suprimentos </t>
  </si>
  <si>
    <t>karina_belli@bracell.com </t>
  </si>
  <si>
    <t xml:space="preserve">Não tem tempo de casa para programar férias. </t>
  </si>
  <si>
    <t>19 998090206</t>
  </si>
  <si>
    <t>28/2 De: Adalberto Aparecido Figueiredo de Lima &lt;tecnollab.alima@bracell.com&gt; 
Enviada em: segunda-feira, 24 de fevereiro de 2025 11:27
Para: Fábio Gilberto Monteiro &lt;fabio.monteiro@blendit.com&gt;
Assunto: RES: Projeto S4 - Onda 3 | Keyuser backup
Bom dia! Fábio, respostas abaixo com [Beto].
De: Fábio Gilberto Monteiro &lt;fabio.monteiro@blendit.com&gt; 
Enviada em: sexta-feira, 21 de fevereiro de 2025 15:51
Para: Adalberto Aparecido Figueiredo de Lima &lt;tecnollab.alima@bracell.com&gt;
Assunto: RES: Projeto S4 - Onda 3 | Keyuser backup
Oi Beto, Boa Tarde,
Por favor algumas perguntas:
Quem é o gestor deles?
•	FI – Silvia Helena Rafaeli Da Silva srafaeli@bracell.com  (Backup FI Geral – Contabilidade)
[Beto] Como a Silvia é backup da Mariana, creio que podemos deixar sob a mesma gestão.
•	FI/Obrigações acessórias – Thiago Rozante thiago_rozante@bracell.com
[Beto] Segundo Outlook, hoje responde diretamente para o diretor:
Qual o papel no projeto deles ?
[Beto] Boa pergunta! Elas são coordenadoras, creio que serão apoio pontual aos key users contábeis respectivamente para as empresas 3100 (Isabela) e 3700 (Viviane), ou seja, adicioná-las como opcionais nas agendas.
•	Ademais, para as próximas reuniões, incluir também as coordenadoras contábeis:
•	3100 - @Isabela Lika Kunii
•	3700 - @Viviane Farias Dos Santos
21/2 De: Mariana Cristina Ribeiro &lt;maribeiro@bracell.com&gt; 
Enviada em: sexta-feira, 21 de fevereiro de 2025 15:20
Para: Adalberto Aparecido Figueiredo de Lima &lt;tecnollab.alima@bracell.com&gt;; Viviane Farias Dos Santos &lt;viviane_santos@bracell.com&gt;; Isabela Lika Kunii &lt;ikunii@bracell.com&gt;
Cc: fabio.monteiro@blendit.com; Silvia Helena Rafaeli Da Silva &lt;srafaeli@bracell.com&gt;; Thiago Rozante &lt;thiago_rozante@bracell.com&gt;; Davi Fernandes Dattoli &lt;ddattoli@bracell.com&gt;
Assunto: Projeto S4 - Onda 3 | Keyuser backup
Boa tarde Beto,
Conforme falamos, preciso que sejam incluídos na lista de key-user os colaboradores abaixo:
FI – Silvia Helena Rafaeli Da Silva srafaeli@bracell.com  (Backup FI Geral – Contabilidade)
FI/Obrigações acessórias – Thiago Rozante thiago_rozante@bracell.com 
Ademais, para as próximas reuniões, incluir também as coordenadoras contábeis:
3100 - @Isabela Lika Kunii
3700 - @Viviane Farias Dos Santos
Obrigada.</t>
  </si>
  <si>
    <t>Davi Fernandes Dattoli</t>
  </si>
  <si>
    <t>ddattoli@bracell.com</t>
  </si>
  <si>
    <t>Ger Controladoria - Accounting</t>
  </si>
  <si>
    <t>Silvia Helena Rafaeli Da Silva</t>
  </si>
  <si>
    <t>Backup FI Geral – Contabilidade</t>
  </si>
  <si>
    <t>FI</t>
  </si>
  <si>
    <t>Finance / TAX</t>
  </si>
  <si>
    <t>srafaeli@bracell.com</t>
  </si>
  <si>
    <t>14 998983977</t>
  </si>
  <si>
    <t>28/2 De: Adalberto Aparecido Figueiredo de Lima &lt;tecnollab.alima@bracell.com&gt; 
Enviada em: segunda-feira, 24 de fevereiro de 2025 11:27
Para: Fábio Gilberto Monteiro &lt;fabio.monteiro@blendit.com&gt;
Assunto: RES: Projeto S4 - Onda 3 | Keyuser backup
Bom dia! Fábio, respostas abaixo com [Beto].
De: Fábio Gilberto Monteiro &lt;fabio.monteiro@blendit.com&gt; 
Enviada em: sexta-feira, 21 de fevereiro de 2025 15:51
Para: Adalberto Aparecido Figueiredo de Lima &lt;tecnollab.alima@bracell.com&gt;
Assunto: RES: Projeto S4 - Onda 3 | Keyuser backup 
Oi Beto, Boa Tarde,
Por favor algumas perguntas:
Quem é o gestor deles?
•	FI – Silvia Helena Rafaeli Da Silva srafaeli@bracell.com  (Backup FI Geral – Contabilidade)
[Beto] Como a Silvia é backup da Mariana, creio que podemos deixar sob a mesma gestão.
•	FI/Obrigações acessórias – Thiago Rozante thiago_rozante@bracell.com
[Beto] Segundo Outlook, hoje responde diretamente para o diretor:
Qual o papel no projeto deles ?
[Beto] Boa pergunta! Elas são coordenadoras, creio que serão apoio pontual aos key users contábeis respectivamente para as empresas 3100 (Isabela) e 3700 (Viviane), ou seja, adicioná-las como opcionais nas agendas.
•	Ademais, para as próximas reuniões, incluir também as coordenadoras contábeis:
•	3100 - @Isabela Lika Kunii
•	3700 - @Viviane Farias Dos Santos
21/2 De: Mariana Cristina Ribeiro &lt;maribeiro@bracell.com&gt; 
Enviada em: sexta-feira, 21 de fevereiro de 2025 15:20
Para: Adalberto Aparecido Figueiredo de Lima &lt;tecnollab.alima@bracell.com&gt;; Viviane Farias Dos Santos &lt;viviane_santos@bracell.com&gt;; Isabela Lika Kunii &lt;ikunii@bracell.com&gt;
Cc: fabio.monteiro@blendit.com; Silvia Helena Rafaeli Da Silva &lt;srafaeli@bracell.com&gt;; Thiago Rozante &lt;thiago_rozante@bracell.com&gt;; Davi Fernandes Dattoli &lt;ddattoli@bracell.com&gt;
Assunto: Projeto S4 - Onda 3 | Keyuser backup
Boa tarde Beto,
Conforme falamos, preciso que sejam incluídos na lista de key-user os colaboradores abaixo:
FI – Silvia Helena Rafaeli Da Silva srafaeli@bracell.com  (Backup FI Geral – Contabilidade)
FI/Obrigações acessórias – Thiago Rozante thiago_rozante@bracell.com 
Ademais, para as próximas reuniões, incluir também as coordenadoras contábeis:
3100 - @Isabela Lika Kunii
3700 - @Viviane Farias Dos Santos
Obrigada.</t>
  </si>
  <si>
    <t>Willian Troelsen</t>
  </si>
  <si>
    <t>wtroelsen@bracell.com</t>
  </si>
  <si>
    <t>Ger SR Financeiro - Finance</t>
  </si>
  <si>
    <t>Thiago Rozante</t>
  </si>
  <si>
    <t>FI/Obrigações acessórias</t>
  </si>
  <si>
    <t xml:space="preserve">thiago_rozante@bracell.com </t>
  </si>
  <si>
    <t>(14) 99776-6750</t>
  </si>
  <si>
    <t>em 18/2 Alyne respondeu: Olá Fábio , 
Hoje 100% do time utiliza o SAP . ( Lista abaixo ) 
Podemos deixar como ponto focal Key Users  - Renan Salgado – Planejamento Pagamentos  e Fernando Siqueira- Ponto focal almoxarifados SP ( Florestal ) . 
em 18/2 Fábio Perguntou: Oi Marina, Alyne, Obrigado,
Abaixo estão os KeyUsers considerados.
Dúvidas: 
•	Mandei anexo à Alyne com uma dúvida, desculpe se já me respondeu, fico no aguardo.
•	Os dois nomes destacados em amarelo abaixo são key users a serem considerados ?
•	O Gestor que devemos considerar para os key users abaixo é: Alyne ou Marina ? (é que não tenho acesso ainda ao outlook Bracell para pesquisar)
em 17/2 Fábio Perguntou: "Oi Alyne, Boa Tarde,
Gostaria de saber se a lista abaixo são também de ‘Key Users’ que participarão do Projeto S4 Onda 3. 
Por favor pode me retornar ?"
* em 17/2 Alyne confirmou: "Bom dia a todos ! 
@fabio.monteiro@blendit.com , segue necessidade da participação do time Planejamento Administrativo . 
Anderson Garbelini agarbelini@bracell.com
Caline Mariele Alba calba@bracell.com
Fernando Siqueira Campos fsiqueira@bracell.com
Gislaine Camargo Fonseca gfonseca@bracell.com
Isabel Cristina Alves Pinto Ribeiro iribeiro@bracell.com
Isabela Paes Ribeiro ipribeiro@bracell.com
Maira Cristina Thome maira_thome@bracell.com
Pedro Augusto Chagas pchagas@bracell.com
Pedro Augusto Ferreira pferreira@bracell.com
Rafael Henrique Bueno rbueno@bracell.com
Renan Salgado Silva rsalgado@bracell.com
Stefani Suelen da Silva ssuelen@bracell.com
Vanessa de Oliveira Lima Ribeiro vribeiro1@bracell.com
Gabriela Felix gabriela_felix@bracell.com
Isadora Ferraz Da Silva isadora_silva@bracell.com
Att , 
Atenciosamente ,  
Alyne de Cássia Ramos Sebastião 
Forestry Administrative Coordinator / Coordenadora Administrativa Florestal 
Cel.: +55  14-99624-9032
Fone: +55 14 3269 5622
Email: asebastiao@bracell.com
www.bracell.com</t>
  </si>
  <si>
    <t>Sim</t>
  </si>
  <si>
    <t>Alyne De Cassia Ramos Sebastiao</t>
  </si>
  <si>
    <t>asebastiao@bracell.com</t>
  </si>
  <si>
    <t xml:space="preserve">Forestry Administrative Coordinator / Coordenadora Administrativa Florestal </t>
  </si>
  <si>
    <t>Anderson Garbelini</t>
  </si>
  <si>
    <t>Tec Planejamento Controle I</t>
  </si>
  <si>
    <t>Planejamento Administrativo (Florestal)</t>
  </si>
  <si>
    <t>CO</t>
  </si>
  <si>
    <t>Controllership</t>
  </si>
  <si>
    <t>agarbelini@bracell.com</t>
  </si>
  <si>
    <t>SAP Usuário</t>
  </si>
  <si>
    <t>Caline Mariele Alba</t>
  </si>
  <si>
    <t>An Materiais I</t>
  </si>
  <si>
    <t>calba@bracell.com</t>
  </si>
  <si>
    <t>Fernando Siqueira Campos</t>
  </si>
  <si>
    <t>TEC PLANEJAMENTO CONTROLE FLORESTAL II - FORESTRY PLANNING</t>
  </si>
  <si>
    <t>Almoxarifados Insumos Sp (Florestal)</t>
  </si>
  <si>
    <t>fsiqueira@bracell.com</t>
  </si>
  <si>
    <t>Não Respondeu</t>
  </si>
  <si>
    <t>Gislaine Camargo Fonseca</t>
  </si>
  <si>
    <t>Almoxarifados Sp (Florestal)</t>
  </si>
  <si>
    <t>gfonseca@bracell.com</t>
  </si>
  <si>
    <t>Isabel Cristina Alves Pinto Ribeiro</t>
  </si>
  <si>
    <t>(tbd)</t>
  </si>
  <si>
    <t>iribeiro@bracell.com</t>
  </si>
  <si>
    <t>Isabela Paes Ribeiro</t>
  </si>
  <si>
    <t>Assist Administrativo</t>
  </si>
  <si>
    <t>ipribeiro@bracell.com</t>
  </si>
  <si>
    <t>Maira Cristina Thome</t>
  </si>
  <si>
    <t>maira_thome@bracell.com</t>
  </si>
  <si>
    <t>Pedro Augusto Chagas</t>
  </si>
  <si>
    <t>pchagas@bracell.com</t>
  </si>
  <si>
    <t>Pedro Augusto Ferreira</t>
  </si>
  <si>
    <t>pferreira@bracell.com</t>
  </si>
  <si>
    <t>(14) 99712-9983</t>
  </si>
  <si>
    <t>Stefani Suelen Da Silva</t>
  </si>
  <si>
    <t>Assit Administrativo - Forestry Planning</t>
  </si>
  <si>
    <t>ssuelen@bracell.com</t>
  </si>
  <si>
    <t>(14) 99669-0980</t>
  </si>
  <si>
    <t>Vanessa De Oliveira Lima Ribeiro</t>
  </si>
  <si>
    <t>Assist Administrativo - Forestry Planning</t>
  </si>
  <si>
    <t>vribeiro1@bracell.com</t>
  </si>
  <si>
    <t>Gabriela Felix</t>
  </si>
  <si>
    <t>Aux Administrativo</t>
  </si>
  <si>
    <t>gabriela_felix@bracell.com</t>
  </si>
  <si>
    <t>Isadora Ferraz Da Silva</t>
  </si>
  <si>
    <t>isadora_silva@bracell.com</t>
  </si>
  <si>
    <t>em 24/2 De: Fausto Costa Simonetti &lt;fsimonetti@bracell.com&gt; 
Enviada em: segunda-feira, 24 de fevereiro de 2025 10:31
Para: Fábio Gilberto Monteiro &lt;fabio.monteiro@blendit.com&gt;; Josue Pedro Dos Santos Borges &lt;josue_borges@bracell.com&gt;; Matheus Vidal Meirelles De Freitas &lt;matheus_freitas@bracell.com&gt;
Assunto: RES: (Projeto S4 Bracell Onda 3) Validação lista Key Users
Fabio, bom dia.
Tudo bom?
Na reunião de sexta, percebi que na parte de PM Florestal (Automotiva) estava ao nome do Matheus Vidal (ele foi KU na onda 1).
Na onda 3, conforme enviado no e-mail, será o Luiz.
Por favor, pode alterar?
@Matheus Vidal Meirelles De Freitas estará apoiando como sombra, caso necessário.
Atn,
Fausto
em 20/2 Fábio precisa encontrar e contatar o gestor deste KeyUser;
em 20/2 De: Fausto Costa Simonetti &lt;fsimonetti@bracell.com&gt; 
Enviada em: quinta-feira, 20 de fevereiro de 2025 10:19
Para: Fábio Gilberto Monteiro &lt;fabio.monteiro@blendit.com&gt;; Hans Donner Gottardo &lt;hgottardo@bracell.com&gt;; Josue Pedro Dos Santos Borges &lt;josue_borges@bracell.com&gt;; Adalberto Aparecido Figueiredo de Lima &lt;tecnollab.alima@bracell.com&gt;
Cc: Julia Vaz Tostes Miluzzi de Oliveira &lt;julia_oliveira2@bracell.com&gt;
Assunto: RES: (Projeto S4 Bracell Onda 3) Validação lista Key Users
Olá Fábio, bom dia.
Segue nomes:
Nome	Área	Contato
Renan Salgado	Planejamento Pagamentos (Cockpit NF)	rsalgado@bracell.comFernando Siqueira	Almoxarifados Insumos SP ( Florestal ) 	fsiqueira@bracell.comLuiz Roberto Rodrigues Filho	Automotiva SP	lrrodrigues@bracell.comVictor Davi	Almox Automotiva SP - WM	vbenjamin@bracell.comKleber Ferreira	Negócios Florestais (SAP-RE)	kferreira@bracell.comValdirene Alberto Jorgino	Negócios Florestais (SAP-RE) - Backup	vjorgino@bracell.comAnselmo Rodrigo Mariano	Full Service - Cockpit Pagamento Manutenção Colheita	amariano@bracell.com</t>
  </si>
  <si>
    <t>Fup Finalizado</t>
  </si>
  <si>
    <t>Joao Carlos Bastazini Junior</t>
  </si>
  <si>
    <t>joao_bastazini@bracell.com</t>
  </si>
  <si>
    <t>Coord Manutenção Automotiva - Maintenance</t>
  </si>
  <si>
    <t>Luiz Roberto Rodrigues Filho</t>
  </si>
  <si>
    <t>An Manutencao Automotiva I</t>
  </si>
  <si>
    <t>Automotiva SP (Florestal)</t>
  </si>
  <si>
    <t>PM</t>
  </si>
  <si>
    <t>Maintenance / Quality Project System</t>
  </si>
  <si>
    <t>lrrodrigues@bracell.com</t>
  </si>
  <si>
    <t>(14) 99850-8635</t>
  </si>
  <si>
    <t>Fabrício Cesconetto</t>
  </si>
  <si>
    <t>fcesconetto@bracell.com</t>
  </si>
  <si>
    <t>Ger Manutenção Automotiva</t>
  </si>
  <si>
    <t>Gestor de KeyUsers</t>
  </si>
  <si>
    <t>Praveen Singhavi</t>
  </si>
  <si>
    <t>mensagem_do_presidente@bracell.com</t>
  </si>
  <si>
    <t>Presidente da Bracell</t>
  </si>
  <si>
    <t>Financeiro - Finance</t>
  </si>
  <si>
    <t>Gestor/Diretor de KeyUsers</t>
  </si>
  <si>
    <t>10/03 De: Enio Carlos Garcia &lt;enio_garcia@bracell.com&gt; 
Enviada em: segunda-feira, 10 de março de 2025 13:23
Para: Fábio Gilberto Monteiro &lt;fabio.monteiro@blendit.com&gt;
Cc: Fausto Costa Simonetti &lt;fsimonetti@bracell.com&gt;; Adalberto Aparecido Figueiredo de Lima &lt;tecnollab.alima@bracell.com&gt;; Camila Dembinski &lt;camila_dembinski@bracell.com&gt;
Assunto: RES: (Projeto S4 Bracell Onda 3) Validação lista Key Users
Boa tarde !
@Fábio Gilberto Monteiro ,  sem problemas.
Sim estou ciente.
Att,
Enio Garcia
De: Fábio Gilberto Monteiro &lt;fabio.monteiro@blendit.com&gt; 
Enviada em: segunda-feira, 10 de março de 2025 13:19
Para: Enio Carlos Garcia &lt;enio_garcia@bracell.com&gt;
Cc: Fausto Costa Simonetti &lt;fsimonetti@bracell.com&gt;; Adalberto Aparecido Figueiredo de Lima &lt;tecnollab.alima@bracell.com&gt;; Camila Dembinski &lt;camila_dembinski@bracell.com&gt;
Assunto: RES: (Projeto S4 Bracell Onda 3) Validação lista Key Users
[Atenção] Este e-mail foi originado fora de nossa organização. Como medida de segurança, tenha cuidado com o conteúdo do e-mail e quaisquer links ou anexos. [Warning] This email originated outside of our organization. As a security measure, be careful with the content of the email and any links or attachments. 
Oi Enio, Boa Tarde,
Como conversamos por Ms-Teams, peço desculpas pelo excesso de mensagens, porém faz parte do controle do Projeto.
Estou atualizando nossos registros do Victor Davi reportar-se para você, e considerando que você está ciente da atuação dele como KeyUser no projeto S4 Bracell Onda 3. 
Obrigado e Abs,
Fábio Monteiro
PMO
+55 19 98222-9988
fabio.monteiro@blendit.comwww.blendit.com       
06/03 De: Fábio Gilberto Monteiro &lt;fabio.monteiro@blendit.com&gt; 
Enviada em: quinta-feira, 6 de março de 2025 18:39
Para: 'camila_dembinski@bracell.com' &lt;camila_dembinski@bracell.com&gt;
Cc: 'Fausto Costa Simonetti' &lt;fsimonetti@bracell.com&gt;; 'Adalberto Aparecido Figueiredo de Lima' &lt;tecnollab.alima@bracell.com&gt;
Assunto: RES: (Projeto S4 Bracell Onda 3) Validação lista Key Users
Oi Camila, Boa Tarde,
Este é um gentil lembrete, por favor para nos responder com sua ciência conforme email em loop.
27/2 De: Fábio Gilberto Monteiro &lt;fabio.monteiro@blendit.com&gt; 
Enviada em: quinta-feira, 27 de fevereiro de 2025 16:40
Para: 'camila_dembinski@bracell.com' &lt;camila_dembinski@bracell.com&gt;
Cc: 'Fausto Costa Simonetti' &lt;fsimonetti@bracell.com&gt;; 'Adalberto Aparecido Figueiredo de Lima' &lt;tecnollab.alima@bracell.com&gt;
Assunto: RES: (Projeto S4 Bracell Onda 3) Validação lista Key Users
Oi Camila, Boa Tarde,
Desculpe, não perguntei na mensagem em loop, porém precisamos de sua ciência.
Por favor poderia nos retornar com sua ciência que estamos considerando o “Victor Davi Martins Benjamina” como KeyUser no Projeto S4 Bracell Onda 3 ?
Abs,
Fábio Monteiro
PMO
+55 19 98222-9988
fabio.monteiro@blendit.comwww.blendit.com       
#tagS4BracellOnda3msg113
em 26/2 De: Fábio Gilberto Monteiro &lt;fabio.monteiro@blendit.com&gt; 
Enviada em: quarta-feira, 26 de fevereiro de 2025 11:52
Para: 'camila_dembinski@bracell.com' &lt;camila_dembinski@bracell.com&gt;
Cc: 'Fausto Costa Simonetti' &lt;fsimonetti@bracell.com&gt;; 'Adalberto Aparecido Figueiredo de Lima' &lt;tecnollab.alima@bracell.com&gt;
Assunto: RES: (Projeto S4 Bracell Onda 3) Validação lista Key Users
Oi Camila, Bom dia,
Esta mensagem é para informar que estamos considerando você como Gestora do ‘Victor Davi Martins Benjamina’ que é KeyUser do Projeto S4 Bracell Onda 3, conforme informação que recebemos em loop.
Por favor caso tiver qualquer consideração, nos avisar.
Informação que temos:
NOME DO GESTOR	E-mail Gestor	Cargo Gestor	NOME DO KEY USER/BPs/FUNCIONAL	CARGO	ÁREA	MÓDULO S4HANA	Process	E-MAIL	Onda	UNIDADE ORIGEM	Empresa	PapelNoProjeto
Camila Dembinski	camila_dembinski@bracell.com
Coord Manutenção Automotiva - Maintenance	Victor Davi Martins Benjamina	An Manutencao Automotiva II	Automotive  - WM (Florestal)	WM	Maintenance / Quality Project System	vbenjamin@bracell.com
Onda 3	BSP	Bracell	KeyUser
Abs,     
#tagS4BracellOnda3msg113#
em 20/2 Fábio precisa encontrar e contatar o gestor deste KeyUser;
em 20/2 De: Fausto Costa Simonetti &lt;fsimonetti@bracell.com&gt; 
Enviada em: quinta-feira, 20 de fevereiro de 2025 10:19
Para: Fábio Gilberto Monteiro &lt;fabio.monteiro@blendit.com&gt;; Hans Donner Gottardo &lt;hgottardo@bracell.com&gt;; Josue Pedro Dos Santos Borges &lt;josue_borges@bracell.com&gt;; Adalberto Aparecido Figueiredo de Lima &lt;tecnollab.alima@bracell.com&gt;
Cc: Julia Vaz Tostes Miluzzi de Oliveira &lt;julia_oliveira2@bracell.com&gt;
Assunto: RES: (Projeto S4 Bracell Onda 3) Validação lista Key Users
Olá Fábio, bom dia.
Segue nomes:
Nome	Área	Contato
Renan Salgado	Planejamento Pagamentos (Cockpit NF)	rsalgado@bracell.comFernando Siqueira	Almoxarifados Insumos SP ( Florestal ) 	fsiqueira@bracell.comLuiz Roberto Rodrigues Filho	Automotiva SP	lrrodrigues@bracell.comVictor Davi	Almox Automotiva SP - WM	vbenjamin@bracell.comKleber Ferreira	Negócios Florestais (SAP-RE)	kferreira@bracell.comValdirene Alberto Jorgino	Negócios Florestais (SAP-RE) - Backup	vjorgino@bracell.comAnselmo Rodrigo Mariano	Full Service - Cockpit Pagamento Manutenção Colheita	amariano@bracell.com</t>
  </si>
  <si>
    <t>Enio Carlos Garcia</t>
  </si>
  <si>
    <t>enio_garcia@bracell.com</t>
  </si>
  <si>
    <t>Victor Davi Martins Benjamina</t>
  </si>
  <si>
    <t>An Manutencao Automotiva II</t>
  </si>
  <si>
    <t>Automotive  - WM (Florestal)</t>
  </si>
  <si>
    <t>WM</t>
  </si>
  <si>
    <t>vbenjamin@bracell.com</t>
  </si>
  <si>
    <t>(14) 99826-3806</t>
  </si>
  <si>
    <t>n/a</t>
  </si>
  <si>
    <t>Camila Dembinski</t>
  </si>
  <si>
    <t>camila_dembinski@bracell.com</t>
  </si>
  <si>
    <t>Maintenance Coordination</t>
  </si>
  <si>
    <t>26/2 De: Kleber Barbosa Ferreira &lt;kferreira@bracell.com&gt; 
Enviada em: quarta-feira, 26 de fevereiro de 2025 16:14
Para: Fábio Gilberto Monteiro &lt;fabio.monteiro@blendit.com&gt;
Cc: Fausto Costa Simonetti &lt;fsimonetti@bracell.com&gt;; Adalberto Aparecido Figueiredo de Lima &lt;tecnollab.alima@bracell.com&gt;
Assunto: RES: (Projeto S4 Bracell Onda 3) Validação lista Key Users
Obrigado Fábio,
Fico à disposição.
Att.
Kleber Barbosa Ferreira	  
Coordenador de Negócios Florestais	
Forestry Business  | Negócios Florestais	
☎️ +55 14 3269 5623/ 14 99735 2932	
✉ kferreira@bracell.com
🌏︎ www.bracell.com
De: Fábio Gilberto Monteiro &lt;fabio.monteiro@blendit.com&gt; 
Enviada em: quarta-feira, 26 de fevereiro de 2025 16:11
Para: Kleber Barbosa Ferreira &lt;kferreira@bracell.com&gt;
Cc: Fausto Costa Simonetti &lt;fsimonetti@bracell.com&gt;; Adalberto Aparecido Figueiredo de Lima &lt;tecnollab.alima@bracell.com&gt;
Assunto: RES: (Projeto S4 Bracell Onda 3) Validação lista Key Users
[Atenção] Este e-mail foi originado fora de nossa organização. Como medida de segurança, tenha cuidado com o conteúdo do e-mail e quaisquer links ou anexos. [Warning] This email originated outside of our organization. As a security measure, be careful with the content of the email and any links or attachments. 
Oi Kleber, Boa Tarde, Obrigado pelo contato e atentar-me.
Segue informação ajustada dos Papéis: (última coluna)
NOME DO GESTOR	E-mail Gestor	Cargo Gestor	NOME DO KEY USER/BPs/FUNCIONAL	CARGO	ÁREA	MÓDULO S4HANA	Process	E-MAIL	Onda	UNIDADE ORIGEM	Empresa	PapelNoProjeto
Kleber Barbosa Ferreira	kferreira@bracell.com
Coord Negocios Florestais - Land Acquisition &amp; Partnership	Valdirene Alberto Jorgino	An Planejamento Controle Florestal II	Land Acquistion &amp; Partnership - Florestais (Sap-RE)	RE	Finance / TAX	vjorgino@bracell.com
Onda 3	BSP	Bracell	KeyUser
Bruno Auler Munerato	bmunerato@bracell.com
Ger Negócios Florestal - Land Acquistion &amp; Partnership	Kleber Barbosa Ferreira	Coord Negocios Florestais - Land Acquisition &amp; Partnership	Negócios Florestais (Sap-RE)	RE	Finance / TAX	kferreira@bracell.com
Onda 3	BSP	Bracell	Gestor de KeyUsers e KeyUser
Abs,
Fábio
em 26/2 De: Fábio Gilberto Monteiro &lt;fabio.monteiro@blendit.com&gt; 
Enviada em: quarta-feira, 26 de fevereiro de 2025 11:58
Para: 'kferreira@bracell.com' &lt;kferreira@bracell.com&gt;
Cc: 'Fausto Costa Simonetti' &lt;fsimonetti@bracell.com&gt;; 'Adalberto Aparecido Figueiredo de Lima' &lt;tecnollab.alima@bracell.com&gt;
Assunto: RES: (Projeto S4 Bracell Onda 3) Validação lista Key Users
Oi Kleber, Bom Dia, tudo bem ?
Esta mensagem é para informar que estamos considerando você como Gestor da ‘Valdirene Alberto Jorgino’ que é KeyUser do Projeto S4 Bracell Onda 3, conforme informação que recebemos em loop.
Por favor caso tiver qualquer consideração, nos avisar.
Informação que temos:
NOME DO GESTOR	E-mail Gestor	Cargo Gestor	NOME DO KEY USER/BPs/FUNCIONAL	CARGO	ÁREA	MÓDULO S4HANA	Process	E-MAIL	Onda	UNIDADE ORIGEM	Empresa	PapelNoProjeto
Kleber Barbosa Ferreira	kferreira@bracell.com
Coord Negocios Florestais - Land Acquisition &amp; Partnership	Valdirene Alberto Jorgino	An Planejamento Controle Florestal II	Land Acquistion &amp; Partnership - Florestais (Sap-RE)	RE	Finance / TAX	vjorgino@bracell.com
Onda 3	BSP	Bracell	KeyUser
Abs,
#tagS4BracellOnda3msg114
em 20/2 Fábio precisa encontrar e contatar o gestor deste KeyUser;
em 20/2 De: Fausto Costa Simonetti &lt;fsimonetti@bracell.com&gt; 
Enviada em: quinta-feira, 20 de fevereiro de 2025 10:19
Para: Fábio Gilberto Monteiro &lt;fabio.monteiro@blendit.com&gt;; Hans Donner Gottardo &lt;hgottardo@bracell.com&gt;; Josue Pedro Dos Santos Borges &lt;josue_borges@bracell.com&gt;; Adalberto Aparecido Figueiredo de Lima &lt;tecnollab.alima@bracell.com&gt;
Cc: Julia Vaz Tostes Miluzzi de Oliveira &lt;julia_oliveira2@bracell.com&gt;
Assunto: RES: (Projeto S4 Bracell Onda 3) Validação lista Key Users
Olá Fábio, bom dia.
Segue nomes:
Nome	Área	Contato
Renan Salgado	Planejamento Pagamentos (Cockpit NF)	rsalgado@bracell.comFernando Siqueira	Almoxarifados Insumos SP ( Florestal ) 	fsiqueira@bracell.comLuiz Roberto Rodrigues Filho	Automotiva SP	lrrodrigues@bracell.comVictor Davi	Almox Automotiva SP - WM	vbenjamin@bracell.comKleber Ferreira	Negócios Florestais (SAP-RE)	kferreira@bracell.comValdirene Alberto Jorgino	Negócios Florestais (SAP-RE) - Backup	vjorgino@bracell.comAnselmo Rodrigo Mariano	Full Service - Cockpit Pagamento Manutenção Colheita	amariano@bracell.com</t>
  </si>
  <si>
    <t>Kleber Barbosa Ferreira</t>
  </si>
  <si>
    <t>kferreira@bracell.com</t>
  </si>
  <si>
    <t>Coord Negocios Florestais - Land Acquisition &amp; Partnership</t>
  </si>
  <si>
    <t>Valdirene Alberto Jorgino</t>
  </si>
  <si>
    <t>An Planejamento Controle Florestal II</t>
  </si>
  <si>
    <t>Land Acquistion &amp; Partnership - Florestais (Sap-RE)</t>
  </si>
  <si>
    <t>RE</t>
  </si>
  <si>
    <t>vjorgino@bracell.com</t>
  </si>
  <si>
    <t>Não tem celular corporativo</t>
  </si>
  <si>
    <t>Gestor de Gestor de KeyUsers</t>
  </si>
  <si>
    <t>em 26/2 #tagS4BracellOnda3msg115# De: Antonio Cesar Coelho Madeira &lt;amadeira@bracell.com&gt; 
Enviada em: quarta-feira, 26 de fevereiro de 2025 12:21
Para: Fábio Gilberto Monteiro &lt;fabio.monteiro@blendit.com&gt;
Cc: Fausto Costa Simonetti &lt;fsimonetti@bracell.com&gt;; Adalberto Aparecido Figueiredo de Lima &lt;tecnollab.alima@bracell.com&gt;
Assunto: Re: (Projeto S4 Bracell Onda 3) Validação lista Key Users
Bom dia Fabio,
O Anselmo esta na minha gestão do processo de manutenção do Full Service.
Ele estará representando nossa área, estou a disposição.
Att,
Antônio César
em 26/2 De: Fábio Gilberto Monteiro &lt;fabio.monteiro@blendit.com&gt; 
Enviada em: quarta-feira, 26 de fevereiro de 2025 12:02
Para: 'amadeira@bracell.com' &lt;amadeira@bracell.com&gt;
Cc: 'Fausto Costa Simonetti' &lt;fsimonetti@bracell.com&gt;; 'Adalberto Aparecido Figueiredo de Lima' &lt;tecnollab.alima@bracell.com&gt;
Assunto: RES: (Projeto S4 Bracell Onda 3) Validação lista Key Users
Oi Antonio, Bom Dia, tudo bem ?
Esta mensagem é para informar que estamos considerando você como Gestor do ‘Anselmo Rodrigo Mariano’ que é KeyUser do Projeto S4 Bracell Onda 3, conforme informação que recebemos em loop.
Por favor caso tiver qualquer consideração, nos avisar.
Informação que temos:
NOME DO GESTOR	E-mail Gestor	Cargo Gestor	NOME DO KEY USER/BPs/FUNCIONAL	CARGO	ÁREA	MÓDULO S4HANA	Process	E-MAIL	Onda	UNIDADE ORIGEM	Empresa	PapelNoProjeto
Antonio Cesar Coelho Madeira	amadeira@bracell.com
(tbd)	Anselmo Rodrigo Mariano	An Manutencao Automotiva I	Automotive - Full Service - Cockpit Pagamento Manutenção Colheita (Florestal)	FI	Maintenance / Quality Project System	amariano@bracell.com
Onda 3	BSP	Bracell	KeyUser
#tagS4BracellOnda3msg115#
em 20/2 Fábio precisa encontrar e contatar o gestor deste KeyUser;
em 20/2 De: Fausto Costa Simonetti &lt;fsimonetti@bracell.com&gt; 
Enviada em: quinta-feira, 20 de fevereiro de 2025 10:19
Para: Fábio Gilberto Monteiro &lt;fabio.monteiro@blendit.com&gt;; Hans Donner Gottardo &lt;hgottardo@bracell.com&gt;; Josue Pedro Dos Santos Borges &lt;josue_borges@bracell.com&gt;; Adalberto Aparecido Figueiredo de Lima &lt;tecnollab.alima@bracell.com&gt;
Cc: Julia Vaz Tostes Miluzzi de Oliveira &lt;julia_oliveira2@bracell.com&gt;
Assunto: RES: (Projeto S4 Bracell Onda 3) Validação lista Key Users
Olá Fábio, bom dia.
Segue nomes:
Nome	Área	Contato
Renan Salgado	Planejamento Pagamentos (Cockpit NF)	rsalgado@bracell.comFernando Siqueira	Almoxarifados Insumos SP ( Florestal ) 	fsiqueira@bracell.comLuiz Roberto Rodrigues Filho	Automotiva SP	lrrodrigues@bracell.comVictor Davi	Almox Automotiva SP - WM	vbenjamin@bracell.comKleber Ferreira	Negócios Florestais (SAP-RE)	kferreira@bracell.comValdirene Alberto Jorgino	Negócios Florestais (SAP-RE) - Backup	vjorgino@bracell.comAnselmo Rodrigo Mariano	Full Service - Cockpit Pagamento Manutenção Colheita	amariano@bracell.com</t>
  </si>
  <si>
    <t>Antonio Cesar Coelho Madeira</t>
  </si>
  <si>
    <t>amadeira@bracell.com</t>
  </si>
  <si>
    <t>Coord Manutencao Automotiva</t>
  </si>
  <si>
    <t>Anselmo Rodrigo Mariano</t>
  </si>
  <si>
    <t>Automotive - Full Service - Cockpit Pagamento Manutenção Colheita (Florestal)</t>
  </si>
  <si>
    <t>PM/MM</t>
  </si>
  <si>
    <t>amariano@bracell.com</t>
  </si>
  <si>
    <t>De: 02/04/2025 a 16/04/2025</t>
  </si>
  <si>
    <t>14-997154740</t>
  </si>
  <si>
    <t>06/03 De: Arthur Rizzardo Zanardi &lt;azanardi@bracell.com&gt; 
Enviada em: quinta-feira, 6 de março de 2025 14:28
Para: Fábio Gilberto Monteiro &lt;fabio.monteiro@blendit.com&gt;
Cc: Adalberto Aparecido Figueiredo de Lima &lt;tecnollab.alima@bracell.com&gt;
Assunto: Re: (Projeto S4 Bracell Onda 3) Validação lista Key Users - Sessão 1
Olá, me desculpe a demora. Não tinha visto seu email.
São eles sim.
Regards,
Arthur
________________________________________
27/2 De: Fábio Gilberto Monteiro &lt;fabio.monteiro@blendit.com&gt; 
Enviada em: quinta-feira, 27 de fevereiro de 2025 16:47
Para: 'azanardi@bracell.com' &lt;azanardi@bracell.com&gt;
Cc: 'Adalberto Aparecido Figueiredo de Lima' &lt;tecnollab.alima@bracell.com&gt;
Assunto: RES: (Projeto S4 Bracell Onda 3) Validação lista Key Users - Sessão 1
Oi Arthur, Boa Tarde,
Por favor precisamos de seu de acordo ou qualquer consideração da mensagem em loop.
Estamos à disposição.
Abs,
#tagS4BracellOnda3msg117#
26/2 De: Fábio Gilberto Monteiro &lt;fabio.monteiro@blendit.com&gt; 
Enviada em: quarta-feira, 26 de fevereiro de 2025 11:42
Para: 'azanardi@bracell.com' &lt;azanardi@bracell.com&gt;
Cc: 'Adalberto Aparecido Figueiredo de Lima' &lt;tecnollab.alima@bracell.com&gt;
Assunto: RES: (Projeto S4 Bracell Onda 3) Validação lista Key Users - Sessão 1
Oi Arthur, Bom Dia, Tudo Bem ?
Por favor pode nos retornar se podemos considerar o ‘Claudio’ e a ‘Natalia’ como KeyUsers do Projeto S4 Bracell Onda 3 ?
Precisamos de sua resposta o quanto antes.
Esta é a informação que temos:
NOME DO GESTOR	E-mail Gestor	Cargo Gestor	NOME DO KEY USER/BPs/FUNCIONAL	CARGO	ÁREA	MÓDULO S4HANA	Process	E-MAIL	Onda	UNIDADE ORIGEM	Empresa	PapelNoProjeto
Arthur Rizzardo	azanardi@bracell.com
Ger Sr Controladoria - Controllership	Claudio Da Silva Monchelato	An Controladoria III	Florestal - Controladoria	CO	Controllership	cmonchelato@bracell.com
Onda 3	BSP	Bracell	KeyUser
Arthur Rizzardo	azanardi@bracell.com
Ger Sr Controladoria - Controllership	Natalia Calderon Ventura	Esp Controladoria	Florestal - Controladoria	CO	Controllership	ncalderon@bracell.com
Onda 3	BSP	Bracell	KeyUser
Caso já tenha me enviado por favor me avise.</t>
  </si>
  <si>
    <t>Arthur Rizzardo Zanardi</t>
  </si>
  <si>
    <t>azanardi@bracell.com</t>
  </si>
  <si>
    <t>Ger Sr Controladoria</t>
  </si>
  <si>
    <t>Claudio Da Silva Monchelato</t>
  </si>
  <si>
    <t>An Controladoria III</t>
  </si>
  <si>
    <t>Florestal - Controladoria</t>
  </si>
  <si>
    <t>CO/PM</t>
  </si>
  <si>
    <t>cmonchelato@bracell.com</t>
  </si>
  <si>
    <t>29/04, 30/04 e 02/05
22/09 A 26/09</t>
  </si>
  <si>
    <t>(14) 99198 8667</t>
  </si>
  <si>
    <t>06/03 De: Arthur Rizzardo Zanardi &lt;azanardi@bracell.com&gt; 
Enviada em: quinta-feira, 6 de março de 2025 14:28
Para: Fábio Gilberto Monteiro &lt;fabio.monteiro@blendit.com&gt;
Cc: Adalberto Aparecido Figueiredo de Lima &lt;tecnollab.alima@bracell.com&gt;
Assunto: Re: (Projeto S4 Bracell Onda 3) Validação lista Key Users - Sessão 1
Olá, me desculpe a demora. Não tinha visto seu email.
São eles sim.
Regards,
Arthur
________________________________________
27/2 De: Fábio Gilberto Monteiro &lt;fabio.monteiro@blendit.com&gt; 
Enviada em: quinta-feira, 27 de fevereiro de 2025 16:47
Para: 'azanardi@bracell.com' &lt;azanardi@bracell.com&gt;
Cc: 'Adalberto Aparecido Figueiredo de Lima' &lt;tecnollab.alima@bracell.com&gt;
Assunto: RES: (Projeto S4 Bracell Onda 3) Validação lista Key Users - Sessão 1
Oi Arthur, Boa Tarde,
Por favor precisamos de seu de acordo ou qualquer consideração da mensagem em loop.
Estamos à disposição.
Abs,
#tagS4BracellOnda3msg117#
26/2 De: Fábio Gilberto Monteiro &lt;fabio.monteiro@blendit.com&gt; 
Enviada em: quarta-feira, 26 de fevereiro de 2025 11:42
Para: 'azanardi@bracell.com' &lt;azanardi@bracell.com&gt;
Cc: 'Adalberto Aparecido Figueiredo de Lima' &lt;tecnollab.alima@bracell.com&gt;
Assunto: RES: (Projeto S4 Bracell Onda 3) Validação lista Key Users - Sessão 1
Oi Arthur, Bom Dia, Tudo Bem ?
Por favor pode nos retornar se podemos considerar o ‘Claudio’ e a ‘Natalia’ como KeyUsers do Projeto S4 Bracell Onda 3 ?
Precisamos de sua resposta o quanto antes.
Esta é a informação que temos:
NOME DO GESTOR	E-mail Gestor	Cargo Gestor	NOME DO KEY USER/BPs/FUNCIONAL	CARGO	ÁREA	MÓDULO S4HANA	Process	E-MAIL	Onda	UNIDADE ORIGEM	Empresa	PapelNoProjeto
Arthur Rizzardo	azanardi@bracell.com
Ger Sr Controladoria - Controllership	Claudio Da Silva Monchelato	An Controladoria III	Florestal - Controladoria	CO	Controllership	cmonchelato@bracell.com
Onda 3	BSP	Bracell	KeyUser
Arthur Rizzardo	azanardi@bracell.com
Ger Sr Controladoria - Controllership	Natalia Calderon Ventura	Esp Controladoria	Florestal - Controladoria	CO	Controllership	ncalderon@bracell.com
Onda 3	BSP	Bracell	KeyUser
Caso já tenha me enviado por favor me avise.</t>
  </si>
  <si>
    <t>Natalia Calderon Ventura</t>
  </si>
  <si>
    <t>Esp Controladoria</t>
  </si>
  <si>
    <t>ncalderon@bracell.com</t>
  </si>
  <si>
    <t>17/03/25 à 21/03/25  – 5 dias (Saldo de 2024);
21/0/25 7 à 30/07/25  – 10 dias;
29/01/26 à 02/01/26 – 5 dias;
12/01/26 à 26/01/26 – 15 dias.</t>
  </si>
  <si>
    <t>(14) 99741-5658</t>
  </si>
  <si>
    <t>Não compartilhou</t>
  </si>
  <si>
    <t>26-2 De: Fábio Gilberto Monteiro &lt;fabio.monteiro@blendit.com&gt; 
Enviada em: quarta-feira, 26 de fevereiro de 2025 15:58
Para: 'Kleber Barbosa Ferreira' &lt;kferreira@bracell.com&gt;
Cc: 'Fausto Costa Simonetti' &lt;fsimonetti@bracell.com&gt;; 'Adalberto Aparecido Figueiredo de Lima' &lt;tecnollab.alima@bracell.com&gt;
Assunto: RES: (Projeto S4 Bracell Onda 3) Validação lista Key Users
Oi Kleber, Boa Tarde,
Obrigado, sim, estamos te considerando com papel de ‘Gestor de KeyUsers e KeyUser’. 
Esta é a informação que temos, vide a última coluna de ‘papel’:
NOME DO GESTOR	E-mail Gestor	Cargo Gestor	NOME DO KEY USER/BPs/FUNCIONAL	CARGO	ÁREA	MÓDULO S4HANA	Process	E-MAIL	Onda	UNIDADE ORIGEM	Empresa	PapelNoProjeto
Kleber Barbosa Ferreira	kferreira@bracell.com
Coord Negocios Florestais - Land Acquisition &amp; Partnership	Valdirene Alberto Jorgino	An Planejamento Controle Florestal II	Land Acquistion &amp; Partnership - Florestais (Sap-RE)	RE	Finance / TAX	vjorgino@bracell.com
Onda 3	BSP	Bracell	Gestor de KeyUsers e KeyUser
Bruno Auler Munerato	bmunerato@bracell.com
Ger Negócios Florestal - Land Acquistion &amp; Partnership	Kleber Barbosa Ferreira	Coord Negocios Florestais - Land Acquisition &amp; Partnership	Negócios Florestais (Sap-RE)	SD	Sales &amp; Distribution	kferreira@bracell.com
Onda 3	BSP	Bracell	KeyUser
Abs,
Fábio Monteiro
PMO
+55 19 98222-9988
fabio.monteiro@blendit.comwww.blendit.com       
De: Kleber Barbosa Ferreira &lt;kferreira@bracell.com&gt; 
Enviada em: quarta-feira, 26 de fevereiro de 2025 12:55
Para: Fábio Gilberto Monteiro &lt;fabio.monteiro@blendit.com&gt;
Cc: Fausto Costa Simonetti &lt;fsimonetti@bracell.com&gt;; Adalberto Aparecido Figueiredo de Lima &lt;tecnollab.alima@bracell.com&gt;
Assunto: RES: (Projeto S4 Bracell Onda 3) Validação lista Key Users
Boa tarde Fábio,
Eu vou bem obrigado e você?
Sim, sou gestor da Valdirene.
Uma dúvida, eu estarei como KeyUser também no projeto S4/Hana Onda 3, correto?
Att.
Kleber Barbosa Ferreira	  
12-2 Bruno confirmou: "Boa tarde Fábio.
Ok!
Abs.
Bruno"</t>
  </si>
  <si>
    <t>Bruno Auler Munerato</t>
  </si>
  <si>
    <t>bmunerato@bracell.com</t>
  </si>
  <si>
    <t>Ger Negócios Florestal - Land Acquistion &amp; Partnership</t>
  </si>
  <si>
    <t>Negócios Florestais (Sap-RE)</t>
  </si>
  <si>
    <t>Gestor de KeyUsers e KeyUser</t>
  </si>
  <si>
    <t>14 99735-2932</t>
  </si>
  <si>
    <t xml:space="preserve">06/03 De: Fábio Gilberto Monteiro &lt;fabio.monteiro@blendit.com&gt; 
Enviada em: quinta-feira, 6 de março de 2025 18:44
Para: 'Daniel Moraes Pessoa' &lt;dmpessoa@bracell.com&gt;; 'Gustavo Martins Galli' &lt;ggalli@bracell.com&gt;
Cc: 'Adalberto Aparecido Figueiredo de Lima' &lt;tecnollab.alima@bracell.com&gt;
Assunto: RES: (Projeto S4 Bracell Onda 3) - Retornar KeyUsers que não conhecem SAP
Oi Gustavo, Boa Tarde,
Este é um gentil lembrete, por favor para nos responder com sua confirmação conforme email em loop.
27/2 De: Fábio Gilberto Monteiro &lt;fabio.monteiro@blendit.com&gt; 
Enviada em: quinta-feira, 27 de fevereiro de 2025 16:52
Para: 'Daniel Moraes Pessoa' &lt;dmpessoa@bracell.com&gt;; 'Gustavo Martins Galli' &lt;ggalli@bracell.com&gt;
Cc: 'Adalberto Aparecido Figueiredo de Lima' &lt;tecnollab.alima@bracell.com&gt;
Assunto: RES: (Projeto S4 Bracell Onda 3) - Retornar KeyUsers que não conhecem SAP
Boa Tarde,
Oi Daniel, Obrigado,
Oi Gustavo, por favor pode nos retornar o questionamento em loop, se podemos considerar o ‘Rodrigo Toniolo Corsino’ como KeyUser do Projeto S4 Bracell Onda 3 ?
Abs,
#tagS4BracellOnda3msg119#
26/2 De: Daniel Moraes Pessoa &lt;dmpessoa@bracell.com&gt; 
Enviada em: quarta-feira, 26 de fevereiro de 2025 13:15
Para: Fábio Gilberto Monteiro &lt;fabio.monteiro@blendit.com&gt;; Gustavo Martins Galli &lt;ggalli@bracell.com&gt;
Cc: Adalberto Aparecido Figueiredo de Lima &lt;tecnollab.alima@bracell.com&gt;
Assunto: RES: (Projeto S4 Bracell Onda 3) - Retornar KeyUsers que não conhecem SAP
Fabio boa tarde,
Compartilho este alinhamento com o Galli, que está gerenciando este tema.
@Gustavo Martins Galli agradeço avaliar e retornar essa questão.
Atenciosamente,
Daniel Moraes Pessoa
26/2 De: Fábio Gilberto Monteiro &lt;fabio.monteiro@blendit.com&gt; 
Enviada em: quarta-feira, 26 de fevereiro de 2025 11:37
Para: 'dmpessoa@bracell.com' &lt;dmpessoa@bracell.com&gt;
Cc: 'Adalberto Aparecido Figueiredo de Lima' &lt;tecnollab.alima@bracell.com&gt;
Assunto: RES: (Projeto S4 Bracell Onda 3) - Retornar KeyUsers que não conhecem SAP
Oi Daniel, Bom Dia,
Por favor pode nos retornar se podemos considerar o ‘Rodrigo Toniolo Corsino’ como KeyUser do Projeto S4 Bracell Onda 3 ?
Precisamos de sua resposta o quanto antes.
Esta é a informação que temos:
NOME DO GESTOR	E-mail Gestor	Cargo Gestor	NOME DO KEY USER/BPs/FUNCIONAL	CARGO	ÁREA	MÓDULO S4HANA	Process	E-MAIL	Onda	UNIDADE ORIGEM	Empresa	PapelNoProjeto
Daniel Moraes Pessoa	dmpessoa@bracell.com
Ger Engenharia e Planejamento - Engineering	Rodrigo Toniolo Corsino	Eng Projetos II	Engenharia	PP/PS	Maintenance / Quality Project System	rcorsino@bracell.com
Onda 3	BSP	Bracell	KeyUser
Caso já tenha me enviado por favor me avise.
	</t>
  </si>
  <si>
    <t>Fup-06/03;Fup-27/2;Fup 26/2;Fup 20/2;Fup 17/2</t>
  </si>
  <si>
    <t>Daniel Moraes Pessoa</t>
  </si>
  <si>
    <t>dmpessoa@bracell.com</t>
  </si>
  <si>
    <t>Ger Engenharia e Planejamento - Engineering</t>
  </si>
  <si>
    <t>Rodrigo Toniolo Corsino</t>
  </si>
  <si>
    <t>Eng Projetos II</t>
  </si>
  <si>
    <t>Engenharia</t>
  </si>
  <si>
    <t>PP/PS</t>
  </si>
  <si>
    <t>rcorsino@bracell.com</t>
  </si>
  <si>
    <t>12-2 Davi confirmou: "Oi Fábio, boa tarde.
Sim, são essas os key users. 
Abs.,
Davi "</t>
  </si>
  <si>
    <t>Mariana Cristina Ribeiro</t>
  </si>
  <si>
    <t>An Contabil III</t>
  </si>
  <si>
    <t>Contabilidade</t>
  </si>
  <si>
    <t>CO/FI</t>
  </si>
  <si>
    <t>maribeiro@bracell.com</t>
  </si>
  <si>
    <t>(14) 9.9696-6754</t>
  </si>
  <si>
    <t>24-2 De: Adalberto Aparecido Figueiredo de Lima &lt;tecnollab.alima@bracell.com&gt; 
Enviada em: segunda-feira, 24 de fevereiro de 2025 11:27
Para: Fábio Gilberto Monteiro &lt;fabio.monteiro@blendit.com&gt;
Assunto: RES: Projeto S4 - Onda 3 | Keyuser backup
Bom dia! Fábio, respostas abaixo com [Beto].
De: Fábio Gilberto Monteiro &lt;fabio.monteiro@blendit.com&gt; 
Enviada em: sexta-feira, 21 de fevereiro de 2025 15:51
Para: Adalberto Aparecido Figueiredo de Lima &lt;tecnollab.alima@bracell.com&gt;
Assunto: RES: Projeto S4 - Onda 3 | Keyuser backup
Por favor algumas perguntas:
Quem é o gestor deles?
•	FI – Silvia Helena Rafaeli Da Silva srafaeli@bracell.com  (Backup FI Geral – Contabilidade)
[Beto] Como a Silvia é backup da Mariana, creio que podemos deixar sob a mesma gestão.
•	FI/Obrigações acessórias – Thiago Rozante thiago_rozante@bracell.com
[Beto] Segundo Outlook, hoje responde diretamente para o diretor:
Qual o papel no projeto deles ?
[Beto] Boa pergunta! Elas são coordenadoras, creio que serão apoio pontual aos key users contábeis respectivamente para as empresas 3100 (Isabela) e 3700 (Viviane), ou seja, adicioná-las como opcionais nas agendas.
•	Ademais, para as próximas reuniões, incluir também as coordenadoras contábeis:
•	3100 - @Isabela Lika Kunii
•	3700 - @Viviane Farias Dos Santos</t>
  </si>
  <si>
    <t>Indefinido</t>
  </si>
  <si>
    <t xml:space="preserve">tbd Não consta no outlook ver com: Isabela Kunii </t>
  </si>
  <si>
    <t>Isabela Lika Kunii</t>
  </si>
  <si>
    <t>Coordenador Contábil (Bracell SP 3100)</t>
  </si>
  <si>
    <t>ikunii@bracell.com</t>
  </si>
  <si>
    <t>NÃO é KeyUser. Apoio a implementação.</t>
  </si>
  <si>
    <t>Viviane Farias Dos Santos</t>
  </si>
  <si>
    <t>Coordenador Contábil (Bracell SP Florestal 3700)</t>
  </si>
  <si>
    <t>viviane_santos@bracell.com</t>
  </si>
  <si>
    <t>Muriel Peixoto Caum</t>
  </si>
  <si>
    <t>An Contabil I</t>
  </si>
  <si>
    <t>Ativo Fixo</t>
  </si>
  <si>
    <t>FI/AA</t>
  </si>
  <si>
    <t>mcaum@bracell.com</t>
  </si>
  <si>
    <t>Em 6/3 em 6/3 De: Vanessa Dal Ben Coneglian &lt;vconeglian@bracell.com&gt; 
Enviada em: quinta-feira, 6 de março de 2025 11:23
Para: Fábio Gilberto Monteiro &lt;fabio.monteiro@blendit.com&gt;
Assunto: Férias - S4 Onda 3
Bom dia, Fábio!
Espero que esteja bem.
Estarei fora entre os dias 10/03 a 25/03.
Backup FI-AA - @Muriel Peixoto Caum
12-2 Davi confirmou: "Oi Fábio, boa tarde.
Sim, são essas os key users. 
Abs.,
Davi "</t>
  </si>
  <si>
    <t>Vanessa Dal Ben Coneglian</t>
  </si>
  <si>
    <t>An Contabil II - Accounting</t>
  </si>
  <si>
    <t>vconeglian@bracell.com</t>
  </si>
  <si>
    <t xml:space="preserve">10/03/25 à 25/03/25
</t>
  </si>
  <si>
    <t>FI-AA - @Muriel Peixoto Caum mcaum@bracell.com</t>
  </si>
  <si>
    <t>14997004847</t>
  </si>
  <si>
    <t xml:space="preserve">em 26/2 colocado o Ivan como Gestor ao invés Dormecino Hilário dhilario@bracell.com
De: Ivan Cascardi De Oliveira &lt;icoliveira@bracell.com&gt; 
Enviada em: quarta-feira, 26 de fevereiro de 2025 12:13
Para: Fábio Gilberto Monteiro &lt;fabio.monteiro@blendit.com&gt;; Dormecino Hilario Junior &lt;dhilario@bracell.com&gt;
Cc: Adalberto Aparecido Figueiredo de Lima &lt;tecnollab.alima@bracell.com&gt;
Assunto: RES: (Projeto S4 Bracell Onda 3) Validação lista Key Users
Bom dia Fábio,
                Me desculpe pela demora, pode confirmar o Conti como Key User da Manutenção TM e o Rafael Polato para Manutenção CVT, ambas do Tissue.
Att.:
Ivan Cascardi
Maintenance Manager – Tissue Machine
Tissue - Bracell  SP
Email: icoliveira@bracell.com
Phone: +55 11 97966 0922
www.bracell.com
De: Fábio Gilberto Monteiro &lt;fabio.monteiro@blendit.com&gt; 
Enviada em: quarta-feira, 26 de fevereiro de 2025 12:09
Para: Dormecino Hilario Junior &lt;dhilario@bracell.com&gt;; Ivan Cascardi De Oliveira &lt;icoliveira@bracell.com&gt;
Cc: Adalberto Aparecido Figueiredo de Lima &lt;tecnollab.alima@bracell.com&gt;
Assunto: RES: (Projeto S4 Bracell Onda 3) Validação lista Key Users
[Atenção] Este e-mail foi originado fora de nossa organização. Como medida de segurança, tenha cuidado com o conteúdo do e-mail e quaisquer links ou anexos. [Warning] This email originated outside of our organization. As a security measure, be careful with the content of the email and any links or attachments. 
Oi Dormecino, Ivan, Boa Tarde,
Por favor precisamos de sua confirmação se o ‘Christiano Conti’ pode ser considerado como KeyUser do Projeto S4 Bracell Onda 3.
Esta é a informação que temos:
NOME DO GESTOR	E-mail Gestor	Cargo Gestor	NOME DO KEY USER/BPs/FUNCIONAL	CARGO	ÁREA	MÓDULO S4HANA	Process	E-MAIL	Onda	UNIDADE ORIGEM	Empresa	PapelNoProjeto
Dormecino Hilario / Ivan Cascaldi	dhilario@bracell.com; icoliveira@bracell.com
Ger Manutenção (CVT); Ger Manutenção('TM)	Christiano Conti	Esp Manutencao Eletrica	Manutencao Tissue	PM	Maintenance / Quality Project System	cconti@bracell.com
Onda 3	BSP	Bracell	KeyUser
 #tagS4BracellOnda3msg116#
em 26/2 De: Fábio Gilberto Monteiro &lt;fabio.monteiro@blendit.com&gt; 
Enviada em: quarta-feira, 26 de fevereiro de 2025 12:09
Para: 'dhilario@bracell.com' &lt;dhilario@bracell.com&gt;; 'icoliveira@bracell.com' &lt;icoliveira@bracell.com&gt;
Cc: 'Adalberto Aparecido Figueiredo de Lima' &lt;tecnollab.alima@bracell.com&gt;
Assunto: RES: (Projeto S4 Bracell Onda 3) Validação lista Key Users
Oi Dormecino, Ivan, Boa Tarde,
Por favor precisamos de sua confirmação se o ‘Christiano Conti’ pode ser considerado como KeyUser do Projeto S4 Bracell Onda 3.
Esta é a informação que temos:
NOME DO GESTOR	E-mail Gestor	Cargo Gestor	NOME DO KEY USER/BPs/FUNCIONAL	CARGO	ÁREA	MÓDULO S4HANA	Process	E-MAIL	Onda	UNIDADE ORIGEM	Empresa	PapelNoProjeto
Dormecino Hilario / Ivan Cascaldi	dhilario@bracell.com; icoliveira@bracell.com
Ger Manutenção (CVT); Ger Manutenção('TM)	Christiano Conti	Esp Manutencao Eletrica	Manutencao Tissue	PM	Maintenance / Quality Project System	cconti@bracell.com
Onda 3	BSP	Bracell	KeyUser
	</t>
  </si>
  <si>
    <t>Ivan Cascaldi</t>
  </si>
  <si>
    <t>icoliveira@bracell.com</t>
  </si>
  <si>
    <t>Ger Manutenção (CVT); Ger Manutenção('TM)</t>
  </si>
  <si>
    <t>Christiano Conti</t>
  </si>
  <si>
    <t>Esp Manutencao Eletrica</t>
  </si>
  <si>
    <t>Manutencao Tissue</t>
  </si>
  <si>
    <t>cconti@bracell.com</t>
  </si>
  <si>
    <t>10/03 à 30/03/25</t>
  </si>
  <si>
    <t>Rafael Polato Francelin</t>
  </si>
  <si>
    <t>Eng Manutencao Mecanica III</t>
  </si>
  <si>
    <t>rfrancelin@bracell.com</t>
  </si>
  <si>
    <t>14 99104-5480</t>
  </si>
  <si>
    <t>tbd Ivan</t>
  </si>
  <si>
    <t>06/03 De: Fábio Gilberto Monteiro &lt;fabio.monteiro@blendit.com&gt; 
Enviada em: quinta-feira, 6 de março de 2025 18:53
Para: 'Rosangela Pereira de Almeida' &lt;rpalmeida@bracell.com&gt;
Cc: 'Adalberto Aparecido Figueiredo de Lima' &lt;tecnollab.alima@bracell.com&gt;; 'eli.serrano@seaconsulting.com.br' &lt;eli.serrano@seaconsulting.com.br&gt;
Assunto: RES: (Projeto S4 Bracell Onda 3) Confirmação de KeyUser
Oi Rosangela, Boa Tarde,
Por favor gostaria de saber se conseguiu conversar com o Matias quanto a confirmação da Amanda como KeyUser.
28/2 De: Fábio Gilberto Monteiro &lt;fabio.monteiro@blendit.com&gt; 
Enviada em: sexta-feira, 28 de fevereiro de 2025 09:50
Para: 'Matias Nicolas Palumbo' &lt;mpalumbo@bracell.com&gt;; 'Rosangela Pereira de Almeida' &lt;rpalmeida@bracell.com&gt;
Cc: 'Adalberto Aparecido Figueiredo de Lima' &lt;tecnollab.alima@bracell.com&gt;; 'eli.serrano@seaconsulting.com.br' &lt;eli.serrano@seaconsulting.com.br&gt;
Assunto: RES: (Projeto S4 Bracell Onda 3) Confirmação de KeyUser
Oi Matias, Bom dia, Boa 6ª.-feira,
Obrigado por suas considerações.
A Rosangela, em cópia, te contatará após o Carnaval para auxiliar na decisão da Amanda como KeyUser.
FYI: Neste momento enquanto estamos checando a Amanda como KeyUser, estamos planejando uma agenda de ‘Próximos passos com KeyUser’ na próxima 5ª-feira, e a Amanda receberá um convite para participar.
Abs,
Fábio Monteiro
27/2 com Rosangela - fup no Ms-Teams
26/2 De: Fábio Gilberto Monteiro &lt;fabio.monteiro@blendit.com&gt; 
Enviada em: quarta-feira, 26 de fevereiro de 2025 14:23
Para: 'Rosangela Pereira de Almeida' &lt;rpalmeida@bracell.com&gt;; 'Matias Nicolas Palumbo' &lt;mpalumbo@bracell.com&gt;
Cc: 'Adalberto Aparecido Figueiredo de Lima' &lt;tecnollab.alima@bracell.com&gt;
Assunto: RES: (Projeto S4 Bracell Onda 3) Confirmação de KeyUser
Oi @Rosangela Pereira de Almeida, obrigado, de acordo, acredito que a Amanda tenha condições de atuar como KeyUser.
Oi @Matias Nicolas Palumbo, compartilho em anexo o material do projeto para os gestores de KeyUsers do Projeto S4 Bracell Onda 3.
O slide 9 tem os papéis do Key User:
Os slides 6 e 10 temos os prazos e alocação necessária em termos de meses. O Cronograma detalhado teremos na semana de 10/Março e o compartilharemos prontamente. 
Ficamos no aguardo da sua confirmação da Amanda como KeyUser ou por favor caso quiser conversar me avise
26/2 De: Fábio Gilberto Monteiro &lt;fabio.monteiro@blendit.com&gt; 
Enviada em: quarta-feira, 26 de fevereiro de 2025 11:14
Para: 'mpalumbo@bracell.com' &lt;mpalumbo@bracell.com&gt;
Cc: 'Adalberto Aparecido Figueiredo de Lima' &lt;tecnollab.alima@bracell.com&gt;; 'Rosangela Pereira de Almeida' &lt;rpalmeida@bracell.com&gt;
Assunto: (Projeto S4 Bracell Onda 3) Confirmação de KeyUser
Oi Matias, Bom Dia, Tudo Bem ?
Recebemos informação para considerar como KeyUser do Projeto S4 Bracell Onda 3 a ‘Amanda Rodrigues Torneiro’ que está sob sua gestão.
Por favor poderia nos responder se podemos considerá-la ?
Estas são as informações que temos:
NOME DO GESTOR	E-mail Gestor	Cargo Gestor	NOME DO KEY USER/BPs/FUNCIONAL	CARGO	ÁREA	MÓDULO S4HANA	E-MAIL	Onda	UNIDADE ORIGEM	Empresa	PapelNoProjeto
Matias Palumbo	mpalumbo@bracell.com
Controller (Tissue)	Amanda Rodrigues Torneiro	Analista de Crédito	Crédito Tissue	FI	amanda_torneiro@bracell.com
Onda 3	BSP	Bracell	KeyUser
26-2 solicitado inclusão KeyUser por Rosangela Pereira</t>
  </si>
  <si>
    <t>Fup-06/03;Fup-28/2;27/2;Fup 26/2</t>
  </si>
  <si>
    <t>Matias Palumbo</t>
  </si>
  <si>
    <t>mpalumbo@bracell.com</t>
  </si>
  <si>
    <t>Controller (Tissue)</t>
  </si>
  <si>
    <t>Amanda Rodrigues Torneiro</t>
  </si>
  <si>
    <t>Analista de Crédito</t>
  </si>
  <si>
    <t>Crédito Tissue</t>
  </si>
  <si>
    <t>amanda_torneiro@bracell.com</t>
  </si>
  <si>
    <t>26-2 solicitado inclusão KeyUser por Rosangela Pereira</t>
  </si>
  <si>
    <t>tbd Matias</t>
  </si>
  <si>
    <t>06/03 De: Alexandre Denis Domingues &lt;alexandre_domingues@bracell.com&gt; 
Enviada em: quinta-feira, 6 de março de 2025 10:30
Para: Fábio Gilberto Monteiro &lt;fabio.monteiro@blendit.com&gt;
Cc: Adalberto Aparecido Figueiredo de Lima &lt;tecnollab.alima@bracell.com&gt;; Rosangela Pereira de Almeida &lt;rpalmeida@bracell.com&gt;
Assunto: RES: (Projeto S4 Bracell Onda 3) Confirmação de KeyUser
Bom dia Fabio.
Pode sim.
Abraço
Alexandre
27/2 #tagS4BracellOnda3msg111# De: Fábio Gilberto Monteiro &lt;fabio.monteiro@blendit.com&gt; 
Enviada em: quinta-feira, 27 de fevereiro de 2025 16:56
Para: 'alexandre_domingues@bracell.com' &lt;alexandre_domingues@bracell.com&gt;
Cc: 'Adalberto Aparecido Figueiredo de Lima' &lt;tecnollab.alima@bracell.com&gt;; 'Rosangela Pereira de Almeida' &lt;rpalmeida@bracell.com&gt;
Assunto: RES: (Projeto S4 Bracell Onda 3) Confirmação de KeyUser
Oi Alexandre, Boa Tarde, 
Por favor precisamos do seu retorno da mensagem em loop.
Podemos considerar como KeyUser do Projeto S4 Bracell Onda 3 o ‘Sérgio Ferreira dos Santos’ que está sob sua gestão ?
Abs,
26/2 De: Fábio Gilberto Monteiro &lt;fabio.monteiro@blendit.com&gt; 
Enviada em: quarta-feira, 26 de fevereiro de 2025 11:17
Para: 'alexandre_domingues@bracell.com' &lt;alexandre_domingues@bracell.com&gt;
Cc: 'Adalberto Aparecido Figueiredo de Lima' &lt;tecnollab.alima@bracell.com&gt;; 'Rosangela Pereira de Almeida' &lt;rpalmeida@bracell.com&gt;
Assunto: (Projeto S4 Bracell Onda 3) Confirmação de KeyUser
Oi Alexandre, Bom Dia, Tudo Bem ?
Recebemos informação para considerar como KeyUser do Projeto S4 Bracell Onda 3 o ‘Sérgio Ferreira dos Santos’ que está sob sua gestão.
Por favor poderia nos responder se podemos considerá-lo ?
Estas são as informações que temos:
NOME DO GESTOR	E-mail Gestor	Cargo Gestor	NOME DO KEY USER/BPs/FUNCIONAL	CARGO	ÁREA	MÓDULO S4HANA	E-MAIL	Onda	UNIDADE ORIGEM	Empresa	PapelNoProjeto
Alexandre Denis Domingues	alexandre_domingues@bracell.com
Gerente de Administração de Vendas	Sérgio Ferreira dos Santos	Especialista	Administração de Vendas Tissue	SD	sergio_junior@bracell.com
Onda 3	BSP	Bracell	KeyUser
#tagS4BracellOnda3msg111#
26-2 solicitado inclusão KeyUser por Rosangela Pereira</t>
  </si>
  <si>
    <t>em 11/3 De: Adalberto Aparecido Figueiredo de Lima &lt;tecnollab.alima@bracell.com&gt; 
Enviada em: terça-feira, 11 de março de 2025 09:44
Para: Fabio Gilberto Monteiro &lt;fabio.monteiro@blendit.com&gt;
Assunto: ENC: Kick-Off do Workshop A
Para registrar recusa.
-----Compromisso original-----
De: Sergio Ferreira Dos Santos Junior &lt;sergio_junior@bracell.com&gt; 
Enviada em: terça-feira, 11 de março de 2025 09:33
Para: Adalberto Aparecido Figueiredo de Lima
Assunto: Recusada: Kick-Off do Workshop A
Quando: quinta-feira, 13 de março de 2025 14:00-15:00 (UTC-03:00) Brasília.
Onde: Reuniões do Microsoft Teams
Bom dia, Adalberto!
Estarei em evento externo pela Bracell neste dia!
Atenciosamente
Sérgio Junior 
26/02/2025</t>
  </si>
  <si>
    <t>Alexandre Denis Domingues</t>
  </si>
  <si>
    <t>alexandre_domingues@bracell.com</t>
  </si>
  <si>
    <t>Gerente de Administração de Vendas</t>
  </si>
  <si>
    <t>Sérgio Ferreira dos Santos</t>
  </si>
  <si>
    <t>Especialista</t>
  </si>
  <si>
    <t>Administração de Vendas Tissue</t>
  </si>
  <si>
    <t>SD</t>
  </si>
  <si>
    <t>Sales &amp; Distribution</t>
  </si>
  <si>
    <t>sergio_junior@bracell.com</t>
  </si>
  <si>
    <t>tbd Alexandre</t>
  </si>
  <si>
    <t>tbd Ranniery</t>
  </si>
  <si>
    <t>Ranniery Santos de Alencar</t>
  </si>
  <si>
    <t>Coord Atendimento Técnico Cliente</t>
  </si>
  <si>
    <t>ranniery_alencar@bracell.com</t>
  </si>
  <si>
    <t>De: Ranniery Santos de Alencar &lt;ranniery_alencar@bracell.com&gt; 
Enviada em: sexta-feira, 7 de março de 2025 12:10
Para: Fábio Gilberto Monteiro &lt;fabio.monteiro@blendit.com&gt;
Cc: Adalberto Aparecido Figueiredo de Lima &lt;tecnollab.alima@bracell.com&gt;; Rosangela Pereira de Almeida &lt;rpalmeida@bracell.com&gt;
Assunto: RES: (Projeto S4 Bracell Onda 3) Confirmação de KeyUser
Boa tarde! 
Talyta será a Key User do projeto. 
Att,
Ranniery Alencar
06/03 De: Fábio Gilberto Monteiro &lt;fabio.monteiro@blendit.com&gt; 
Enviada em: quinta-feira, 6 de março de 2025 18:50
Para: 'ranniery_alencar@bracell.com' &lt;ranniery_alencar@bracell.com&gt;
Cc: 'Adalberto Aparecido Figueiredo de Lima' &lt;tecnollab.alima@bracell.com&gt;; 'Rosangela Pereira de Almeida' &lt;rpalmeida@bracell.com&gt;
Assunto: RES: (Projeto S4 Bracell Onda 3) Confirmação de KeyUser
Oi Ranniery, Boa tarde, 
Este é um gentil lembrete, por favor para nos responder com sua confirmação conforme email em loop.
Abs,
Fábio Monteiro
PMO
+55 19 98222-9988
fabio.monteiro@blendit.comwww.blendit.com       
#tagS4BracellOnda3msg120#
27/2 De: Fábio Gilberto Monteiro &lt;fabio.monteiro@blendit.com&gt; 
Enviada em: quinta-feira, 27 de fevereiro de 2025 17:00
Para: 'ranniery_alencar@bracell.com' &lt;ranniery_alencar@bracell.com&gt;
Cc: 'Adalberto Aparecido Figueiredo de Lima' &lt;tecnollab.alima@bracell.com&gt;; 'Rosangela Pereira de Almeida' &lt;rpalmeida@bracell.com&gt;
Assunto: RES: (Projeto S4 Bracell Onda 3) Confirmação de KeyUser
Oi Ranniery, Boa tarde, 
Por favor precisamos do seu retorno da mensagem em loop.
Podemos considerar como KeyUser do Projeto S4 Bracell Onda 3 a ‘Talyta Miranda Magalhaes Mendonca’ que está sob sua gestão ?
Abs,
#tagS4BracellOnda3msg112#
26/2 De: Fábio Gilberto Monteiro &lt;fabio.monteiro@blendit.com&gt; 
Enviada em: quarta-feira, 26 de fevereiro de 2025 11:23
Para: 'ranniery_alencar@bracell.com' &lt;ranniery_alencar@bracell.com&gt;
Cc: 'Adalberto Aparecido Figueiredo de Lima' &lt;tecnollab.alima@bracell.com&gt;; 'Rosangela Pereira de Almeida' &lt;rpalmeida@bracell.com&gt;
Assunto: (Projeto S4 Bracell Onda 3) Confirmação de KeyUser
Oi Ranniery, Bom Dia, Tudo Bem ?
Recebemos informação para considerar como KeyUser do Projeto S4 Bracell Onda 3 a ‘Talyta Miranda Magalhaes Mendonca ‘que está sob sua gestão.
Por favor poderia nos responder se podemos considerá-la ?
Estas são as informações que temos:
NOME DO GESTOR	E-mail Gestor	Cargo Gestor	NOME DO KEY USER/BPs/FUNCIONAL	CARGO	ÁREA	MÓDULO S4HANA	E-MAIL	Onda	UNIDADE ORIGEM	Empresa	PapelNoProjeto
Ranniery Santos de Alencar	ranniery_alencar@bracell.com
Coord Atendimento Técnico Cliente	Talyta Miranda Magalhaes Mendonca	Analista de Atendimento ao Cliente	Customer Service Tissue	SD/LES	talyta_mendonca@bracell.com
Onda 3	BSP	Bracell	KeyUser
#tagS4BracellOnda3msg112#
26-2 solicitado inclusão KeyUser por Rosangela Pereira</t>
  </si>
  <si>
    <t>Talyta Miranda Magalhaes Mendonca</t>
  </si>
  <si>
    <t>Analista de Atendimento ao Cliente</t>
  </si>
  <si>
    <t>Customer Service Tissue</t>
  </si>
  <si>
    <t>SD/LES</t>
  </si>
  <si>
    <t>talyta_mendonca@bracell.com</t>
  </si>
  <si>
    <t>Adalberto Lima</t>
  </si>
  <si>
    <t>Abap/PI</t>
  </si>
  <si>
    <t>Sap</t>
  </si>
  <si>
    <t>ABAP/PI</t>
  </si>
  <si>
    <t>tecnollab.alima@bracell.com</t>
  </si>
  <si>
    <t>SAP QA</t>
  </si>
  <si>
    <t>Carlos Teixeira</t>
  </si>
  <si>
    <t>catec.cteixeira@bracell.com</t>
  </si>
  <si>
    <t>Edgard Francisco Lavras Filho</t>
  </si>
  <si>
    <t>Ep Projetos TI - IT</t>
  </si>
  <si>
    <t>WM, Les</t>
  </si>
  <si>
    <t>efilho@bracell.com</t>
  </si>
  <si>
    <t xml:space="preserve">+55 11 98204-3499 </t>
  </si>
  <si>
    <t>Edson Caramel</t>
  </si>
  <si>
    <t>MM/GRC</t>
  </si>
  <si>
    <t>emcp2.ecaramel@bracell.com</t>
  </si>
  <si>
    <t>Joao Teixeira</t>
  </si>
  <si>
    <t>iteam.jteixeira@bracell.com</t>
  </si>
  <si>
    <t>SAP ABAP</t>
  </si>
  <si>
    <t>Fabio Vinicius Losnak</t>
  </si>
  <si>
    <t>flosnak@bracell.com</t>
  </si>
  <si>
    <t>Josue Pedro Dos Santos Borges</t>
  </si>
  <si>
    <t>Especialista em TI</t>
  </si>
  <si>
    <t>Bp Florestal Bsp</t>
  </si>
  <si>
    <t>Florestal</t>
  </si>
  <si>
    <t>Forest</t>
  </si>
  <si>
    <t>josue_borges@bracell.com</t>
  </si>
  <si>
    <t xml:space="preserve">67 8210-6332 </t>
  </si>
  <si>
    <t>Leandro Goncalves</t>
  </si>
  <si>
    <t>dualis.lgoncalves@bracell.com</t>
  </si>
  <si>
    <t>Lucia Sasaki</t>
  </si>
  <si>
    <t>progress.lsasaki@bracell.com</t>
  </si>
  <si>
    <t>Marcos Jeronimo</t>
  </si>
  <si>
    <t>Esp TI</t>
  </si>
  <si>
    <t>Bp</t>
  </si>
  <si>
    <t>marcos_jeronimo@bracell.com</t>
  </si>
  <si>
    <t>MSFC</t>
  </si>
  <si>
    <t xml:space="preserve">+55 14 99898-7971 </t>
  </si>
  <si>
    <t>Oswaldo Cerchiari Junior</t>
  </si>
  <si>
    <t>Pm/Pp</t>
  </si>
  <si>
    <t>PM/PP</t>
  </si>
  <si>
    <t>cerchiari.ocerchiari@bracell.com</t>
  </si>
  <si>
    <t>(11) 99916-3673</t>
  </si>
  <si>
    <t>Rosangela Almeida</t>
  </si>
  <si>
    <t>Esp TI - IT</t>
  </si>
  <si>
    <t>rpalmeida@bracell.com</t>
  </si>
  <si>
    <t>+55 11 98166-4437</t>
  </si>
  <si>
    <t>Ricardo Stefanov</t>
  </si>
  <si>
    <t>Consultor SAP - TI Digital (MM/GRC)</t>
  </si>
  <si>
    <t>iteam.rstefanov@bracell.com</t>
  </si>
  <si>
    <t>24-2: conforme Beto, estará de férias 24/2 à 5/3</t>
  </si>
  <si>
    <t>ex BP: Victor Mendes (saiu 21/3)</t>
  </si>
  <si>
    <t>ESP Sistemas</t>
  </si>
  <si>
    <t>FI/TAX</t>
  </si>
  <si>
    <t>vmendes@bracell.com</t>
  </si>
  <si>
    <t xml:space="preserve">+55 11 97213-1233 </t>
  </si>
  <si>
    <t>13-3 de Romerson por Ms-Teams "Oi Fábio, tudo bem? boa tarde!
sou responsável pelo módulo de PS e IM, porém poderia me encaminhar o convite para os módulos de FI/CO?
 "
26-2 De: Fábio Gilberto Monteiro &lt;fabio.monteiro@blendit.com&gt; 
Enviada em: quarta-feira, 26 de fevereiro de 2025 08:23
Para: 'Evandro Soares Pizeti' &lt;epizeti@bracell.com&gt;; 'Daniel Campesato Rodrigues' &lt;dcrodrigues@bracell.com&gt;
Cc: 'Adalberto Aparecido Figueiredo de Lima' &lt;tecnollab.alima@bracell.com&gt;
Assunto: RES: (Projeto S4 Bracell Onda 3) Validação lista Key Users
Oi @'Evandro Soares Pizeti', Bom dia, creio que esteja de férias, 
Segue para sua informação do Projeto S4 Bracell Onda 3:
Estamos te considerando como ‘Gestor de KeyUser’ e para efeito de cadastro usarei o nome de seu gestor a partir do Outlook: 
NOME DO GESTOR	E-mail Gestor	Cargo Gestor	NOME DO KEY USER/BPs/FUNCIONAL	CARGO	ÁREA	MÓDULO S4HANA	Process	E-MAIL	Onda	UNIDADE ORIGEM	Empresa	PapelNoProjeto
Tbd Com Evandro Pizeti	tbd com Evandro Pizeti	tbd com Evandro Pizeti	Evandro Soares Pizeti	Coord Financeiro - Controllership	Controladoria	CO	Controllership	epizeti@bracell.com
Onda 3	BSP	Bracell	Gestor de KeyUsers
Temos o Romerson como KeyUser, conforme seu retorno em 12/2:
NOME DO GESTOR	E-mail Gestor	Cargo Gestor	NOME DO KEY USER/BPs/FUNCIONAL	CARGO	ÁREA	MÓDULO S4HANA	Process	E-MAIL	Onda	UNIDADE ORIGEM	Empresa	PapelNoProjeto
Evandro Pizeti	epizeti@bracell.com
Coord Financeiro - Controlledship	Romerson Simão	Analista Controladoria II - Controllership	Controladoria Capex	IM/PS	Controllership	rsimao@bracell.com
Onda 3	BSP	Bracell	KeyUser
Oi @'Daniel Campesato Rodrigues', não estamos te considerando como KeyUser conforme seu retorno em loop:
NOME DO GESTOR	E-mail Gestor	Cargo Gestor	NOME DO KEY USER/BPs/FUNCIONAL	CARGO	ÁREA	MÓDULO S4HANA	Process	E-MAIL	Onda	UNIDADE ORIGEM	Empresa	PapelNoProjeto
Goh Wee Chee	tbd com Daniel Moraes Pessoa	tbd com Daniel Moraes Pessoa	Daniel Campesato Rodrigues	An Controladoria III	Capex Controladoria	CO	Controllership	dcrodrigues@bracell.com
Onda 3	BSP	Bracell	Não é KeyUser
12-2 Evandro Confirmou: "Fábio, boa tarde
Confirmado.
Regards,"</t>
  </si>
  <si>
    <t>Evandro Soares Pizeti</t>
  </si>
  <si>
    <t>epizeti@bracell.com</t>
  </si>
  <si>
    <t>Coord Financeiro - Controllership</t>
  </si>
  <si>
    <t>Romerson Jose Simao</t>
  </si>
  <si>
    <t>Analista Controladoria II - Controllership</t>
  </si>
  <si>
    <t>Controladoria Capex</t>
  </si>
  <si>
    <t>Resp:IM/PS inclui-lo em:FI/CO</t>
  </si>
  <si>
    <t>rsimao@bracell.com</t>
  </si>
  <si>
    <t>(18)98170-0400</t>
  </si>
  <si>
    <t>20-02 De: Fábio Gilberto Monteiro &lt;fabio.monteiro@blendit.com&gt; 
Enviada em: quinta-feira, 20 de fevereiro de 2025 10:35
Para: 'Adalberto Aparecido Figueiredo de Lima' &lt;tecnollab.alima@bracell.com&gt;
Assunto: Matheus Madureira PP
Oi Beto,
Mandando mensagem para manter meu controle aqui. 
Acho que podemos excluir o KeyUser ‘Matheus Franciole Madureira’ pois ele é inexistente e já existem ‘PP’ com a Karina:
18-02 Fabio mandou mensagem para 'Karina Honjoya':Oi Karina, Boa Tarde, Tudo bem ?
Queremos pedir sua ajuda: Temos em nosso registro de KeyUsers de onda anterior a Onda 3: o seguinte KeyUser “Matheus Franciole Madureira” do gestor “Fabio Henrique Lucas da Costa”, o qual ambos são inexistentes no outlook.
Estamos validando os keyusers para Onda 3. 
Por favor poderia nos direcionar, caso você os tenha conhecido, para nos dizer se podemos desconsiderá-los, uma vez que seu time está relacionado com mesma área e módulo ? 
Isto é, o seu time contemplaria o keyuser “Matheus” inexistente.
12-02 &lt;KeyUser e Gestor inexistentes&gt;</t>
  </si>
  <si>
    <t>Fabio Henrique Lucas Da Costa</t>
  </si>
  <si>
    <t>(KeyUser e Gestor inexistentes)</t>
  </si>
  <si>
    <t>Matheus Franciole Madureira</t>
  </si>
  <si>
    <t>Eng Processo Producao II</t>
  </si>
  <si>
    <t>Produção</t>
  </si>
  <si>
    <t>PP</t>
  </si>
  <si>
    <t xml:space="preserve">Production / Operation </t>
  </si>
  <si>
    <t>mfranciole@bracell.com</t>
  </si>
  <si>
    <t>Não é KeyUser</t>
  </si>
  <si>
    <t>Evandro Reis Matias</t>
  </si>
  <si>
    <t>Especialista De Sistemas Sap - Abap</t>
  </si>
  <si>
    <t>TI</t>
  </si>
  <si>
    <t>ABAP</t>
  </si>
  <si>
    <t>evandro_matias@averisamericas.com</t>
  </si>
  <si>
    <t>De 17/03/2025 à 31/03/2025 – 15 dias</t>
  </si>
  <si>
    <t>(11) 98192-2178</t>
  </si>
  <si>
    <t>Bruno Henrique De Oliveira</t>
  </si>
  <si>
    <t>Especialista Sap</t>
  </si>
  <si>
    <t>Ti </t>
  </si>
  <si>
    <t>HCM</t>
  </si>
  <si>
    <t>Bruno_oliveira@averisamericas.com </t>
  </si>
  <si>
    <t>14/2 Isabella: Oie Fabio, Favor manter apenas a Nathalia.
Obrigada, Isabella
13/2 Fábio Ney validou: Olá Fábio, tudo bem?
Esse time é do Tissue. Gestão agora com Isabella Beatriz. 
Isa, algum ajuste? 
Com relação ao time industrial da celulose, gentileza utilizar:
Renan Bosqui Aita - BSP
Natalia Venanzoni Ferreira Correa - BSP
Emelyn Bielma Goncalves - BSP
Stefani Vasconcellos Correa - BSP</t>
  </si>
  <si>
    <t>Isabella Beatriz Gomes Assuncao Campos</t>
  </si>
  <si>
    <t>igomes@bracell.com</t>
  </si>
  <si>
    <t>Coord Custos - Cost Control</t>
  </si>
  <si>
    <t>Erika Leticia Altafim Gusmao</t>
  </si>
  <si>
    <t>An Controladoria II</t>
  </si>
  <si>
    <t>Controladoria Tissue</t>
  </si>
  <si>
    <t>ealtafim@bracell.com</t>
  </si>
  <si>
    <t>N/A (Onda 1 ou outro motivo)</t>
  </si>
  <si>
    <t>Nathalia Zuccolotto Viana</t>
  </si>
  <si>
    <t>Analista De Controladoria </t>
  </si>
  <si>
    <t>nviana@bracell.com </t>
  </si>
  <si>
    <t>(27) 99508-4207</t>
  </si>
  <si>
    <t>13/2 Fábio Ney validou: Olá Fábio, tudo bem?
Esse time é do Tissue. Gestão agora com Isabella Beatriz. 
Isa, algum ajuste? 
Com relação ao time industrial da celulose, gentileza utilizar:
Renan Bosqui Aita - BSP
Natalia Venanzoni Ferreira Correa - BSP
Emelyn Bielma Goncalves - BSP
Stefani Vasconcellos Correa - BSP</t>
  </si>
  <si>
    <t>Fábio Pinheiro Ney</t>
  </si>
  <si>
    <t>fney@bracell.com</t>
  </si>
  <si>
    <t>Ger Controladoria - Controllership</t>
  </si>
  <si>
    <t>Renan Bosqui Aita</t>
  </si>
  <si>
    <t>Industrial Celulose</t>
  </si>
  <si>
    <t>raita@bracell.com</t>
  </si>
  <si>
    <t>(14)99712-7667</t>
  </si>
  <si>
    <t>Natalia Venanzoni Ferreira Correa</t>
  </si>
  <si>
    <t>ncorrea@bracell.com</t>
  </si>
  <si>
    <t>Emelyn Bielma Goncalves</t>
  </si>
  <si>
    <t>An Controladoria I</t>
  </si>
  <si>
    <t>egoncalves@bracell.com</t>
  </si>
  <si>
    <t>(14) 998624643</t>
  </si>
  <si>
    <t>Stefani Vasconcellos Correa</t>
  </si>
  <si>
    <t>stefani_correa@bracell.com</t>
  </si>
  <si>
    <t>em 24/2 De: Fausto Costa Simonetti &lt;fsimonetti@bracell.com&gt; 
Enviada em: segunda-feira, 24 de fevereiro de 2025 10:31
Para: Fábio Gilberto Monteiro &lt;fabio.monteiro@blendit.com&gt;; Josue Pedro Dos Santos Borges &lt;josue_borges@bracell.com&gt;; Matheus Vidal Meirelles De Freitas &lt;matheus_freitas@bracell.com&gt;
Assunto: RES: (Projeto S4 Bracell Onda 3) Validação lista Key Users
Fabio, bom dia.
Tudo bom?
Na reunião de sexta, percebi que na parte de PM Florestal (Automotiva) estava ao nome do Matheus Vidal (ele foi KU na onda 1).
Na onda 3, conforme enviado no e-mail, será o Luiz.
Por favor, pode alterar?
@Matheus Vidal Meirelles De Freitas estará apoiando como sombra, caso necessário.
Atn,
Fausto</t>
  </si>
  <si>
    <t>Matheus Vidal Meirelles De Freitas</t>
  </si>
  <si>
    <t>Esp Manutencao Automotiva</t>
  </si>
  <si>
    <t>Manutenção Automotiva (Florestal)</t>
  </si>
  <si>
    <t>Matheus_freitas@bracell.com</t>
  </si>
  <si>
    <t>17-2 Revisado pelo Glauco Leal: "Boa tarde, Fábio.
Por parte do P&amp;D Industrial, a Key User será a “Suzane Cristina Fidelis - sfidelis@bracell.com”, e o gestor dela é o Leandro de Jesus Moreira.
Eu não ficarei como KeyUser. Então retirei meu nome da lista abaixo e corrigi os nomes dos gestores que que estavam no e-mail anexo.
NOME DO GESTOR	E-mail Gestor	Cargo Gestor	NOME DO KEY USER/BPs/FUNCIONAL	CARGO	ÁREA	MÓDULO S4HANA	E-MAIL
Rodrigo Fantini	rfantini@bracell.com
Coord ATC	CARLOS RENATO BARIQUELLO	Eng Suporte Tecnico II	ATC	CO	cbariquello@bracell.comLeandro de Jesus Moreira	lmoreira@bracell.com
Coord P&amp;D R&amp;D	SUZANE CRISTINA FIDELIS	Tecnico Pesquisa Desenvolvimento III	P&amp;D	PP	sfidelis@bracell.com 
Entretanto, para fins de acompanhamento do projeto, tanto eu quanto o Leandro Moreira acompanharemos os desenvolvimentos junto à Suzane.
Pode envolver a mim e o Leandro nas reuniões que serão realizadas, bem como nos colocar no fluxo de e-mail dos relatórios de avanço do projeto?"
14-2 Confirmado pelo Rodrigo</t>
  </si>
  <si>
    <t>Rodrigo Fantini</t>
  </si>
  <si>
    <t>rfantini@bracell.com</t>
  </si>
  <si>
    <t>Coord ATC</t>
  </si>
  <si>
    <t>Carlos Renato Bariquello</t>
  </si>
  <si>
    <t>Eng Suporte Tecnico II</t>
  </si>
  <si>
    <t>Atc</t>
  </si>
  <si>
    <t>QM/SD</t>
  </si>
  <si>
    <t>cbariquello@bracell.com</t>
  </si>
  <si>
    <t>Gabriel Espindola De Araujo</t>
  </si>
  <si>
    <t>garaujo@bracell.com</t>
  </si>
  <si>
    <t>Coord P&amp;D R&amp;D</t>
  </si>
  <si>
    <t>Glauco Ferro Leal</t>
  </si>
  <si>
    <t>Pesquisador III</t>
  </si>
  <si>
    <t>P&amp;D</t>
  </si>
  <si>
    <t>gleal@bracell.com</t>
  </si>
  <si>
    <t>Leandro De Jesus Moreira</t>
  </si>
  <si>
    <t>lmoreira@bracell.com</t>
  </si>
  <si>
    <t>Suzane Cristina Fidelis</t>
  </si>
  <si>
    <t>Tecnico Pesquisa Desenvolvimento III - R&amp;D</t>
  </si>
  <si>
    <t>sfidelis@bracell.com</t>
  </si>
  <si>
    <t>(14)98189-3186</t>
  </si>
  <si>
    <t>em 20/2 De: Fábio Gilberto Monteiro &lt;fabio.monteiro@blendit.com&gt; 
Enviada em: quinta-feira, 20 de fevereiro de 2025 10:24
Para: 'Flavio Augusto Ferreira dos Santos' &lt;fasantos1@bracell.com&gt;; 'Helton Cesar Marques' &lt;Helton_Marques@bracell.com&gt;
Cc: 'Adalberto Aparecido Figueiredo de Lima' &lt;tecnollab.alima@bracell.com&gt;
Assunto: RES: (Projeto S4 Bracell Onda 3) Validação lista Key Users
Oi Flávio, Helton, Bom Dia,
Este é um gentil lembrete para nos retornar à solicitação em loop. 
Precisamos de sua resposta o quanto antes.
Caso tenham respondido, por favor avisem-me. 
em 18/2 Flávio respondeu: "Bom dia, pessoal. Tudo bem?
Helton, favor verificar se podem ser esses os Pontos Focais para o Projeto S4 Hana:
MRO:
1.	Paulo Francisco
2.	Tiago Barion
Insumos
1.	Giliarde
2.	Anderson
Atenciosamente,
Flávio Santos"
em 18/2 Glaucia respondeu: Bom dia, tudo bem ?
Confirmo a participação da Thais e do Victor.
O Anderson e o Giliarde agora fazem parte da gerencia do Flavio Augusto.
@Flavio Augusto Ferreira dos Santos  se puder retornar sobre a confirmação dos Key users.
NOME DO GESTOR	E-mail Gestor	Cargo Gestor	ÁREA	NOME DO KEY USER/BPs/FUNCIONAL	E-MAIL	CARGO	UNIDADE ORIGEM
Glaucia Elene Severino De Souza 	gsouza@bracell.com
Ger Controle Qualidade	PRODUÇÃO	Anderson Pereira dos Santos Silva	apsilva@bracell.com
AN SUPRIMENTOS I	BSP
 	 	 	 	Giliarde Aparecido Pereira	gipereira@bracell.com
AN CONTABIL III	BSP
 	 	 	QUALIDADE	Thais Alves Da Graca	tgraca@bracell.com
Tec Laboratorio III	BSP
 	 	 	 	Victor Silva Grossi	vgrossi@bracell.com
An Controle Processos I	BSP
Att.,
Glaucia</t>
  </si>
  <si>
    <t>Flavio Augusto Ferreira Dos Santos</t>
  </si>
  <si>
    <t>fasantos1@bracell.com</t>
  </si>
  <si>
    <t>Ger Melhoria Projeto Permanente</t>
  </si>
  <si>
    <t>Anderson Pereira Dos Santos Silva</t>
  </si>
  <si>
    <t>An Suprimentos I</t>
  </si>
  <si>
    <t>Produção Insumos</t>
  </si>
  <si>
    <t>apsilva@bracell.com</t>
  </si>
  <si>
    <t>14 - 998530983</t>
  </si>
  <si>
    <t>Giliarde Aparecido Pereira</t>
  </si>
  <si>
    <t>gipereira@bracell.com</t>
  </si>
  <si>
    <t>de 05/05/25 a 03/06/25</t>
  </si>
  <si>
    <t>(14) 99715-4916</t>
  </si>
  <si>
    <t>Paulo Francisco</t>
  </si>
  <si>
    <t>MRO</t>
  </si>
  <si>
    <t>MM/WM</t>
  </si>
  <si>
    <t>pcfrancisco@bracell.com</t>
  </si>
  <si>
    <t>em 18/2 Glaucia respondeu: Bom dia, tudo bem ?
Confirmo a participação da Thais e do Victor.
O Anderson e o Giliarde agora fazem parte da gerencia do Flavio Augusto.
@Flavio Augusto Ferreira dos Santos  se puder retornar sobre a confirmação dos Key users.
NOME DO GESTOR	E-mail Gestor	Cargo Gestor	ÁREA	NOME DO KEY USER/BPs/FUNCIONAL	E-MAIL	CARGO	UNIDADE ORIGEM
Glaucia Elene Severino De Souza 	gsouza@bracell.com
Ger Controle Qualidade	PRODUÇÃO	Anderson Pereira dos Santos Silva	apsilva@bracell.com
AN SUPRIMENTOS I	BSP
 	 	 	 	Giliarde Aparecido Pereira	gipereira@bracell.com
AN CONTABIL III	BSP
 	 	 	QUALIDADE	Thais Alves Da Graca	tgraca@bracell.com
Tec Laboratorio III	BSP
 	 	 	 	Victor Silva Grossi	vgrossi@bracell.com
An Controle Processos I	BSP
Att.,
Glaucia</t>
  </si>
  <si>
    <t>Glaucia Elene Severino De Souza</t>
  </si>
  <si>
    <t>gsouza@bracell.com</t>
  </si>
  <si>
    <t>Ger Controle Qualidade</t>
  </si>
  <si>
    <t>Thais Alves Da Graca</t>
  </si>
  <si>
    <t>An Controle Processos I - Quality</t>
  </si>
  <si>
    <t>Qualidade</t>
  </si>
  <si>
    <t>QM</t>
  </si>
  <si>
    <t>tgraca@bracell.com</t>
  </si>
  <si>
    <t>(67) 991096534</t>
  </si>
  <si>
    <t>Victor Silva Grossi</t>
  </si>
  <si>
    <t>vgrossi@bracell.com</t>
  </si>
  <si>
    <t>(31)98823-1891</t>
  </si>
  <si>
    <t xml:space="preserve">em 17/2 De: Hans Donner Gottardo &lt;hgottardo@bracell.com&gt; 
Enviada em: segunda-feira, 17 de fevereiro de 2025 13:12
Para: Fábio Gilberto Monteiro &lt;fabio.monteiro@blendit.com&gt;
Cc: Adalberto Aparecido Figueiredo de Lima &lt;tecnollab.alima@bracell.com&gt;
Assunto: RES: (Projeto S4 Bracell Onda 3) Validação lista Key Users
Boa tarde, Fabio. Tudo certo?
Tanto eu como o indicado abaixo que trabalha comigo (Fausto) estaremos acompanhando e apoiando toda a implementação do projeto no que tange a Florestal. Porem, não se enquadra como key-user do projeto, pois não somos da área fim (responsáveis por testes e outras ações).
Estaremos nos FUPs do projeto e gostaria já de deixar o caminho aberto para suportar em qualquer entendimento do processo florestal ou mesmo apoio com os key-users da Florestal.
Obrigado,
Hans
em 17/2 Fabio mandou email: "Oi @Josue Pedro Dos Santos Borges, boa tarde, tudo bem ?
Sou o Fábio Monteiro, PMO do Projeto S4 Bracell Onda 3.
Por favor poderia me ajudar na identificação dos ‘Key Users’ de ‘Florestal’ ? 
(vide loop de emails abaixo que estamos solicitando os key users para o projeto S4 Bracell Onda 3)
* em 17/2 Hans respondeu: "Boa tarde, Fabio. Tudo certo?
Tanto eu como o indicado abaixo que trabalha comigo (Fausto) estaremos acompanhando e apoiando toda a implementação do projeto no que tange a Florestal. Porem, não se enquadra como key-user do projeto, pois não somos da área fim (responsáveis por testes e outras ações).
Estaremos nos FUPs do projeto e gostaria já de deixar o caminho aberto para suportar em qualquer entendimento do processo florestal ou mesmo apoio com os key-users da Florestal.
Obrigado,
Hans" </t>
  </si>
  <si>
    <t>Gilberto Ferreira Moraes</t>
  </si>
  <si>
    <t>tbd Gilberto Moraes</t>
  </si>
  <si>
    <t>Ger Sr Planejamento Florestal</t>
  </si>
  <si>
    <t>Fausto Costa Simonetti</t>
  </si>
  <si>
    <t>Especialista Projetos Florestais </t>
  </si>
  <si>
    <t>Projetos Florestais</t>
  </si>
  <si>
    <t>fsimonetti@bracell.com</t>
  </si>
  <si>
    <t>tbd Não consta no outlook ver com: Gilberto Moraes</t>
  </si>
  <si>
    <t>em 26/2 De: Fábio Gilberto Monteiro &lt;fabio.monteiro@blendit.com&gt; 
Enviada em: quarta-feira, 26 de fevereiro de 2025 08:38
Para: 'henrique_quaresma@bracell.com' &lt;henrique_quaresma@bracell.com&gt;; 'Rodrigo Laine Barbosa' &lt;rlbarbosa@bracell.com&gt;
Cc: 'Adalberto Aparecido Figueiredo de Lima' &lt;tecnollab.alima@bracell.com&gt;
Assunto: RES: (Projeto S4 Bracell Onda 3) Validação lista Key Users
Oi Rodrigo, Henrique, Bom dia,
Favor desconsiderar a solicitação da mensagem em loop.
FYI: Estamos considerando os seguintes KeyUsers conforme anexo:
NOME DO GESTOR	E-mail Gestor	Cargo Gestor	NOME DO KEY USER/BPs/FUNCIONAL	CARGO	ÁREA	MÓDULO S4HANA	Process	E-MAIL	Onda	UNIDADE ORIGEM	Empresa	PapelNoProjeto
Henrique Fernandes Quaresma	henrique_quaresma@bracell.com
Ger Manutenção Industrial	Denilson Aparecido Ubeda	Especialista Sap Pm	Manutenção industrial L1 + L2	PM	Maintenance / Quality Project System	dubeda@bracell.com
Onda 3	BSP	Bracell	KeyUser
Henrique Fernandes Quaresma	henrique_quaresma@bracell.com
Ger Manutenção Industrial	Rafael Augusto Matsuzaki	(tbd)	Manutenção industrial L1 + L2	PM	Maintenance / Quality Project System	rmatsuzaki@bracell.com
Onda 3	BSP	Bracell	KeyUser
em 25/2 Oi Denilson, Boa Tarde,
Obrigado pelo retorno. Incluí o Rafael, vide a tabela abaixo. 
Não havia incluído o Rafael apesar da mensagem do ‘Henrique’, desculpe-me e te agradeço.
Dt Created	NOME DO GESTOR	E-mail Gestor	Cargo Gestor	NOME DO KEY USER/BPs/FUNCIONAL	CARGO	ÁREA	MÓDULO S4HANA	Process	E-MAIL	Onda	UNIDADE ORIGEM	Empresa	PapelNoProjeto
11-fev ter	Henrique Fernandes Quaresma	henrique_quaresma@bracell.com
Ger Manutenção Industrial	Denilson Aparecido Ubeda	Especialista Sap Pm	Manutenção	PM	Maintenance / Quality Project System	dubeda@bracell.com
Onda 3	BSP	Bracell	KeyUser
25-fev ter	Henrique Fernandes Quaresma	henrique_quaresma@bracell.com
Ger Manutenção Industrial	Rafael Augusto Matsuzaki	(tbd)	Manutenção	PM	Maintenance / Quality Project System	rmatsuzaki@bracell.com
Onda 3	BSP	Bracell	KeyUser
Quanto a mensagem que enviei a todos para solicitar informações de WhatsApp, o servidor de e-mails retornou ‘falha’ para alguns, reenviaremos a todos novamente.
em 20/2 De: Fábio Gilberto Monteiro &lt;fabio.monteiro@blendit.com&gt; 
Enviada em: quinta-feira, 20 de fevereiro de 2025 09:24
Para: 'henrique_quaresma@bracell.com' &lt;henrique_quaresma@bracell.com&gt;; 'Rodrigo Laine Barbosa' &lt;rlbarbosa@bracell.com&gt;
Cc: 'Adalberto Aparecido Figueiredo de Lima' &lt;tecnollab.alima@bracell.com&gt;
Assunto: RES: (Projeto S4 Bracell Onda 3) Validação lista Key Users
Oi Rodrigo, Bom Dia,
Sou o Fábio Monteiro, PMO do Projeto S4 Bracell Onda 3.
Enviei email ao Henrique e retornou mensagem de ausência, para te contatar:</t>
  </si>
  <si>
    <t>Henrique Fernandes Quaresma</t>
  </si>
  <si>
    <t>henrique_quaresma@bracell.com</t>
  </si>
  <si>
    <t>Ger Manutenção Industrial</t>
  </si>
  <si>
    <t>Denilson Aparecido Ubeda</t>
  </si>
  <si>
    <t>Especialista Sap Pm</t>
  </si>
  <si>
    <t xml:space="preserve">Manutenção industrial L1 + L2 </t>
  </si>
  <si>
    <t>dubeda@bracell.com</t>
  </si>
  <si>
    <t>14 a 27/07/2025</t>
  </si>
  <si>
    <t>backup é o @Rafael Augusto Matsuzaki rmatsuzaki@bracell.com</t>
  </si>
  <si>
    <t>(14) 9 9689.3692</t>
  </si>
  <si>
    <t>em 25/2 De: Denilson Aparecido Ubeda &lt;dubeda@bracell.com&gt; 
Enviada em: terça-feira, 25 de fevereiro de 2025 16:23
Para: Fábio Gilberto Monteiro &lt;fabio.monteiro@blendit.com&gt;
Assunto: ENC: (Projeto S4 Bracell Onda 3) Validação lista Key Users - Sessão 3 - Ata de Reunião
Prioridade: Alta
Boa tarde Fabio, tudo bem
Favor incluir na lista de e-mails do projeto, pois não estamos recebendo os e-mails 
Denilson Aparecido Ubeda dubeda@bracell.com
Rafael Augusto Matsuzaki rmatsuzaki@bracell.com
Fui informado que está solicitando WhatsApp para montar o grupo e não recebemos esse e-mail
obrigado
De: Henrique Fernandes Quaresma &lt;henrique_quaresma@bracell.com&gt; 
Enviada em: segunda-feira, 17 de fevereiro de 2025 19:41
Para: Fábio Gilberto Monteiro &lt;fabio.monteiro@blendit.com&gt;
Cc: Maria Luiza Botelho De Oliveira &lt;maria_oliveira@bracell.com&gt;; Fabiano Carneiro Da Cunha &lt;fabiano_cunha@bracell.com&gt;; Denilson Aparecido Ubeda &lt;dubeda@bracell.com&gt;; Rafael Augusto Matsuzaki &lt;rmatsuzaki@bracell.com&gt;; Geraldo Rodrigues de Souza Junior &lt;gsjunior@bracell.com&gt;; Rodrigo Laine Barbosa &lt;rlbarbosa@bracell.com&gt;; Dormecino Hilario Junior &lt;dhilario@bracell.com&gt;; Ivan Cascardi De Oliveira &lt;icoliveira@bracell.com&gt;
Assunto: RES: (Projeto S4 Bracell Onda 3) Validação lista Key Users - Sessão 3 - Ata de Reunião
Boa tarde !!
Os key users pela manutenção industrial L1 + L2 serão Denilson e Rafael.
Obs.: Importante que o manutenção Tissue SP e Manutenção florestal tenham representantes.</t>
  </si>
  <si>
    <t>Rafael Augusto Matsuzaki</t>
  </si>
  <si>
    <t>rmatsuzaki@bracell.com</t>
  </si>
  <si>
    <t>14 99619-9899</t>
  </si>
  <si>
    <t>Tiago Rodrigo Barion</t>
  </si>
  <si>
    <t>Sup Administracao Materiais - Maintenance</t>
  </si>
  <si>
    <t>WM/MM</t>
  </si>
  <si>
    <t>tbarion@bracell.com</t>
  </si>
  <si>
    <t>(14) 99612 0275</t>
  </si>
  <si>
    <t>12-02: conforme msg da Isabella em 12/fev/2025, a Marta não trabalha mais na empresa.</t>
  </si>
  <si>
    <t>Marta Maria Cruz Gomes</t>
  </si>
  <si>
    <t>Controladoria</t>
  </si>
  <si>
    <t>magomes@bracell.com</t>
  </si>
  <si>
    <t>KeyUser email inexistente/Não na empresa</t>
  </si>
  <si>
    <t>em 12/3 De: Raquel Dias Barbosa de Souza &lt;rdbarbosa@bracell.com&gt; 
Enviada em: quarta-feira, 12 de março de 2025 16:39
Para: Fábio Gilberto Monteiro &lt;fabio.monteiro@blendit.com&gt;; Adalberto Aparecido Figueiredo de Lima &lt;tecnollab.alima@bracell.com&gt;; Joiciane dos Santos Gomes &lt;jsgomes@bracell.com&gt;
Assunto: Reorganização de KU Onda 3 SAP S4 Hana
Boa Tarde !
@Fábio Gilberto Monteiro 
Em alinhamento com a Joici (Gerente Tributário), devido a reorganização interna time tributário, necessário ajustar alguns KU para projeto SAP S4 Onda 3:
KU	Movimento	Modulo	E-mail
Andrea Ribeiro	Adicionar	MM	asribeiro@bracell.comLuiz Guilherme	Adicionar	Solução fiscal - 4Tax Seidor	lleonel@bracell.comLucas Vieira	Ajustar modulo	MM/Import Sys	lgvieira@bracell.comLaryssa Nakayama	Ajustar modulo	SD	lmetorima@bracell.com
KU	Movimento
Victor Turcarelli	Retirar
Eline Mesquina	Retirar
Higor Pereira	Retirar
Por gentileza, compartilhar com KU´s adicionados e-mail sobre necessidade de treinamento.
Att
Raquel Dias.
em 17/2 Joiciane respondeu: "Fábio,
Atualizei a relação tanto a “Overview do SAP” quanto a Key-users
NOME DO GESTOR	E-mail Gestor	Cargo Gestor	NOME DO KEY USER/BPs/FUNCIONAL	CARGO	ÁREA	MÓDULO S4HANA	E-MAIL	Onda	UNIDADE ORIGEM	Overview do SAP
Joiciane dos Santos Gomes	jsgomes@bracell.com
Ger Tributario - Tax	Laryssa Nakayama	&lt;Fábio pegar do Outlook&gt;		MM	&lt;Fábio pegar do Outlook&gt;	Onda 3	BSP	SIM
Joiciane dos Santos Gomes	jsgomes@bracell.com
Ger Tributario - Tax	Priscila Cristina Ferreira 	&lt;Fábio pegar do Outlook&gt;		SD	&lt;Fábio pegar do Outlook&gt;	Onda 3	BSP	SIM
Joiciane dos Santos Gomes	jsgomes@bracell.com
Ger Tributario - Tax	Lucas Gabriel dos Santos Vieira	&lt;Fábio pegar do Outlook&gt;		SD / MM	&lt;Fábio pegar do Outlook&gt;	Onda 3	BSP	SIM
Joiciane dos Santos Gomes	jsgomes@bracell.com
Ger Tributario - Tax	Eline Barroso Mesquita	&lt;Fábio pegar do Outlook&gt;	ImportSys	ImportSys 	&lt;Fábio pegar do Outlook&gt;	Onda 3	BSP	SIM
Joiciane dos Santos Gomes	jsgomes@bracell.com
Ger Tributario - Tax	Carina Alves Ferreira	AN TRIBUTARIO I	ImportSys	GRC	cferreira@bracell.com
N/A	BSP	N/A
Joiciane dos Santos Gomes	jsgomes@bracell.com
Ger Tributario - Tax	Caroline Nalhiati	ASSIST ADMINISTRATIVO	Syxtax	CO	cnalhiati@bracell.com
Onda 3	BSP	N/A
Joiciane dos Santos Gomes	jsgomes@bracell.com
Ger Tributario - Tax	Higor Daniel Pereira	Analista Tributário I	 Financeira	SD	hdaniel@bracell.com 
Onda 3	BSP	NÂO
Joiciane dos Santos Gomes	jsgomes@bracell.com
Ger Tributario - Tax	Larissa Boso	AN TRIBUTARIO II	GRC	GRC	larissa_boso@bracell.com
Onda 3	BSP	N/A
Joiciane dos Santos Gomes	jsgomes@bracell.com
Ger Tributario - Tax	RAQUEL DIAS BARBOSA DE SOUZA	AN TRIBUTARIO III		SEIDOR / GRC	rdbarbosa@bracell.com
Onda 3	BSP	NÂO
 "
em 17/2 Joiciane respondeu: "Boa tarde!
Favor considerar Laryssa Nakayama; Priscila Cristina Ferreira e Lucas Gabriel dos Santos Vieira"</t>
  </si>
  <si>
    <t>Joiciane Dos Santos Gomes</t>
  </si>
  <si>
    <t>jsgomes@bracell.com</t>
  </si>
  <si>
    <t>Ger Tributario - Tax</t>
  </si>
  <si>
    <t>Laryssa Nakayama</t>
  </si>
  <si>
    <t>An Tributario II</t>
  </si>
  <si>
    <t>Tax</t>
  </si>
  <si>
    <t>lmetorima@bracell.com</t>
  </si>
  <si>
    <t>14 996458208</t>
  </si>
  <si>
    <t>em 17/2 Joiciane respondeu: "Fábio,
Atualizei a relação tanto a “Overview do SAP” quanto a Key-users
NOME DO GESTOR	E-mail Gestor	Cargo Gestor	NOME DO KEY USER/BPs/FUNCIONAL	CARGO	ÁREA	MÓDULO S4HANA	E-MAIL	Onda	UNIDADE ORIGEM	Overview do SAP
Joiciane dos Santos Gomes	jsgomes@bracell.com
Ger Tributario - Tax	Laryssa Nakayama	&lt;Fábio pegar do Outlook&gt;		MM	&lt;Fábio pegar do Outlook&gt;	Onda 3	BSP	SIM
Joiciane dos Santos Gomes	jsgomes@bracell.com
Ger Tributario - Tax	Priscila Cristina Ferreira 	&lt;Fábio pegar do Outlook&gt;		SD	&lt;Fábio pegar do Outlook&gt;	Onda 3	BSP	SIM
Joiciane dos Santos Gomes	jsgomes@bracell.com
Ger Tributario - Tax	Lucas Gabriel dos Santos Vieira	&lt;Fábio pegar do Outlook&gt;		SD / MM	&lt;Fábio pegar do Outlook&gt;	Onda 3	BSP	SIM
Joiciane dos Santos Gomes	jsgomes@bracell.com
Ger Tributario - Tax	Eline Barroso Mesquita	&lt;Fábio pegar do Outlook&gt;	ImportSys	ImportSys 	&lt;Fábio pegar do Outlook&gt;	Onda 3	BSP	SIM
Joiciane dos Santos Gomes	jsgomes@bracell.com
Ger Tributario - Tax	Carina Alves Ferreira	AN TRIBUTARIO I	ImportSys	GRC	cferreira@bracell.com
N/A	BSP	N/A
Joiciane dos Santos Gomes	jsgomes@bracell.com
Ger Tributario - Tax	Caroline Nalhiati	ASSIST ADMINISTRATIVO	Syxtax	CO	cnalhiati@bracell.com
Onda 3	BSP	N/A
Joiciane dos Santos Gomes	jsgomes@bracell.com
Ger Tributario - Tax	Higor Daniel Pereira	Analista Tributário I	 Financeira	SD	hdaniel@bracell.com 
Onda 3	BSP	NÂO
Joiciane dos Santos Gomes	jsgomes@bracell.com
Ger Tributario - Tax	Larissa Boso	AN TRIBUTARIO II	GRC	GRC	larissa_boso@bracell.com
Onda 3	BSP	N/A
Joiciane dos Santos Gomes	jsgomes@bracell.com
Ger Tributario - Tax	RAQUEL DIAS BARBOSA DE SOUZA	AN TRIBUTARIO III		SEIDOR / GRC	rdbarbosa@bracell.com
Onda 3	BSP	NÂO
 "
em 17/2 Joiciane respondeu: "Boa tarde!
Favor considerar Laryssa Nakayama; Priscila Cristina Ferreira e Lucas Gabriel dos Santos Vieira"</t>
  </si>
  <si>
    <t xml:space="preserve">Priscila Cristina Ferreira </t>
  </si>
  <si>
    <t>Accounting</t>
  </si>
  <si>
    <t>pcferreira@bracell.com</t>
  </si>
  <si>
    <t>14-998341507</t>
  </si>
  <si>
    <t>Lucas Gabriel Dos Santos Vieira</t>
  </si>
  <si>
    <t>MM/ImportSys</t>
  </si>
  <si>
    <t>lgvieira@bracell.com</t>
  </si>
  <si>
    <t>01/04/2025 a 22/04/2025</t>
  </si>
  <si>
    <t>14-998590682</t>
  </si>
  <si>
    <t>em 12-3 De: Raquel Dias Barbosa de Souza &lt;rdbarbosa@bracell.com&gt; 
Enviada em: quarta-feira, 12 de março de 2025 16:39
Para: Fábio Gilberto Monteiro &lt;fabio.monteiro@blendit.com&gt;; Adalberto Aparecido Figueiredo de Lima &lt;tecnollab.alima@bracell.com&gt;; Joiciane dos Santos Gomes &lt;jsgomes@bracell.com&gt;
Assunto: Reorganização de KU Onda 3 SAP S4 Hana
Boa Tarde !
@Fábio Gilberto Monteiro 
Em alinhamento com a Joici (Gerente Tributário), devido a reorganização interna time tributário, necessário ajustar alguns KU para projeto SAP S4 Onda 3:
KU	Movimento	Modulo	E-mail
Andrea Ribeiro	Adicionar	MM	asribeiro@bracell.comLuiz Guilherme	Adicionar	Solução fiscal - 4Tax Seidor	lleonel@bracell.comLucas Vieira	Ajustar modulo	MM/Import Sys	lgvieira@bracell.comLaryssa Nakayama	Ajustar modulo	SD	lmetorima@bracell.com
KU	Movimento
Victor Turcarelli	Retirar
Eline Mesquina	Retirar
Higor Pereira	Retirar
Por gentileza, compartilhar com KU´s adicionados e-mail sobre necessidade de treinamento.
em 17/2 Joiciane respondeu: "Fábio,
Atualizei a relação tanto a “Overview do SAP” quanto a Key-users
NOME DO GESTOR	E-mail Gestor	Cargo Gestor	NOME DO KEY USER/BPs/FUNCIONAL	CARGO	ÁREA	MÓDULO S4HANA	E-MAIL	Onda	UNIDADE ORIGEM	Overview do SAP
Joiciane dos Santos Gomes	jsgomes@bracell.com
Ger Tributario - Tax	Laryssa Nakayama	&lt;Fábio pegar do Outlook&gt;		MM	&lt;Fábio pegar do Outlook&gt;	Onda 3	BSP	SIM
Joiciane dos Santos Gomes	jsgomes@bracell.com
Ger Tributario - Tax	Priscila Cristina Ferreira 	&lt;Fábio pegar do Outlook&gt;		SD	&lt;Fábio pegar do Outlook&gt;	Onda 3	BSP	SIM
Joiciane dos Santos Gomes	jsgomes@bracell.com
Ger Tributario - Tax	Lucas Gabriel dos Santos Vieira	&lt;Fábio pegar do Outlook&gt;		SD / MM	&lt;Fábio pegar do Outlook&gt;	Onda 3	BSP	SIM
Joiciane dos Santos Gomes	jsgomes@bracell.com
Ger Tributario - Tax	Eline Barroso Mesquita	&lt;Fábio pegar do Outlook&gt;	ImportSys	ImportSys 	&lt;Fábio pegar do Outlook&gt;	Onda 3	BSP	SIM
Joiciane dos Santos Gomes	jsgomes@bracell.com
Ger Tributario - Tax	Carina Alves Ferreira	AN TRIBUTARIO I	ImportSys	GRC	cferreira@bracell.com
N/A	BSP	N/A
Joiciane dos Santos Gomes	jsgomes@bracell.com
Ger Tributario - Tax	Caroline Nalhiati	ASSIST ADMINISTRATIVO	Syxtax	CO	cnalhiati@bracell.com
Onda 3	BSP	N/A
Joiciane dos Santos Gomes	jsgomes@bracell.com
Ger Tributario - Tax	Higor Daniel Pereira	Analista Tributário I	 Financeira	SD	hdaniel@bracell.com 
Onda 3	BSP	NÂO
Joiciane dos Santos Gomes	jsgomes@bracell.com
Ger Tributario - Tax	Larissa Boso	AN TRIBUTARIO II	GRC	GRC	larissa_boso@bracell.com
Onda 3	BSP	N/A
Joiciane dos Santos Gomes	jsgomes@bracell.com
Ger Tributario - Tax	RAQUEL DIAS BARBOSA DE SOUZA	AN TRIBUTARIO III		SEIDOR / GRC	rdbarbosa@bracell.com
Onda 3	BSP	NÂO
 "
em 17/2 Joiciane respondeu: "Boa tarde!
Favor considerar Laryssa Nakayama; Priscila Cristina Ferreira e Lucas Gabriel dos Santos Vieira"</t>
  </si>
  <si>
    <t>Eline Barroso Mesquita</t>
  </si>
  <si>
    <t>Importsys</t>
  </si>
  <si>
    <t>ImportSys</t>
  </si>
  <si>
    <t>emesquita@bracell.com</t>
  </si>
  <si>
    <t>(14) 996815404</t>
  </si>
  <si>
    <t>Carina Alves Ferreira</t>
  </si>
  <si>
    <t>An Tributario I</t>
  </si>
  <si>
    <t>GRC</t>
  </si>
  <si>
    <t>cferreira@bracell.com</t>
  </si>
  <si>
    <t>Caroline Nalhiati</t>
  </si>
  <si>
    <t>Syxtax</t>
  </si>
  <si>
    <t>cnalhiati@bracell.com</t>
  </si>
  <si>
    <t>Higor Daniel Pereira</t>
  </si>
  <si>
    <t>Analista Tributário I</t>
  </si>
  <si>
    <t>Financeiro</t>
  </si>
  <si>
    <t>hdaniel@bracell.com </t>
  </si>
  <si>
    <t>24/03 a 28/03 – Licença Casamento
14/05 a 30/05 – Período de férias.</t>
  </si>
  <si>
    <t>Victor Angelo Turcarelli</t>
  </si>
  <si>
    <t>Larissa Boso</t>
  </si>
  <si>
    <t>Grc</t>
  </si>
  <si>
    <t>larissa_boso@bracell.com</t>
  </si>
  <si>
    <t>Raquel Dias Barbosa De Souza</t>
  </si>
  <si>
    <t>An Tributario III</t>
  </si>
  <si>
    <t>Syncro</t>
  </si>
  <si>
    <t>SEIDOR</t>
  </si>
  <si>
    <t>rdbarbosa@bracell.com</t>
  </si>
  <si>
    <t>14 996447300</t>
  </si>
  <si>
    <t xml:space="preserve">13/2 Karina validou: Boa tarde!
A Kauana não está mais na equipe.
Favor considerar Joao Pedro Fonseca Do Amaral &lt;joao_amaral2@bracell.com&gt;
NOME DO GESTOR	E-mail Gestor	Cargo Gestor	ÁREA	NOME DO KEY USER/BPs/FUNCIONAL	E-MAIL	CARGO	UNIDADE ORIGEM
Karina Honjoya	khonjoya@bracell.com
Coord Produção Recovery	PRODUÇÃO	Ediza Paccola Moretto Galli	egalli@bracell.com
Esp Recuperacao Utilidades	BSP
 	 	 	 	Joao Pedro Fonseca Do Amaral 	&lt;joao_amaral2@bracell.com&gt;
Estagiário produção 	BSP
 	 	 	 	Marcos Paulo dos Santos	mpsantos@bracell.com
ENG PROCESSO PRODUCAO I	BSP
</t>
  </si>
  <si>
    <t>Karina Honjoya</t>
  </si>
  <si>
    <t>khonjoya@bracell.com</t>
  </si>
  <si>
    <t>Coord Produção Recovery</t>
  </si>
  <si>
    <t>Ediza Paccola Moretto Galli</t>
  </si>
  <si>
    <t>Esp Recuperacao Utilidades</t>
  </si>
  <si>
    <t>egalli@bracell.com</t>
  </si>
  <si>
    <t>14 997668105</t>
  </si>
  <si>
    <t>13/2 Karina pediu para adicionar o Joao</t>
  </si>
  <si>
    <t>Joao Pedro Fonseca Do Amaral</t>
  </si>
  <si>
    <t>Estagiário Produção</t>
  </si>
  <si>
    <t>joao_amaral2@bracell.com</t>
  </si>
  <si>
    <t>13/2 Karina informa que Kauna não está mais no time</t>
  </si>
  <si>
    <t>Kauana Rafael De Paula</t>
  </si>
  <si>
    <t>kpaula@bracell.com</t>
  </si>
  <si>
    <t>Marcos Paulo Dos Santos</t>
  </si>
  <si>
    <t>Eng Processo Producao I</t>
  </si>
  <si>
    <t>mpsantos@bracell.com</t>
  </si>
  <si>
    <t>(14) 998523630</t>
  </si>
  <si>
    <t>em 18/2 Larissa respondeu: "Boa tarde, Fábio!
Confirmo o Andre Ricardo Guerra Trevisan como Key User S4.
Também gostaria de incluir o Jonatha Muller Borges da Costa, se for possível.
 "</t>
  </si>
  <si>
    <t>Larissa Leodoro</t>
  </si>
  <si>
    <t>lleodoro@bracell.com</t>
  </si>
  <si>
    <t>Ger Qualidade Processo Industrial - Support Areas</t>
  </si>
  <si>
    <t>Andre Ricardo Guerra Trevisan</t>
  </si>
  <si>
    <t>Eng Qualidade III</t>
  </si>
  <si>
    <t>Tissue Qualidade</t>
  </si>
  <si>
    <t>PP/QM/MM</t>
  </si>
  <si>
    <t>andre_trevisan@bracell.com</t>
  </si>
  <si>
    <t>Jonatha Muller Borges Da Costa</t>
  </si>
  <si>
    <t>Analista Qualidade I</t>
  </si>
  <si>
    <t>jonatha_costa@bracell.com</t>
  </si>
  <si>
    <t>(81) 98377-9335</t>
  </si>
  <si>
    <t>26/2 De: Fábio Gilberto Monteiro &lt;fabio.monteiro@blendit.com&gt; 
Enviada em: quarta-feira, 26 de fevereiro de 2025 09:43
Para: 'dcrodrigues@bracell.com' &lt;dcrodrigues@bracell.com&gt;; 'epizeti@bracell.com' &lt;epizeti@bracell.com&gt;
Cc: 'Adalberto Aparecido Figueiredo de Lima' &lt;tecnollab.alima@bracell.com&gt;
Assunto: RES: (Projeto S4 Bracell Onda 3) Validação lista Key Users
Oi Daniel, Evandro, Bom Dia,
FYI: Finalizando esse loop. Temos as informações abaixo, vide a última coluna com o papel no projeto S4 Bracell Onda 3:
NOME DO GESTOR	E-mail Gestor	Cargo Gestor	NOME DO KEY USER/BPs/FUNCIONAL	CARGO	ÁREA	MÓDULO S4HANA	Process	E-MAIL	Onda	UNIDADE ORIGEM	Empresa	PapelNoProjeto
Goh Wee Chee	Tbd (Fábio pegará do Outlook) 	Tbd (Fábio pegará do Outlook)	Daniel Campesato Rodrigues	An Controladoria III	Capex Controladoria	CO	Controllership	dcrodrigues@bracell.com
Onda 3	BSP	Bracell	Não é KeyUser
Tbd (Fábio pegará do Outlook)	Tbd (Fábio pegará do Outlook)	Tbd (Fábio pegará do Outlook)	Evandro Soares Pizeti	Coord Financeiro - Controllership	Controladoria	CO	Controllership	epizeti@bracell.com
Onda 3	BSP	Bracell	Gestor de KeyUsers
#tagS4BracellOnda3msg107#
21/2 De: Fábio Gilberto Monteiro &lt;fabio.monteiro@blendit.com&gt; 
Enviada em: sexta-feira, 21 de fevereiro de 2025 08:59
Para: 'Daniel Campesato Rodrigues' &lt;dcrodrigues@bracell.com&gt;; 'Evandro Soares Pizeti' &lt;epizeti@bracell.com&gt;
Cc: 'Adalberto Aparecido Figueiredo de Lima' &lt;tecnollab.alima@bracell.com&gt;
Assunto: RES: (Projeto S4 Bracell Onda 3) Validação lista Key Users
Oi Daniel, Bom Dia,
Obrigado, atualizei nosso cadastro da Onda 3, não estamos te considerando como KeyUser em ‘Controllership’.
Abs,
Fábio Monteiro
PMO
+55 19 98222-9988
fabio.monteiro@blendit.comwww.blendit.com       
De: Daniel Campesato Rodrigues &lt;dcrodrigues@bracell.com&gt; 
Enviada em: sexta-feira, 21 de fevereiro de 2025 08:20
Para: Fábio Gilberto Monteiro &lt;fabio.monteiro@blendit.com&gt;; Evandro Soares Pizeti &lt;epizeti@bracell.com&gt;
Cc: Adalberto Aparecido Figueiredo de Lima &lt;tecnollab.alima@bracell.com&gt;
Assunto: RES: (Projeto S4 Bracell Onda 3) Validação lista Key Users
Fabio, Bom dia !
Gestor : Goh Wee Chee 
Att
Daniel Campesato Rodrigues
20/2 De: Fábio Gilberto Monteiro &lt;fabio.monteiro@blendit.com&gt; 
Enviada em: quinta-feira, 20 de fevereiro de 2025 17:52
Para: 'Daniel Campesato Rodrigues' &lt;dcrodrigues@bracell.com&gt;; 'Evandro Soares Pizeti' &lt;epizeti@bracell.com&gt;
Cc: 'Adalberto Aparecido Figueiredo de Lima' &lt;tecnollab.alima@bracell.com&gt;
Assunto: RES: (Projeto S4 Bracell Onda 3) Validação lista Key Users
Boa Tarde,
Oi Daniel, Obrigado pelo retorno. Por favor pode me confirmar quem é o seu Gestor ?
Oi Evandro, por favor pode me retornar quem é o seu Gestor ?
20/2 De: Daniel Campesato Rodrigues &lt;dcrodrigues@bracell.com&gt; 
Enviada em: quinta-feira, 20 de fevereiro de 2025 13:21
Para: Fábio Gilberto Monteiro &lt;fabio.monteiro@blendit.com&gt;; Evandro Soares Pizeti &lt;epizeti@bracell.com&gt;
Cc: Adalberto Aparecido Figueiredo de Lima &lt;tecnollab.alima@bracell.com&gt;
Assunto: RES: (Projeto S4 Bracell Onda 3) Validação lista Key Users
Fabio, boa tarde !
 Pode me retirar, por favor.
 Obrigado 
Daniel Campesato Rodrigues
Controlling Analyst / Analista de Controladoria 
Tel.: +55 14 3269 5804
Email: dcrodrigues@bracell.com
www.bracell.com
19/2 Luiz Vidal respondeu que não é mais gestor, Fábio mandou email para: "Oi Daniel, Evandro, Manoel, Boa Tarde,
Sou o Fábio Monteiro, PMO do Projeto S4 Bracell Onda 3.
Estamos validando Gestores e KeyUsers com base em ondas anteriores à Onda 3. Temos um Kick-off da Onda 3 neste 21/2 6ª-feira, vocês foram convidados.
Em contato com o ‘Luiz Vidal de Souza Matos’ fomos informados que vocês não estão mais no time.
Por favor pedimos sua ajuda para informarem quem é o gestor de vocês.
Segue a informação que temos:"</t>
  </si>
  <si>
    <t>Goh Wee Chee</t>
  </si>
  <si>
    <t>tbd com Daniel Moraes Pessoa</t>
  </si>
  <si>
    <t>Daniel Campesato Rodrigues</t>
  </si>
  <si>
    <t>Capex Controladoria</t>
  </si>
  <si>
    <t>dcrodrigues@bracell.com</t>
  </si>
  <si>
    <t>26/2 26/2 De: Fábio Gilberto Monteiro &lt;fabio.monteiro@blendit.com&gt; 
Enviada em: quarta-feira, 26 de fevereiro de 2025 09:43
Para: 'dcrodrigues@bracell.com' &lt;dcrodrigues@bracell.com&gt;; 'epizeti@bracell.com' &lt;epizeti@bracell.com&gt;
Cc: 'Adalberto Aparecido Figueiredo de Lima' &lt;tecnollab.alima@bracell.com&gt;
Assunto: RES: (Projeto S4 Bracell Onda 3) Validação lista Key Users
Oi Daniel, Evandro, Bom Dia,
FYI: Finalizando esse loop. Temos as informações abaixo, vide a última coluna com o papel no projeto S4 Bracell Onda 3:
NOME DO GESTOR	E-mail Gestor	Cargo Gestor	NOME DO KEY USER/BPs/FUNCIONAL	CARGO	ÁREA	MÓDULO S4HANA	Process	E-MAIL	Onda	UNIDADE ORIGEM	Empresa	PapelNoProjeto
Goh Wee Chee	Tbd (Fábio pegará do Outlook) 	Tbd (Fábio pegará do Outlook)	Daniel Campesato Rodrigues	An Controladoria III	Capex Controladoria	CO	Controllership	dcrodrigues@bracell.com
Onda 3	BSP	Bracell	Não é KeyUser
Tbd (Fábio pegará do Outlook)	Tbd (Fábio pegará do Outlook)	Tbd (Fábio pegará do Outlook)	Evandro Soares Pizeti	Coord Financeiro - Controllership	Controladoria	CO	Controllership	epizeti@bracell.com
Onda 3	BSP	Bracell	Gestor de KeyUsers
#tagS4BracellOnda3msg107#
26/2 De: Fábio Gilberto Monteiro &lt;fabio.monteiro@blendit.com&gt; 
Enviada em: quarta-feira, 26 de fevereiro de 2025 08:23
Para: 'Evandro Soares Pizeti' &lt;epizeti@bracell.com&gt;; 'Daniel Campesato Rodrigues' &lt;dcrodrigues@bracell.com&gt;
Cc: 'Adalberto Aparecido Figueiredo de Lima' &lt;tecnollab.alima@bracell.com&gt;
Assunto: RES: (Projeto S4 Bracell Onda 3) Validação lista Key Users
Oi @'Evandro Soares Pizeti', Bom dia, creio que esteja de férias, 
Segue para sua informação do Projeto S4 Bracell Onda 3:
Estamos te considerando como ‘Gestor de KeyUser’ e para efeito de cadastro usarei o nome de seu gestor a partir do Outlook: 
NOME DO GESTOR	E-mail Gestor	Cargo Gestor	NOME DO KEY USER/BPs/FUNCIONAL	CARGO	ÁREA	MÓDULO S4HANA	Process	E-MAIL	Onda	UNIDADE ORIGEM	Empresa	PapelNoProjeto
Tbd Com Evandro Pizeti	tbd com Evandro Pizeti	tbd com Evandro Pizeti	Evandro Soares Pizeti	Coord Financeiro - Controllership	Controladoria	CO	Controllership	epizeti@bracell.com
Onda 3	BSP	Bracell	Gestor de KeyUsers
Temos o Romerson como KeyUser, conforme seu retorno em 12/2:
NOME DO GESTOR	E-mail Gestor	Cargo Gestor	NOME DO KEY USER/BPs/FUNCIONAL	CARGO	ÁREA	MÓDULO S4HANA	Process	E-MAIL	Onda	UNIDADE ORIGEM	Empresa	PapelNoProjeto
Evandro Pizeti	epizeti@bracell.com
Coord Financeiro - Controlledship	Romerson Simão	Analista Controladoria II - Controllership	Controladoria Capex	IM/PS	Controllership	rsimao@bracell.com
Onda 3	BSP	Bracell	KeyUser
Oi @'Daniel Campesato Rodrigues', não estamos te considerando como KeyUser conforme seu retorno em loop:
NOME DO GESTOR	E-mail Gestor	Cargo Gestor	NOME DO KEY USER/BPs/FUNCIONAL	CARGO	ÁREA	MÓDULO S4HANA	Process	E-MAIL	Onda	UNIDADE ORIGEM	Empresa	PapelNoProjeto
Goh Wee Chee	tbd com Daniel Moraes Pessoa	tbd com Daniel Moraes Pessoa	Daniel Campesato Rodrigues	An Controladoria III	Capex Controladoria	CO	Controllership	dcrodrigues@bracell.com
Onda 3	BSP	Bracell	Não é KeyUser
20/2 De: Fábio Gilberto Monteiro &lt;fabio.monteiro@blendit.com&gt; 
Enviada em: quinta-feira, 20 de fevereiro de 2025 17:52
Para: 'Daniel Campesato Rodrigues' &lt;dcrodrigues@bracell.com&gt;; 'Evandro Soares Pizeti' &lt;epizeti@bracell.com&gt;
Cc: 'Adalberto Aparecido Figueiredo de Lima' &lt;tecnollab.alima@bracell.com&gt;
Assunto: RES: (Projeto S4 Bracell Onda 3) Validação lista Key Users
Boa Tarde,
Oi Daniel, Obrigado pelo retorno. Por favor pode me confirmar quem é o seu Gestor ?
Oi Evandro, por favor pode me retornar quem é o seu Gestor ?
20/2 De: Fábio Gilberto Monteiro &lt;fabio.monteiro@blendit.com&gt; 
Enviada em: quinta-feira, 20 de fevereiro de 2025 14:19
Para: 'Daniel Campesato Rodrigues' &lt;dcrodrigues@bracell.com&gt;; 'Evandro Soares Pizeti' &lt;epizeti@bracell.com&gt;
Cc: 'Adalberto Aparecido Figueiredo de Lima' &lt;tecnollab.alima@bracell.com&gt;
Assunto: RES: (Projeto S4 Bracell Onda 3) Validação lista Key Users
Oi Daniel, Obrigado pelo retorno. Retirei você da lista como KeyUser.
Oi @Evandro Soares Pizeti, por favor aguardamos seu retorno, precisamos confirmar você é keyuser e quem é seu gestor.
19/2 Luiz Vidal respondeu que não é mais gestor, Fábio mandou email para: "Oi Daniel, Evandro, Manoel, Boa Tarde,
Sou o Fábio Monteiro, PMO do Projeto S4 Bracell Onda 3.
Estamos validando Gestores e KeyUsers com base em ondas anteriores à Onda 3. Temos um Kick-off da Onda 3 neste 21/2 6ª-feira, vocês foram convidados.
Em contato com o ‘Luiz Vidal de Souza Matos’ fomos informados que vocês não estão mais no time.
Por favor pedimos sua ajuda para informarem quem é o gestor de vocês.
Segue a informação que temos:"</t>
  </si>
  <si>
    <t>tbd Não consta no outlook ver com: Evandro Pizeti</t>
  </si>
  <si>
    <t>(14) 99889-1768</t>
  </si>
  <si>
    <t>19/2 Manoel respondeu e também Fábio mandou email para Gestor Davi: "Boa tarde Fábio!
Continuo como key user sim. O meu atual gestor é o @Davi Fernandes Dattoli.
Att.,
Manoel Araujo"
19/2 Luiz Vidal respondeu que não é mais gestor, Fábio mandou email para: "Oi Daniel, Evandro, Manoel, Boa Tarde,
Sou o Fábio Monteiro, PMO do Projeto S4 Bracell Onda 3.
Estamos validando Gestores e KeyUsers com base em ondas anteriores à Onda 3. Temos um Kick-off da Onda 3 neste 21/2 6ª-feira, vocês foram convidados.
Em contato com o ‘Luiz Vidal de Souza Matos’ fomos informados que vocês não estão mais no time.
Por favor pedimos sua ajuda para informarem quem é o gestor de vocês.
Segue a informação que temos:"</t>
  </si>
  <si>
    <t>Manoel Luiz Da Vinha De Araujo</t>
  </si>
  <si>
    <t>Especialista Controladoria</t>
  </si>
  <si>
    <t>PS/AA</t>
  </si>
  <si>
    <t>mlaraujo@bracell.com</t>
  </si>
  <si>
    <t>21 96428 2672</t>
  </si>
  <si>
    <t>Maintenance</t>
  </si>
  <si>
    <t>em 20/2 De: Ulisses Pavanelli de Araujo Junior &lt;uaraujo@bracell.com&gt; 
Enviada em: quinta-feira, 20 de fevereiro de 2025 09:05
Para: Fábio Gilberto Monteiro &lt;fabio.monteiro@blendit.com&gt;; Priscila de Almeida Chuffa &lt;pchuffa@bracell.com&gt;
Cc: Adalberto Aparecido Figueiredo de Lima &lt;tecnollab.alima@bracell.com&gt;
Assunto: RES: (Projeto S4 Bracell Onda 3) Validação lista Key Users
Boa tarde,
Continuo como key user sim.
Atte,
em 18/2 Fábio mandou mensagem para 'pchuffa@bracell.com'; 'uaraujo@bracell.com': "Oi Priscila, Ulisses, Boa Tarde,
Sou o Fábio Monteiro, PMO do projeto ‘Onda 3 - S4 Bracell Project’.
Entro em contato pois iniciaremos o projeto. O Ulisses participou de onda anterior do projeto e temos-o como ‘KeyUser’ para continuar na Onda 3.
O Gestor anterior ‘Maghayver’ não conseguimos encontrá-lo (vide loop de mensagens) e encontramos a Priscila como gestora do Ulisses.
Desta forma, por favor queremos pedir para nos ajudar em validar, nos direcionar, para confirmar, ou não, o Ulisses como KeyUser, e a Priscila como gestora.
Por favor podem me retornar o quanto antes ?
Estas são as informações que temos, e agradeço se puderem ajustar:"</t>
  </si>
  <si>
    <t>Priscila De Almeida Chuffa</t>
  </si>
  <si>
    <t>pchuffa@bracell.com</t>
  </si>
  <si>
    <t>Ger Produção</t>
  </si>
  <si>
    <t>Ulisses Pavanelli De Araujo Junior</t>
  </si>
  <si>
    <t>Eng Processo ProduçãoII - Fiber Line</t>
  </si>
  <si>
    <t>Linha De Fibras – L1</t>
  </si>
  <si>
    <t>uaraujo@bracell.com</t>
  </si>
  <si>
    <t>28/2 De: Fábio Gilberto Monteiro &lt;fabio.monteiro@blendit.com&gt; 
Enviada em: sexta-feira, 28 de fevereiro de 2025 11:44
Para: 'Renan Bosqui Aita' &lt;raita@bracell.com&gt;; 'Daiane Cristina Rangel' &lt;drangel@bracell.com&gt;; 'Daniel Dreher Silveira' &lt;dasilveira@bracell.com&gt;; 'Anelise Cypreste Santos' &lt;acypreste@bracell.com&gt;
Cc: 'Adalberto Aparecido Figueiredo de Lima' &lt;tecnollab.alima@bracell.com&gt;; 'Alexandre Lie Silva' &lt;Alexandre_Silva@bracell.com&gt;
Assunto: RES: (Projeto S4 Bracell Onda 3) Validação lista Key Users
Oi Renan, Boa 6ª.-feira,
Obrigado por retornar, e qualquer coisa nos avise.
FYI: já estávamos considerando você como KeyUser com as informações abaixo:
NOME DO GESTOR	E-mail Gestor	Cargo Gestor	NOME DO KEY USER/BPs/FUNCIONAL	CARGO	ÁREA	MÓDULO S4HANA	Process	E-MAIL	Onda	UNIDADE ORIGEM	Empresa	PapelNoProjeto
Fábio Pinheiro Ney	fney@bracell.com
Ger Controladoria - Controllership	Renan Bosqui Aita	An Controladoria III	Industrial Celulose	CO	Controllership	raita@bracell.com
Onda 3	BSP	Bracell	KeyUser
Abs,
Fábio Monteiro
PMO
+55 19 98222-9988
fabio.monteiro@blendit.comwww.blendit.com       
De: Renan Bosqui Aita &lt;raita@bracell.com&gt; 
Enviada em: sexta-feira, 28 de fevereiro de 2025 11:16
Para: Daiane Cristina Rangel &lt;drangel@bracell.com&gt;; Daniel Dreher Silveira &lt;dasilveira@bracell.com&gt;; Anelise Cypreste Santos &lt;acypreste@bracell.com&gt;
Cc: Adalberto Aparecido Figueiredo de Lima &lt;tecnollab.alima@bracell.com&gt;; Fábio Gilberto Monteiro &lt;fabio.monteiro@blendit.com&gt;; Alexandre Lie Silva &lt;Alexandre_Silva@bracell.com&gt;
Assunto: RES: (Projeto S4 Bracell Onda 3) Validação lista Key Users
Bom dia,
Na ausência do João, irei suprir as demandas que seriam direcionadas à ele.
Caso tenhamos outro key user, informaremos.
Best regards,
Renan Bosqui Aita
Controllership Analyst | Analista de Controladoria
 Email: raita@bracell.com
 https://www.bracell.com/
em 26/2 De: Fábio Gilberto Monteiro &lt;fabio.monteiro@blendit.com&gt; 
Enviada em: quarta-feira, 26 de fevereiro de 2025 09:54
Para: 'dasilveira@bracell.com' &lt;dasilveira@bracell.com&gt;
Cc: 'Adalberto Aparecido Figueiredo de Lima' &lt;tecnollab.alima@bracell.com&gt;
Assunto: RES: (Projeto S4 Bracell Onda 3) Validação lista Key Users
Oi Daniel, Bom Dia,
Finalizando este loop, pois os e-mails enviados ao ‘Joao Vitor Barreto Guilherme jguilherme@bracell.com’ retornaram falha, desta forma ele não se encontra na empresa (vide última coluna da tabela abaixo).
Também não estamos considerando KeyUsers sob sua gesão no Projeto S4 Bracell Onda 3, por favor qualquer coisa me avise.
NOME DO GESTOR	E-mail Gestor	Cargo Gestor	NOME DO KEY USER/BPs/FUNCIONAL	CARGO	ÁREA	MÓDULO S4HANA	Process	E-MAIL	Onda	UNIDADE ORIGEM	Empresa	PapelNoProjeto
Marileide Gomes	masilva@bracell.com
Coord Custos - Controllership	Joao Vitor Barreto Guilherme	An Controladoria I	Controladoria Industrial	CO	Controllership	jguilherme@bracell.com
Onda 3	BSP	Bracell	KeyUser email inexistente/Não na empresa
#tagS4BracellOnda3msg108#
em 24/2 email inexistente - keyuser removido da lista -----Mensagem original-----
De: Mail Delivery System &lt;Mailer-Daemon@smg01.pensomail.com.br&gt; 
Enviada em: segunda-feira, 24 de fevereiro de 2025 10:18
Para: fabio.monteiro@blendit.com
Assunto: Undelivered Mail Returned to Sender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&lt;jguilherme@bracell.com&gt;: 
em 21/2 De: Fábio Gilberto Monteiro &lt;fabio.monteiro@blendit.com&gt; 
Enviada em: segunda-feira, 24 de fevereiro de 2025 09:01
Para: 'jguilherme@bracell.com' &lt;jguilherme@bracell.com&gt;
Cc: 'dasilveira@bracell.com' &lt;dasilveira@bracell.com&gt;; 'Adalberto Aparecido Figueiredo de Lima' &lt;tecnollab.alima@bracell.com&gt;
Assunto: ENC: (Projeto S4 Bracell Onda 3) Validação lista Key Users
Oi João, Daniel, Bom Dia,
Sou o Fábio Monteiro, PMO do Projeto S4 Bracell Onda 3.
Por favor podem me informar quem é o Gestor do João ? é porque não consigo contatar a Marileide Gomes e preciso atualizar os dados que temos:
NOME DO GESTOR	E-mail Gestor	Cargo Gestor	NOME DO KEY USER/BPs/FUNCIONAL	CARGO	ÁREA	MÓDULO S4HANA	E-MAIL	Onda	UNIDADE ORIGEM
Marileide Gomes	masilva@bracell.com
Coord Custos - Controllership	JOAO VITOR BARRETO GUILHERME	AN CONTROLADORIA I	Controladoria Industrial	CO	jguilherme@bracell.com
Onda 3	BSP
em 18/2 Fabio enviou email ao Daniel Silveira: "Oi Daniel, Bom Dia,
Sou o Fábio Monteiro, PMO do projeto S4 Bracell Onda 3.
Enviei o e-mail em loop à ‘Marileide Gomes’, porém creio que não esteja mais na empresa.
Por favor quero pedir sua ajuda caso puder me retornar os KeyUsers sobre sua gestão que estarão no projeto S4 Bracell Onda 3.
Tenho a seguinte lista:
NOME DO GESTOR	E-mail Gestor	Cargo Gestor	NOME DO KEY USER/BPs/FUNCIONAL	CARGO	ÁREA	MÓDULO S4HANA	E-MAIL	Onda	UNIDADE ORIGEM
Marileide Gomes	masilva@bracell.com
Coord Custos - Controllership	JOAO VITOR BARRETO GUILHERME	AN CONTROLADORIA I	Controladoria Industrial	CO	jguilherme@bracell.com
Onda 3	BSP
"</t>
  </si>
  <si>
    <t>Marileide Gomes (não está mais na empresa)</t>
  </si>
  <si>
    <t>masilva@bracell.com</t>
  </si>
  <si>
    <t>Coord Custos - Controllership</t>
  </si>
  <si>
    <t>Joao Vitor Barreto Guilherme</t>
  </si>
  <si>
    <t>Controladoria Industrial</t>
  </si>
  <si>
    <t>jguilherme@bracell.com</t>
  </si>
  <si>
    <t>(14) 99813-5657</t>
  </si>
  <si>
    <t>14-2 Confirmado por Marina: "Favor alterar para:
NOME DO KEY USER/BPs/FUNCIONAL	E-MAIL	CARGO
Enzo Oliveira Paccola	epaccola@bracell.com
AN COMERCIAL I"</t>
  </si>
  <si>
    <t>Marina Marcolino Jordan</t>
  </si>
  <si>
    <t>mjordan@bracell.com</t>
  </si>
  <si>
    <t>Ger Comercial - Internal Commercial</t>
  </si>
  <si>
    <t>Enzo Oliveira Paccola</t>
  </si>
  <si>
    <t>An Comercial I</t>
  </si>
  <si>
    <t>Comercial Celulose</t>
  </si>
  <si>
    <t>epaccola@bracell.com</t>
  </si>
  <si>
    <t>14 99841-1999</t>
  </si>
  <si>
    <t>em 18/2 Fábio Perguntou: Oi Marina, Alyne, Obrigado,
Abaixo estão os KeyUsers considerados.
Dúvidas: 
•	Mandei anexo à Alyne com uma dúvida, desculpe se já me respondeu, fico no aguardo.
•	Os dois nomes destacados em amarelo abaixo são key users a serem considerados ?
•	O Gestor que devemos considerar para os key users abaixo é: Alyne ou Marina ? (é que não tenho acesso ainda ao outlook Bracell para pesquisar)</t>
  </si>
  <si>
    <t>Rafael Henrique Bueno</t>
  </si>
  <si>
    <t>Analista De Materiais II</t>
  </si>
  <si>
    <t>Florestal - Planejamento</t>
  </si>
  <si>
    <t>rbueno@bracell.com</t>
  </si>
  <si>
    <t>Renan Salgado Silva</t>
  </si>
  <si>
    <t>An Planejamento Controle Floresta - Forestry Planning</t>
  </si>
  <si>
    <t>Planejamento Pagamentos (Cockpit Nf) (Florestal)</t>
  </si>
  <si>
    <t>rsalgado@bracell.com</t>
  </si>
  <si>
    <t>1) 27/10/2025 a 10/11/2025 – 15 dias
2) 30/12/2025 a 13/01/2026 – 15 dias</t>
  </si>
  <si>
    <t>(14)99128-6951</t>
  </si>
  <si>
    <t>6-3 Ariadne dos Santos Lima Vilar (Externo)14:28 msteams para Fábio Monteiro: Ariadne: Entendo, então realmente não será necessário irmos as 9 semanas.. acredito que seja bem parecido com o que ocorreu para a onda 1. Para meu azar ou sorte..rs Estarei de férias na semana de 17/03 saio no dia 10 e retorno no dia 24/03 , com isso posso enviar alguém do meu time para esta primeira semana ?
13-2 Gustavo confirmou: Bom dia Fábio,
Seja bem vindo. Pode contar com o nosso suporte na onda 3.
Confirmo os Key Users abaixo, que já vem participando das ondas 1 e 2.
Att,
Gustavo</t>
  </si>
  <si>
    <t>Gustavo Gattai Lourenço</t>
  </si>
  <si>
    <t>gustavo_lourenco@averisamericas.com</t>
  </si>
  <si>
    <t>Finance OPS Manager - Finance &amp; Accounting</t>
  </si>
  <si>
    <t>Ariadne Vilar</t>
  </si>
  <si>
    <t>Lider De Tesouraria</t>
  </si>
  <si>
    <t>Contabilidade/Recebimento De Nfe</t>
  </si>
  <si>
    <t>ariadne_vilar@averisamericas.com</t>
  </si>
  <si>
    <t>de 10/03/2025 e retorno no dia 24/03/2025</t>
  </si>
  <si>
    <t>19 99105-3818</t>
  </si>
  <si>
    <t>13-2 Gustavo confirmou: Bom dia Fábio,
Seja bem vindo. Pode contar com o nosso suporte na onda 3.
Confirmo os Key Users abaixo, que já vem participando das ondas 1 e 2.
Att,
Gustavo</t>
  </si>
  <si>
    <t>Edcarlos Vidal</t>
  </si>
  <si>
    <t>Supervisora</t>
  </si>
  <si>
    <t>edcarlos_santos@averisamericas.com</t>
  </si>
  <si>
    <t>19 99176 2708</t>
  </si>
  <si>
    <t>Franciele Dorvalo De Souza</t>
  </si>
  <si>
    <t>Coordenadora Contábil</t>
  </si>
  <si>
    <t>Franciele_dorvalo@averisamericas.com</t>
  </si>
  <si>
    <t>11 973359298</t>
  </si>
  <si>
    <t>Samila De Souza Luz</t>
  </si>
  <si>
    <t>Tax Supervisor - Finance &amp; Accounting</t>
  </si>
  <si>
    <t>samila_luz@averisamericas.com</t>
  </si>
  <si>
    <t xml:space="preserve">019-99664-1405 </t>
  </si>
  <si>
    <t xml:space="preserve">12-3 De: Mario Gustavo Gattai Lourenco &lt;gustavo_lourenco@averisamericas.com&gt; 
Enviada em: quarta-feira, 12 de março de 2025 11:08
Para: Fábio Gilberto Monteiro &lt;fabio.monteiro@blendit.com&gt;
Cc: Adalberto Aparecido Figueiredo de Lima &lt;tecnollab.alima@bracell.com&gt;
Assunto: RES: (Projeto S4 Bracell Onda 3) Validação lista Key Users
Bom dia Fabio,
Confirmada a inclusão da Joyce como Key User.
Att,
Gustavo
12-3 De: Fábio Gilberto Monteiro &lt;fabio.monteiro@blendit.com&gt; 
Enviada em: quarta-feira, 12 de março de 2025 08:52
Para: 'Mario Gustavo Gattai Lourenco' &lt;gustavo_lourenco@averisamericas.com&gt;
Cc: 'Adalberto Aparecido Figueiredo de Lima' &lt;tecnollab.alima@bracell.com&gt;
Assunto: RES: (Projeto S4 Bracell Onda 3) Validação lista Key Users
Oi Gustavo, Bom Dia,
Recebemos mensagem recente em anexo para considerar a Joyce do Nascimento Rezende joyce_rezende@averisamericas.com como KeyUser para FI/CO.
Por favor pode nos confirmar se ela está sob sua gestão e podemos considerá-la como mais um KeyUser em relação ao loop para o Projeto S4 Bracell Onda 3 ?
</t>
  </si>
  <si>
    <t xml:space="preserve">Joyce do Nascimento Rezende </t>
  </si>
  <si>
    <t>joyce_rezende@averisamericas.com</t>
  </si>
  <si>
    <t>19 9 8147 5509</t>
  </si>
  <si>
    <t>14-2 Confirmado pelo Matheus</t>
  </si>
  <si>
    <t>Gestor pendente de validação</t>
  </si>
  <si>
    <t>Matheus Bernardes</t>
  </si>
  <si>
    <t>mfbernardes@bracell.com</t>
  </si>
  <si>
    <t>Coord Tesouraria - Treasury</t>
  </si>
  <si>
    <t>Paula Cristina Rafaeli Bueno</t>
  </si>
  <si>
    <t>An Financeiro III</t>
  </si>
  <si>
    <t>pbueno@bracell.com</t>
  </si>
  <si>
    <t>(14) 99602-9760</t>
  </si>
  <si>
    <t>Juliana Simionato Bueno</t>
  </si>
  <si>
    <t>An Financeiro II</t>
  </si>
  <si>
    <t>jbueno@bracell.com</t>
  </si>
  <si>
    <t>14-99625-5651</t>
  </si>
  <si>
    <t>em 20/2 De: Patricia Maria dos Santos &lt;pasantos@bracell.com&gt; 
Enviada em: quinta-feira, 20 de fevereiro de 2025 14:46
Para: Fábio Gilberto Monteiro &lt;fabio.monteiro@blendit.com&gt;; Felipe Cyrieco Silva &lt;fcsilva@bracell.com&gt;
Cc: Adalberto Aparecido Figueiredo de Lima &lt;tecnollab.alima@bracell.com&gt;
Assunto: RES: (Projeto S4 Bracell Onda 3) Validação lista Key Users
Oi Fabio, 
O Key user do Porto de Santos é o @Felipe Cyrieco Silva
Abs, 
Patrícia</t>
  </si>
  <si>
    <t>Patricia Maria Dos Santos</t>
  </si>
  <si>
    <t>pasantos@bracell.com</t>
  </si>
  <si>
    <t>Ger Terminais Portuarios - Logistics</t>
  </si>
  <si>
    <t>Fabricio Silvio Espirito Santo Tauyl</t>
  </si>
  <si>
    <t>An Logistica II</t>
  </si>
  <si>
    <t>Exportação</t>
  </si>
  <si>
    <t>SD/LES/MM</t>
  </si>
  <si>
    <t>ftauyl@bracell.com</t>
  </si>
  <si>
    <t>PORTO</t>
  </si>
  <si>
    <t>Felipe Cyrieco Silva</t>
  </si>
  <si>
    <t>An Logistica I</t>
  </si>
  <si>
    <t>Operação</t>
  </si>
  <si>
    <t>SD/MM/Manutenção</t>
  </si>
  <si>
    <t>fcsilva@bracell.com</t>
  </si>
  <si>
    <t>13 98817-0595</t>
  </si>
  <si>
    <t>12-2 Rubens confirmou: "De acordo
Rubens Rigueira Júnior
Gerente Sr. Supply Chain 
Sr Supply Chain Manager 
www.bracell.com"</t>
  </si>
  <si>
    <t>Rubens Rigueira</t>
  </si>
  <si>
    <t>rrigueira@bracell.com</t>
  </si>
  <si>
    <t>Ger Sr Supply Chain - Outbound</t>
  </si>
  <si>
    <t>Mauricio Valadares</t>
  </si>
  <si>
    <t>Supply Chain</t>
  </si>
  <si>
    <t>MM/SD/LES/WM</t>
  </si>
  <si>
    <t>mvaladares@bracell.com</t>
  </si>
  <si>
    <t>017 99707-1143</t>
  </si>
  <si>
    <t>Robson Gaffo Mondeck</t>
  </si>
  <si>
    <t>An Logistica III - Expedition &amp; Container Yard</t>
  </si>
  <si>
    <t>Supply Chain (Tissue)</t>
  </si>
  <si>
    <t>rmondeck@bracell.com</t>
  </si>
  <si>
    <t>tbd Não consta no outlook ver com: Priscila</t>
  </si>
  <si>
    <t>Management</t>
  </si>
  <si>
    <t>26/2 De: Sergio Henrique Montanha &lt;smontanha@bracell.com&gt; 
Enviada em: quarta-feira, 26 de fevereiro de 2025 09:33
Para: Fábio Gilberto Monteiro &lt;fabio.monteiro@blendit.com&gt;; Carlos Henrique Cordeiro Pereira &lt;chpereira@bracell.com&gt;
Cc: Adalberto Aparecido Figueiredo de Lima &lt;tecnollab.alima@bracell.com&gt;
Assunto: RES: (Projeto S4 Bracell Onda 3) Validação lista Key Users
Ok, vamos em frente!
SMontanh
26/2 De: Fábio Gilberto Monteiro &lt;fabio.monteiro@blendit.com&gt; 
Enviada em: quarta-feira, 26 de fevereiro de 2025 09:14
Para: 'chpereira@bracell.com' &lt;chpereira@bracell.com&gt;; 'smontanha@bracell.com' &lt;smontanha@bracell.com&gt;
Cc: 'Adalberto Aparecido Figueiredo de Lima' &lt;tecnollab.alima@bracell.com&gt;
Assunto: RES: (Projeto S4 Bracell Onda 3) Validação lista Key Users
Oi Sérgio, Henrique, Bom Dia,
Por favor precisamos da confirmação se Henrique Pereira é KeyUser para o Projeto S4 Bracell Onda 3.
Poderiam me retornar ?
FYI: Informações que estamos considerando:
NOME DO GESTOR	E-mail Gestor	Cargo Gestor	NOME DO KEY USER/BPs/FUNCIONAL	CARGO	ÁREA	MÓDULO S4HANA	Process	E-MAIL	Onda	UNIDADE ORIGEM	Empresa	PapelNoProjeto
Sérgio Montanha	smontanha@bracell.com
Head Tissue Operations	C. Henrique Cordeiro Pereira	Coordenador Pcp Tissue	Planejamento Producao Tissue	PP	Production / Operation 	chpereira@bracell.com
Onda 3	BSP	Bracell	KeyUser
#tagS4BracellOnda3msg106#</t>
  </si>
  <si>
    <t>Sérgio Montanha</t>
  </si>
  <si>
    <t>smontanha@bracell.com</t>
  </si>
  <si>
    <t>Head Tissue Operations</t>
  </si>
  <si>
    <t>C.Henrique Cordeiro Pereira</t>
  </si>
  <si>
    <t>Coordenador Pcp Tissue</t>
  </si>
  <si>
    <t>Planejamento Producao Tissue</t>
  </si>
  <si>
    <t>chpereira@bracell.com</t>
  </si>
  <si>
    <t>26/2 De: Rigardt Louis Jordaan &lt;rjordaan@bracell.com&gt; 
Enviada em: quarta-feira, 26 de fevereiro de 2025 09:20
Para: Vinicius Bassan Sierra &lt;vsierra@bracell.com&gt;; Fábio Gilberto Monteiro &lt;fabio.monteiro@blendit.com&gt;; Alexandre Candido De Figueiredo &lt;afigueiredo@bracell.com&gt;
Cc: Adalberto Aparecido Figueiredo de Lima &lt;tecnollab.alima@bracell.com&gt;
Assunto: RE: (Projeto S4 Bracell Onda 3) Validação lista Key Users
Good morning, 
I have confirmed with Geraldo that we can remove him as a key user.
Kind regards,
Rigardt
26/2 De: Vinicius Bassan Sierra &lt;vsierra@bracell.com&gt; 
Enviada em: quarta-feira, 26 de fevereiro de 2025 09:14
Para: Fábio Gilberto Monteiro &lt;fabio.monteiro@blendit.com&gt;; Rigardt Louis Jordaan &lt;rjordaan@bracell.com&gt;; Alexandre Candido De Figueiredo &lt;afigueiredo@bracell.com&gt;
Cc: Adalberto Aparecido Figueiredo de Lima &lt;tecnollab.alima@bracell.com&gt;
Assunto: RES: (Projeto S4 Bracell Onda 3) Validação lista Key Users
Ola!
Geraldo Simão é parte do projeto Star3, responde para o Alexandre Figueiredo já desde o ano passado. Não acredito que ele continue como Key User, mas o @Alexandre Candido De Figueiredo deverá responder.
Att.
Vinícius Bassan Sierra
26/2 De: Fábio Gilberto Monteiro &lt;fabio.monteiro@blendit.com&gt; 
Enviada em: quarta-feira, 26 de fevereiro de 2025 09:07
Para: 'Rigardt Louis Jordaan' &lt;rjordaan@bracell.com&gt;; 'Vinicius Bassan Sierra' &lt;vsierra@bracell.com&gt;
Cc: 'Adalberto Aparecido Figueiredo de Lima' &lt;tecnollab.alima@bracell.com&gt;
Assunto: RES: (Projeto S4 Bracell Onda 3) Validação lista Key Users
Hi Rigardt, Vinicius, Hope you are doing well,
Please we need your confirmation regarding keyuser ‘Geraldo Simão’, as of information we have:
NOME DO GESTOR	E-mail Gestor	Cargo Gestor	NOME DO KEY USER/BPs/FUNCIONAL	CARGO	ÁREA	MÓDULO S4HANA	Process	E-MAIL	Onda	UNIDADE ORIGEM	Empresa	PapelNoProjeto
Vinicius Bassan Sierra	vsierra@bracell.com
Ger Sr Industrial - Pulp Production	Geraldo Simão	(tbd)	(Mos) Mill Optimization Service	PP/PM	Maintenance / Quality Project System	gsimao@bracell.com
Onda 3	BSP	Bracell	KeyUser
If you have responded, please let me know.
#tagS4BracellOnda3msg105#
17/2 enviado email ao Rigardt: "Hi Rigardt, Hope you are doing well,
As requested please find below the list of key users (for Projeto S4 Bracell Onda 3) shared with Vinicius, and please waiting yours or Vinicius reply:
NOME DO GESTOR	E-mail Gestor	Cargo Gestor	ÁREA	NOME DO KEY USER/BPs/FUNCIONAL	E-MAIL	CARGO	UNIDADE ORIGEM
Vinicius Bassan Sierra	vsierra@bracell.com
Ger Sr Industrial - Pulp Production	(MOS) Mill Optimization Service	Geraldo Simão	gsimao@bracell.com
-	BSP"
13/2 Vinicius ooo, enviado on behalf email/agenda para Rigardt Louis Jordaan &lt;rjordaan@bracell.com&gt;. Participará em 17/2 na reunião de keyusers</t>
  </si>
  <si>
    <t>Alexandre Candido De Figueiredo</t>
  </si>
  <si>
    <t>afigueiredo@bracell.com</t>
  </si>
  <si>
    <t>Geraldo Simão</t>
  </si>
  <si>
    <t>Esp Otimizacao Processos II</t>
  </si>
  <si>
    <t>(Mos) Mill Optimization Service</t>
  </si>
  <si>
    <t>PP/PM</t>
  </si>
  <si>
    <t>gsimao@bracell.com</t>
  </si>
  <si>
    <t xml:space="preserve">06/03 De: Fábio Gilberto Monteiro &lt;fabio.monteiro@blendit.com&gt; 
Enviada em: quinta-feira, 6 de março de 2025 18:56
Para: 'wliz@bracell.com' &lt;wliz@bracell.com&gt;
Cc: 'Adalberto Aparecido Figueiredo de Lima' &lt;tecnollab.alima@bracell.com&gt;
Assunto: RES: (Projeto S4 Bracell Onda 3) Validação lista Key Users
Oi Wagner, Boa tarde, 
Este é um gentil lembrete, por favor para nos responder com sua confirmação conforme email em loop.
Abs,
Fábio Monteiro
PMO
+55 19 98222-9988
fabio.monteiro@blendit.comwww.blendit.com       
#tagS4BracellOnda3msg104#
27/2 De: Fábio Gilberto Monteiro &lt;fabio.monteiro@blendit.com&gt; 
Enviada em: quinta-feira, 27 de fevereiro de 2025 17:03
Para: 'wliz@bracell.com' &lt;wliz@bracell.com&gt;
Cc: 'Adalberto Aparecido Figueiredo de Lima' &lt;tecnollab.alima@bracell.com&gt;
Assunto: RES: (Projeto S4 Bracell Onda 3) Validação lista Key Users
Oi Wagner, Boa Tarde,
Por favor precisamos do seu retorno da mensagem em loop.
Podemos considerar como KeyUsers do Projeto S4 Bracell Onda 3 o ‘Carlos Kauan’ e o ‘Vinicius De Almeida’ que estão sob sua gestão ?
#tagS4BracellOnda3msg104#
26/2 #tagS4BracellOnda3msg104# De: Fábio Gilberto Monteiro &lt;fabio.monteiro@blendit.com&gt; 
Enviada em: quarta-feira, 26 de fevereiro de 2025 08:47
Para: 'wliz@bracell.com' &lt;wliz@bracell.com&gt;
Cc: 'Adalberto Aparecido Figueiredo de Lima' &lt;tecnollab.alima@bracell.com&gt;
Assunto: RES: (Projeto S4 Bracell Onda 3) Validação lista Key Users
Oi Wagner, Bom Dia,
Por favor precisamos da sua confirmação da solicitação em loop. 
Estes são os KeyUsers sob sua gestão:
NOME DO GESTOR	E-mail Gestor	Cargo Gestor	NOME DO KEY USER/BPs/FUNCIONAL	CARGO	ÁREA	MÓDULO S4HANA	Process	E-MAIL	Onda	UNIDADE ORIGEM	Empresa	PapelNoProjeto
Wagner Liz	wliz@bracell.com
Ger Produção - Administrative Pool	Carlos Kauan	Analista Produção Tissue	Producao Tissue	PP	Production / Operation 	cmatos@bracell.com
Onda 3	BSP	Bracell	KeyUser
Wagner Liz	wliz@bracell.com
Ger Produção - Administrative Pool	Vinicius De Almeida	Analista Produção I - TM Tissue	Producao Tissue	PP	Production / Operation 	vinicius_almeida@bracell.com
Onda 3	BSP	Bracell	KeyUser
Caso tenha respondido, por favor avise-me. </t>
  </si>
  <si>
    <t>Wagner Liz</t>
  </si>
  <si>
    <t>wliz@bracell.com</t>
  </si>
  <si>
    <t>Ger Produção - Administrative Pool</t>
  </si>
  <si>
    <t>Carlos Kauan</t>
  </si>
  <si>
    <t>Analista Produção Tissue</t>
  </si>
  <si>
    <t>Producao Tissue</t>
  </si>
  <si>
    <t>cmatos@bracell.com</t>
  </si>
  <si>
    <t>(99) 991551444</t>
  </si>
  <si>
    <t xml:space="preserve">De: Fábio Gilberto Monteiro &lt;fabio.monteiro@blendit.com&gt; 
Enviada em: quinta-feira, 6 de março de 2025 18:56
Para: 'wliz@bracell.com' &lt;wliz@bracell.com&gt;
Cc: 'Adalberto Aparecido Figueiredo de Lima' &lt;tecnollab.alima@bracell.com&gt;
Assunto: RES: (Projeto S4 Bracell Onda 3) Validação lista Key Users
Oi Wagner, Boa tarde, 
Este é um gentil lembrete, por favor para nos responder com sua confirmação conforme email em loop.
Abs,
Fábio Monteiro
PMO
+55 19 98222-9988
fabio.monteiro@blendit.comwww.blendit.com       
#tagS4BracellOnda3msg104#
27/2 De: Fábio Gilberto Monteiro &lt;fabio.monteiro@blendit.com&gt; 
Enviada em: quinta-feira, 27 de fevereiro de 2025 17:03
Para: 'wliz@bracell.com' &lt;wliz@bracell.com&gt;
Cc: 'Adalberto Aparecido Figueiredo de Lima' &lt;tecnollab.alima@bracell.com&gt;
Assunto: RES: (Projeto S4 Bracell Onda 3) Validação lista Key Users
Oi Wagner, Boa Tarde,
Por favor precisamos do seu retorno da mensagem em loop.
Podemos considerar como KeyUsers do Projeto S4 Bracell Onda 3 o ‘Carlos Kauan’ e o ‘Vinicius De Almeida’ que estão sob sua gestão ?
Abs,
#tagS4BracellOnda3msg104#
26/2 #tagS4BracellOnda3msg104# De: Fábio Gilberto Monteiro &lt;fabio.monteiro@blendit.com&gt; 
Enviada em: quarta-feira, 26 de fevereiro de 2025 08:47
Para: 'wliz@bracell.com' &lt;wliz@bracell.com&gt;
Cc: 'Adalberto Aparecido Figueiredo de Lima' &lt;tecnollab.alima@bracell.com&gt;
Assunto: RES: (Projeto S4 Bracell Onda 3) Validação lista Key Users
Oi Wagner, Bom Dia,
Por favor precisamos da sua confirmação da solicitação em loop. 
Estes são os KeyUsers sob sua gestão:
NOME DO GESTOR	E-mail Gestor	Cargo Gestor	NOME DO KEY USER/BPs/FUNCIONAL	CARGO	ÁREA	MÓDULO S4HANA	Process	E-MAIL	Onda	UNIDADE ORIGEM	Empresa	PapelNoProjeto
Wagner Liz	wliz@bracell.com
Ger Produção - Administrative Pool	Carlos Kauan	Analista Produção Tissue	Producao Tissue	PP	Production / Operation 	cmatos@bracell.com
Onda 3	BSP	Bracell	KeyUser
Wagner Liz	wliz@bracell.com
Ger Produção - Administrative Pool	Vinicius De Almeida	Analista Produção I - TM Tissue	Producao Tissue	PP	Production / Operation 	vinicius_almeida@bracell.com
Onda 3	BSP	Bracell	KeyUser
Caso tenha respondido, por favor avise-me. </t>
  </si>
  <si>
    <t>Vinicius De Almeida</t>
  </si>
  <si>
    <t>Analista Produção I - TM Tissue</t>
  </si>
  <si>
    <t>vinicius_almeida@bracell.com</t>
  </si>
  <si>
    <t>Onda 1 - N/A</t>
  </si>
  <si>
    <t>Adan Ribeiro</t>
  </si>
  <si>
    <t>Victor Santos</t>
  </si>
  <si>
    <t>Supervisor De Processos</t>
  </si>
  <si>
    <t>Conversão</t>
  </si>
  <si>
    <t>victor_santos@bracell.com</t>
  </si>
  <si>
    <t>Onda 1</t>
  </si>
  <si>
    <t>BPN</t>
  </si>
  <si>
    <t>Adnilton Pimentel / Michael Vaz</t>
  </si>
  <si>
    <t>Heitor Juvino Da Silva Paz</t>
  </si>
  <si>
    <t>Analista De Processos</t>
  </si>
  <si>
    <t>Manutenção</t>
  </si>
  <si>
    <t>heitor.juvino@bracellpapeis.com.br</t>
  </si>
  <si>
    <t>Pombos</t>
  </si>
  <si>
    <t>Adriana Santos</t>
  </si>
  <si>
    <t>Cid Sousa Conceicao</t>
  </si>
  <si>
    <t>Analista Químico II</t>
  </si>
  <si>
    <t>Laboratório</t>
  </si>
  <si>
    <t>Cid_Conceicao@bracell.com</t>
  </si>
  <si>
    <r>
      <t>BSC</t>
    </r>
    <r>
      <rPr>
        <sz val="11"/>
        <color theme="1"/>
        <rFont val="Calibri"/>
        <family val="2"/>
      </rPr>
      <t> </t>
    </r>
  </si>
  <si>
    <t>Alexandre Silva</t>
  </si>
  <si>
    <t>Bruno Edgard Oliveira</t>
  </si>
  <si>
    <t>Gerente S4 Bracell</t>
  </si>
  <si>
    <t>Bracell Template</t>
  </si>
  <si>
    <t>Project Management</t>
  </si>
  <si>
    <t>bruno_oliveira1@bracell.com</t>
  </si>
  <si>
    <t>BSC </t>
  </si>
  <si>
    <t>Everton Conceicao Laranjeira</t>
  </si>
  <si>
    <t>Analista De Materiais Jr</t>
  </si>
  <si>
    <t>Almoxarifado</t>
  </si>
  <si>
    <t>Everton_Laranjeira@bracell.com</t>
  </si>
  <si>
    <t>Rodrigo Vieira De Carvalho</t>
  </si>
  <si>
    <t>Capex</t>
  </si>
  <si>
    <t>rvieira@bracell.com</t>
  </si>
  <si>
    <t xml:space="preserve">Afastado </t>
  </si>
  <si>
    <t>Benjamin / Michael Vaz</t>
  </si>
  <si>
    <t>Bruno Egito Lins De Menezes</t>
  </si>
  <si>
    <t>Almoxarife</t>
  </si>
  <si>
    <t>almoxarifadope@bracellpapeis.com.br</t>
  </si>
  <si>
    <t>Camila Barcelar</t>
  </si>
  <si>
    <t>Janiele Paz</t>
  </si>
  <si>
    <t>Analista Fin Sr </t>
  </si>
  <si>
    <t>Gestão</t>
  </si>
  <si>
    <t>JANIELE.PAZ@BRACELLPAPEIS.COM.BR </t>
  </si>
  <si>
    <t>Mariana Pinto Da Silva</t>
  </si>
  <si>
    <t>Auxiliar Administrativo</t>
  </si>
  <si>
    <t>mariana_silva@bracell.com</t>
  </si>
  <si>
    <t>Daniel Ahrlet</t>
  </si>
  <si>
    <t>Caroline Estrela Silva</t>
  </si>
  <si>
    <t>Assistente Administrativo</t>
  </si>
  <si>
    <t>Logística</t>
  </si>
  <si>
    <t>Caroline.silva@bracellpapeis.com.br  </t>
  </si>
  <si>
    <t>Marcos Antonio Dos Santos Silva</t>
  </si>
  <si>
    <t>Assistente Adm.</t>
  </si>
  <si>
    <t>LES</t>
  </si>
  <si>
    <t>marcos.silva@bracellpapeis.com.br</t>
  </si>
  <si>
    <t>Michele Melo Amâncio</t>
  </si>
  <si>
    <t>Assistente Adm. - Faturamento</t>
  </si>
  <si>
    <t>Faturamento</t>
  </si>
  <si>
    <t>michele.melo@bracellpapeis.com.br</t>
  </si>
  <si>
    <t>Diego Figueiredo Motta</t>
  </si>
  <si>
    <t>Roseane Dos Santos De Almeida</t>
  </si>
  <si>
    <t>Analista Funcional Sap Sr. </t>
  </si>
  <si>
    <t>Digital</t>
  </si>
  <si>
    <t>SD/MM</t>
  </si>
  <si>
    <t>Roseane_almeida@bracell.com </t>
  </si>
  <si>
    <t>Diógenes Alves Caccavelli</t>
  </si>
  <si>
    <t>Renaldo Baur Filho</t>
  </si>
  <si>
    <t>Analista De Processos III</t>
  </si>
  <si>
    <t>Tecnologia Da Informação</t>
  </si>
  <si>
    <t>GENERALISTA</t>
  </si>
  <si>
    <t>renaldo.baur@bracellpapeis.com.br</t>
  </si>
  <si>
    <t>Edivam Silva</t>
  </si>
  <si>
    <t>Allan Reis</t>
  </si>
  <si>
    <t>Fabricação De Fraldas</t>
  </si>
  <si>
    <t>allan_reis@bracell.com</t>
  </si>
  <si>
    <t>Carlos Sampaio</t>
  </si>
  <si>
    <t>carlos_sampaio@bracell.com</t>
  </si>
  <si>
    <t>Fernanda Cincurá De Matos Sarno</t>
  </si>
  <si>
    <t>Josmara De Souza Barreto Araujo</t>
  </si>
  <si>
    <t>Analista De Custo Sênior</t>
  </si>
  <si>
    <t>Josmara_Araujo@bracell.com</t>
  </si>
  <si>
    <t>Sheila Danielle Da Silva Santos</t>
  </si>
  <si>
    <t>Analista De Controladoria Pleno</t>
  </si>
  <si>
    <t>FM </t>
  </si>
  <si>
    <t>Sheila_santos@bracell.com </t>
  </si>
  <si>
    <t>Fernanda Fernandes</t>
  </si>
  <si>
    <t>Cleber Jose Dos Santos</t>
  </si>
  <si>
    <t>Analista De Planej De Producao</t>
  </si>
  <si>
    <t>Pcp</t>
  </si>
  <si>
    <t>cleber_jose@bracell.com</t>
  </si>
  <si>
    <t>Fernando Pericles Branco Bahiense Guimarães</t>
  </si>
  <si>
    <t>Leonardo Fonseca De Araujo</t>
  </si>
  <si>
    <t>Analista Financeiro Sr</t>
  </si>
  <si>
    <t>Leonardo_Araujo@bracell.com</t>
  </si>
  <si>
    <t>Fernnanda Aguiar</t>
  </si>
  <si>
    <t>Teresa Oliveira</t>
  </si>
  <si>
    <t>Coordenador De Vendas Key Accoun</t>
  </si>
  <si>
    <t>Comercial/Logística</t>
  </si>
  <si>
    <t>teresa_oliveira@bracell.com</t>
  </si>
  <si>
    <t>Gabriela Cortez</t>
  </si>
  <si>
    <t>Laise Dos Santos Lopes</t>
  </si>
  <si>
    <t>Analista De Logística Outbound</t>
  </si>
  <si>
    <t>Laise_Lopes@bracell.com</t>
  </si>
  <si>
    <t>Gleisson Silva</t>
  </si>
  <si>
    <t>Flavio Ramos Andrade</t>
  </si>
  <si>
    <t>Engenheiro De Projetos</t>
  </si>
  <si>
    <t>Projetos</t>
  </si>
  <si>
    <t>PS/IM/PP?</t>
  </si>
  <si>
    <t>Flavio_Andrade2@bracell.com</t>
  </si>
  <si>
    <t>Graziele Cunha</t>
  </si>
  <si>
    <t>Luciana De Assis Lima</t>
  </si>
  <si>
    <t>Assistente Adm. - Qualidade</t>
  </si>
  <si>
    <t>luciana.lima@bracellpapeis.com.br</t>
  </si>
  <si>
    <t>Gustavo Machado</t>
  </si>
  <si>
    <t>Ione Santos</t>
  </si>
  <si>
    <t>Analista Fiscal</t>
  </si>
  <si>
    <t>Recebimento Fiscal</t>
  </si>
  <si>
    <t>ione_santos@bracell.com</t>
  </si>
  <si>
    <t>Joan Ricardo Oliveira Da Silva</t>
  </si>
  <si>
    <t>Coordenador Fiscal</t>
  </si>
  <si>
    <t>Fiscal</t>
  </si>
  <si>
    <t>joan_silva@bracell.com</t>
  </si>
  <si>
    <t>Nara Moreira Da Silva</t>
  </si>
  <si>
    <t>Assit. Adm</t>
  </si>
  <si>
    <t>Faturamento - Matriz Fsa</t>
  </si>
  <si>
    <t>Fiscal/Faturamento</t>
  </si>
  <si>
    <t>nara.silva@bracellpapeis.com.br</t>
  </si>
  <si>
    <t>Isaque Oliveira</t>
  </si>
  <si>
    <t>Raphael Carvalho</t>
  </si>
  <si>
    <t>Coordenador De Produção</t>
  </si>
  <si>
    <t>Fabricação De Papel</t>
  </si>
  <si>
    <t>raphael_carvalho@bracell.com</t>
  </si>
  <si>
    <t>Jamille Campos</t>
  </si>
  <si>
    <t>Vanessa Santos</t>
  </si>
  <si>
    <t>vanessa_santos@bracell.com</t>
  </si>
  <si>
    <t>João Fernando Silva</t>
  </si>
  <si>
    <t>Ludmilla Gonçalves Santos Dos Santos</t>
  </si>
  <si>
    <t>Assistentes De Informações Florestais</t>
  </si>
  <si>
    <t>Viveiro (Florestal)</t>
  </si>
  <si>
    <t>Ludmilla_Santos@bracell.com</t>
  </si>
  <si>
    <t>Juliano Augusto Belini Gaspar</t>
  </si>
  <si>
    <t>Adriano Farias De Albuquerque</t>
  </si>
  <si>
    <t>Especialista De Sistemas II </t>
  </si>
  <si>
    <t> Ti</t>
  </si>
  <si>
    <t>PP / QM / Interfaces</t>
  </si>
  <si>
    <t>Adriano_albuquerque@bracell.com</t>
  </si>
  <si>
    <t>Juliano Gaspar </t>
  </si>
  <si>
    <t>Evelyn Silva Nobre</t>
  </si>
  <si>
    <t>Analista De Suporte Jr </t>
  </si>
  <si>
    <t>Evelyn_nobre@bracell.com</t>
  </si>
  <si>
    <t>Karla Oliveira</t>
  </si>
  <si>
    <t>Gabriel Cabral</t>
  </si>
  <si>
    <t>Analista De Controladoria Pl</t>
  </si>
  <si>
    <t>gabriel_cabral@bracell.com</t>
  </si>
  <si>
    <t>Welley Lima</t>
  </si>
  <si>
    <t>Assistente De Controladoria</t>
  </si>
  <si>
    <t>welley_lima@bracell.com</t>
  </si>
  <si>
    <t>Leandro Oliveira Santos Figueiredo</t>
  </si>
  <si>
    <t>Rodrigo Alves Nascimento</t>
  </si>
  <si>
    <t>Analista De Logistica</t>
  </si>
  <si>
    <t>Rodrigo_Nascimento@bracell.com</t>
  </si>
  <si>
    <t>Ludmila</t>
  </si>
  <si>
    <t>Fernando De Lima Ribeiro</t>
  </si>
  <si>
    <t>Consultor Qm</t>
  </si>
  <si>
    <t>fernando@frtechbrasil.com</t>
  </si>
  <si>
    <t>Marcos Bonfim</t>
  </si>
  <si>
    <t>Antônio Lazaro</t>
  </si>
  <si>
    <t>Analista Fiscal Pl</t>
  </si>
  <si>
    <t>Antonio_Reis@bracell.com</t>
  </si>
  <si>
    <t>Lorena De Oliveira Cruz Dourado</t>
  </si>
  <si>
    <t>Analista Contpabil II</t>
  </si>
  <si>
    <t>Lorena_Dourado@bracell.com</t>
  </si>
  <si>
    <t>Milena Caroline Pereira Lisboa Costa</t>
  </si>
  <si>
    <t>Especialista Fiscal E Contábil</t>
  </si>
  <si>
    <t>Contabilidade E Fiscal</t>
  </si>
  <si>
    <t>milena_costa@bracell.com</t>
  </si>
  <si>
    <r>
      <t>BSC</t>
    </r>
    <r>
      <rPr>
        <sz val="11"/>
        <color rgb="FF000000"/>
        <rFont val="Calibri"/>
        <family val="2"/>
      </rPr>
      <t> </t>
    </r>
  </si>
  <si>
    <t>Matheus Garcez</t>
  </si>
  <si>
    <t>Leonardo Britto</t>
  </si>
  <si>
    <t>Comprador Jr.</t>
  </si>
  <si>
    <t>leonardo_britto@bracell.com</t>
  </si>
  <si>
    <t>Meryellen Baldim De Oliveira</t>
  </si>
  <si>
    <t>Tina Mara Do Nascimento Aragao</t>
  </si>
  <si>
    <t>Coord. Do Sistema Integrado De Gestão</t>
  </si>
  <si>
    <t>Sig</t>
  </si>
  <si>
    <t>Tina_Aragao@bracell.com</t>
  </si>
  <si>
    <t>Michael Vaz</t>
  </si>
  <si>
    <t>Lucas Alves De França Leal</t>
  </si>
  <si>
    <t>lucas.leal@bracellpapeis.com.br</t>
  </si>
  <si>
    <t>Narana Trolin / Reinaldo Fernandes</t>
  </si>
  <si>
    <t>Andre Lucas Moraes Pinheiro</t>
  </si>
  <si>
    <t>Analista De Controle Técnico</t>
  </si>
  <si>
    <t>Andre_Pinheiro@bracell.com</t>
  </si>
  <si>
    <t>Roni Costa</t>
  </si>
  <si>
    <t>Luana Dorea Lopes</t>
  </si>
  <si>
    <t>Coord Planejamento De Manutenção</t>
  </si>
  <si>
    <t>Luana_Lopes@bracell.com</t>
  </si>
  <si>
    <t>Sadí Borille</t>
  </si>
  <si>
    <t>Wanderson Montenegro</t>
  </si>
  <si>
    <t>Coordenador De Processos</t>
  </si>
  <si>
    <t>wanderson_montenegro@bracell.com</t>
  </si>
  <si>
    <t>Thiago Mitzco</t>
  </si>
  <si>
    <t>Igor Lopes</t>
  </si>
  <si>
    <t>Coordenador De Pcm</t>
  </si>
  <si>
    <t>igor_lopes@bracell.com</t>
  </si>
  <si>
    <t>adssilva@bracell.com</t>
  </si>
  <si>
    <t>Head It</t>
  </si>
  <si>
    <t>Gestor de BPs</t>
  </si>
  <si>
    <t>Elaine Aizique</t>
  </si>
  <si>
    <t>Applications Manager It</t>
  </si>
  <si>
    <t>elaine_aizique@averisamericas.com</t>
  </si>
  <si>
    <t>tbd Não consta no outlook ver com: Alisson</t>
  </si>
  <si>
    <t>Planning &amp; Intelligence</t>
  </si>
  <si>
    <t>tbd Não consta no outlook ver com: Davi</t>
  </si>
  <si>
    <t>(71) 98400-5469</t>
  </si>
  <si>
    <t>tbd Não consta no outlook ver com: Fábio Pinheiro Ney</t>
  </si>
  <si>
    <t>Danilo Pacheco Camargo</t>
  </si>
  <si>
    <t>dcamargo@bracell.com</t>
  </si>
  <si>
    <t>Ger Tributário</t>
  </si>
  <si>
    <t>tbd Não consta no outlook ver com: Karina</t>
  </si>
  <si>
    <t>Recovery</t>
  </si>
  <si>
    <t>Fernando Pericles Branco Bahiense Guimaraes</t>
  </si>
  <si>
    <t>Fernando_Branco@bracell.com</t>
  </si>
  <si>
    <t>Gerente de Tesouraria</t>
  </si>
  <si>
    <t>Treasury</t>
  </si>
  <si>
    <t>tbd Não consta no outlook ver com: Rubens</t>
  </si>
  <si>
    <t>Outbound</t>
  </si>
  <si>
    <t>Cost Control</t>
  </si>
  <si>
    <t>Andre Gimenes Pillmann</t>
  </si>
  <si>
    <t>andre_pillmann@averisamericas.com</t>
  </si>
  <si>
    <t>Head Of Shared Services</t>
  </si>
  <si>
    <t>Finance Ops Manager - Finance &amp; Accounting</t>
  </si>
  <si>
    <t>Finance &amp; Accounting</t>
  </si>
  <si>
    <t>Mauro Quirino</t>
  </si>
  <si>
    <t>mquirino@bracell.com</t>
  </si>
  <si>
    <t>Head Florestal Bsp</t>
  </si>
  <si>
    <t>Land Acquistion &amp; Partnership</t>
  </si>
  <si>
    <t>Gabriela Lombardo Maranesi Amaral</t>
  </si>
  <si>
    <t>gmaranesi@bracell.com</t>
  </si>
  <si>
    <t>Ger P&amp;D</t>
  </si>
  <si>
    <t>Coord Atc</t>
  </si>
  <si>
    <t>R&amp;D</t>
  </si>
  <si>
    <t>Pesquisa E Desenvolvimento - Adm</t>
  </si>
  <si>
    <t>tbd Não consta no outlook ver com: Glaucia</t>
  </si>
  <si>
    <t>Quality</t>
  </si>
  <si>
    <t>14 981494730</t>
  </si>
  <si>
    <t xml:space="preserve">em 18/2 Fabio mandou email: "Oi Josué, Obrigado,
Por favor teria como identificar neste momento algum keyuser de Florestal ?
Estou sinalizando em meu controle como pendente e precisaremos desta informação para o projeto.
Para auxiliar na identificação do KeyUser temos os Slides 6, 9 e 10 do anexo.
Oi Josué, Hans, 
FYI: Na próxima 6ª-feira 21/2 teremos o kick-off do projeto. O convite foi enviado em suas agendas.
em 17/2 Fabio mandou email: "Oi @Josue Pedro Dos Santos Borges, boa tarde, tudo bem ?
Sou o Fábio Monteiro, PMO do Projeto S4 Bracell Onda 3.
Por favor poderia me ajudar na identificação dos ‘Key Users’ de ‘Florestal’ ? 
(vide loop de emails abaixo que estamos solicitando os key users para o projeto S4 Bracell Onda 3)
* em 17/2 Hans respondeu: "Boa tarde, Fabio. Tudo certo?
Tanto eu como o indicado abaixo que trabalha comigo (Fausto) estaremos acompanhando e apoiando toda a implementação do projeto no que tange a Florestal. Porem, não se enquadra como key-user do projeto, pois não somos da área fim (responsáveis por testes e outras ações).
Estaremos nos FUPs do projeto e gostaria já de deixar o caminho aberto para suportar em qualquer entendimento do processo florestal ou mesmo apoio com os key-users da Florestal.
Obrigado,
Hans" </t>
  </si>
  <si>
    <t>tbd com Hanz</t>
  </si>
  <si>
    <t>Hans Gottardo</t>
  </si>
  <si>
    <t>Ger Projetos - Forestry Projects (Florestal)</t>
  </si>
  <si>
    <t>hgottardo@bracell.com</t>
  </si>
  <si>
    <t>Marina Sinicio de Barros</t>
  </si>
  <si>
    <t>msbarros@bracell.com</t>
  </si>
  <si>
    <t>Planning</t>
  </si>
  <si>
    <t>Forestry Planning</t>
  </si>
  <si>
    <t>tbd com Arthhur</t>
  </si>
  <si>
    <t>Controladoria - Controllership</t>
  </si>
  <si>
    <t>Marcelo Montanhese de Lima</t>
  </si>
  <si>
    <t>mmontanhese@bracell.com</t>
  </si>
  <si>
    <t>Ger Sr Operacoes</t>
  </si>
  <si>
    <t>Dormecino Hilario / Ivan Cascardi</t>
  </si>
  <si>
    <t>Ger Manutenção (Cvt); Ger Manutenção('Tm)</t>
  </si>
  <si>
    <t>CVT/TM</t>
  </si>
  <si>
    <t>dhilario@bracell.com; icoliveira@bracell.com</t>
  </si>
  <si>
    <t>Joaquim Trecenti Barros Lordelo</t>
  </si>
  <si>
    <t>jlordelo@bracell.com</t>
  </si>
  <si>
    <t>Ger Sr Operacoes Florestais</t>
  </si>
  <si>
    <t>tbd Não consta no outlook ver com: Flavio</t>
  </si>
  <si>
    <t>Improvement Performance</t>
  </si>
  <si>
    <t>Geraldo Rodrigues de Souza Junior</t>
  </si>
  <si>
    <t>gsjunior@bracell.com</t>
  </si>
  <si>
    <t>Suppoprt Areas</t>
  </si>
  <si>
    <t>14 99734 7914</t>
  </si>
  <si>
    <t>Marileide Gomes</t>
  </si>
  <si>
    <t>Daniel Paschoal Cepollina</t>
  </si>
  <si>
    <t>dcepollina1@bracell.com</t>
  </si>
  <si>
    <t>SP Office</t>
  </si>
  <si>
    <t>Internal Commercial</t>
  </si>
  <si>
    <t>gimoraes@bracell.com</t>
  </si>
  <si>
    <t>Marina Sinicio De Barros</t>
  </si>
  <si>
    <t>Planning (Florestal)</t>
  </si>
  <si>
    <t>Environment</t>
  </si>
  <si>
    <t>Vinicius Bassan Sierra</t>
  </si>
  <si>
    <t>Ger SR Industrial - Pulp Production</t>
  </si>
  <si>
    <t>Industrial - Pulp Production</t>
  </si>
  <si>
    <t>vsierra@bracell.com</t>
  </si>
  <si>
    <t>Administrative Pool</t>
  </si>
  <si>
    <t>tbd Não consta no outlook ver com: Luiz</t>
  </si>
  <si>
    <t>Luiz Vidal De Souza Matos</t>
  </si>
  <si>
    <t>Project Quantity Surveyor - Controllership</t>
  </si>
  <si>
    <t>lvmatos@bracell.com</t>
  </si>
  <si>
    <t>tbd Não consta no outlook ver com: Sérgio</t>
  </si>
  <si>
    <t>Operations</t>
  </si>
  <si>
    <t>tbd Não consta no outlook ver com: Daniel Moraes Pessoa</t>
  </si>
  <si>
    <t>Ger Engenharia E Planejamento - Engineering</t>
  </si>
  <si>
    <t>Engineering</t>
  </si>
  <si>
    <t xml:space="preserve">18/2 -----Mensagem original-----
De: Mail Delivery System &lt;Mailer-Daemon@smg01.pensomail.com.br&gt; 
Enviada em: terça-feira, 18 de fevereiro de 2025 09:04
Para: fabio.monteiro@blendit.com
Assunto: Undelivered Mail Returned to Sender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&lt;mspolavori@bracell.com&gt;: 554 5.4.12 SMTP; Hop count exceeded - possible mail loop detected on message id </t>
  </si>
  <si>
    <t>tbd Com Maghayver Fortunato Spolavori</t>
  </si>
  <si>
    <t>Maghayver Fortunato Spolavori</t>
  </si>
  <si>
    <t>Coord Secagem - Fiber Line</t>
  </si>
  <si>
    <t>(Tbd)</t>
  </si>
  <si>
    <t>mspolavori@bracell.com</t>
  </si>
  <si>
    <t>Gestor inexistente/Não na empresa</t>
  </si>
  <si>
    <t>tbd Não consta no outlook ver com: Patricia Maria Dos Santos</t>
  </si>
  <si>
    <t>Logistics</t>
  </si>
  <si>
    <t>IT</t>
  </si>
  <si>
    <t>Steering</t>
  </si>
  <si>
    <t>26-2: De: Romulo Gimenez De Oliveira &lt;romulo_oliveira@bracell.com&gt; 
Enviada em: quarta-feira, 26 de fevereiro de 2025 14:41
Para: Fábio Gilberto Monteiro &lt;fabio.monteiro@blendit.com&gt;
Cc: Adalberto Aparecido Figueiredo de Lima &lt;tecnollab.alima@bracell.com&gt;
Assunto: RES: Rômulo Oliveira para contato da Atos - Frente Migração de Dados
Boa tarde Fabio, tudo certo! Espero que também esteja bem!
Sim, fique a vontade para me acionar para conversamos sobre Migração de Dados.
À disposição.
Att.
Romulo Gimenez
Especialista em Projetos de TI | IT Project Specialist
Email: romulo_oliveira@bracell.com 
De: Fábio Gilberto Monteiro &lt;fabio.monteiro@blendit.com&gt; 
Enviada em: quarta-feira, 26 de fevereiro de 2025 14:35
Para: Romulo Gimenez De Oliveira &lt;romulo_oliveira@bracell.com&gt;
Cc: Adalberto Aparecido Figueiredo de Lima &lt;tecnollab.alima@bracell.com&gt;
Assunto: ENC: Rômulo Oliveira para contato da Atos - Frente Migração de Dados
[Atenção] Este e-mail foi originado fora de nossa organização. Como medida de segurança, tenha cuidado com o conteúdo do e-mail e quaisquer links ou anexos. [Warning] This email originated outside of our organization. As a security measure, be careful with the content of the email and any links or attachments. 
Oi Romulo, Boa Tarde, tudo bem ?
Sou o Fábio Monteiro, PMO do Projeto S4 Bracell Onda 3 (meu login Bracell terei em breve).
Estou te contatando pois a Atos (implementadora do Projeto S4 Bracell) precisa conversar contigo sobre Migração de Dados.
Por favor podemos colocá-los em contato contigo ? neste caso enviarei o seu e-mail. 
Aguardo seu retorno o quanto antes.</t>
  </si>
  <si>
    <t>tbd com Romulo</t>
  </si>
  <si>
    <t>Romulo Gimenez De Oliveira</t>
  </si>
  <si>
    <t>BP Digital - Tecnologia da Informação</t>
  </si>
  <si>
    <t>MM/MD</t>
  </si>
  <si>
    <t>romulo_oliveira@bracell.com</t>
  </si>
  <si>
    <t>TI - Migração de dados</t>
  </si>
  <si>
    <t xml:space="preserve">28-2 De: Fábio Gilberto Monteiro &lt;fabio.monteiro@blendit.com&gt; 
Enviada em: sexta-feira, 28 de fevereiro de 2025 09:03
Para: 'augusto_cardoso@averisamericas.com' &lt;augusto_cardoso@averisamericas.com&gt;; 'Elton_Souza@bracell.com' &lt;Elton_Souza@bracell.com&gt;
Cc: 'Adalberto Aparecido Figueiredo de Lima' &lt;tecnollab.alima@bracell.com&gt;; 'eli.serrano@seaconsulting.com.br' &lt;eli.serrano@seaconsulting.com.br&gt;
Assunto: (S4 Bracell Onda 3) Processos Onda 1 - PP Florestal
Oi Augusto, Elton, Bom Dia, Boa 6ª.-feira,
Sou o Fábio Monteiro, PMO do Projeto S4 Bracell Onda 3, em breve terei email da Bracell.
Recebi o contato de vocês como referência, pois a Atos, implementador da Onda 3, está nos pedindo documentação dos processos de PP para Florestal da Onda 1, que temos o conhecimento ter sido feito pela Averis.
Por favor queremos pedir se vocês poderiam compartilhar conosco documentos como BSD, BPD, listas de processo, nomes de contatos que poderiam conversar com a Atos, dentre outros ?
Avise-me se preferem conversar. Precisamos o quanto antes deste material.
Abs,
Fábio Monteiro
PMO
+55 19 98222-9988
fabio.monteiro@blendit.comwww.blendit.com       </t>
  </si>
  <si>
    <t>Augusto Cardoso</t>
  </si>
  <si>
    <t>augusto_cardoso@averisamericas.com</t>
  </si>
  <si>
    <t>De 01/12/2025 à 30/12/2025 – 30 dias</t>
  </si>
  <si>
    <t>Elton Souza</t>
  </si>
  <si>
    <t>Elton_Souza@bracell.com</t>
  </si>
  <si>
    <t>tbd com Pedro</t>
  </si>
  <si>
    <t>Pedro Cesar Niyama Filho</t>
  </si>
  <si>
    <t>pedro_filho@averisamericas.com</t>
  </si>
  <si>
    <t>TI - Suporte</t>
  </si>
  <si>
    <t>01/01/2026 à 10/01/2026 – 10 dias (previsão)</t>
  </si>
  <si>
    <t>em 12-3 De: Raquel Dias Barbosa de Souza &lt;rdbarbosa@bracell.com&gt; 
Enviada em: quarta-feira, 12 de março de 2025 16:39
Para: Fábio Gilberto Monteiro &lt;fabio.monteiro@blendit.com&gt;; Adalberto Aparecido Figueiredo de Lima &lt;tecnollab.alima@bracell.com&gt;; Joiciane dos Santos Gomes &lt;jsgomes@bracell.com&gt;
Assunto: Reorganização de KU Onda 3 SAP S4 Hana
Boa Tarde !
@Fábio Gilberto Monteiro 
Em alinhamento com a Joici (Gerente Tributário), devido a reorganização interna time tributário, necessário ajustar alguns KU para projeto SAP S4 Onda 3:
KU	Movimento	Modulo	E-mail
Andrea Ribeiro	Adicionar	MM	asribeiro@bracell.comLuiz Guilherme	Adicionar	Solução fiscal - 4Tax Seidor	lleonel@bracell.comLucas Vieira	Ajustar modulo	MM/Import Sys	lgvieira@bracell.comLaryssa Nakayama	Ajustar modulo	SD	lmetorima@bracell.com
KU	Movimento
Victor Turcarelli	Retirar
Eline Mesquina	Retirar
Higor Pereira	Retirar
Por gentileza, compartilhar com KU´s adicionados e-mail sobre necessidade de treinamento.</t>
  </si>
  <si>
    <t>Andrea Ribeiro</t>
  </si>
  <si>
    <t>Time tributário</t>
  </si>
  <si>
    <t>asribeiro@bracell.com</t>
  </si>
  <si>
    <t>Luiz Guilherme</t>
  </si>
  <si>
    <t>Solução fiscal - 4Tax Seidor</t>
  </si>
  <si>
    <t>lleonel@bracell.com</t>
  </si>
  <si>
    <t>em 13-3 de Eliane Serrano Whatsapp: Fabio , inclua no seu controle e o invites do workshop a Miriam Specie que será a CM Bracell. Encaminhei o invite deste kick off para ela. Porém os workshops será importante.</t>
  </si>
  <si>
    <t>tbd com Miriam</t>
  </si>
  <si>
    <t>Miriam Specie</t>
  </si>
  <si>
    <t>Change Management</t>
  </si>
  <si>
    <t>CM</t>
  </si>
  <si>
    <t>miriam_specie@averisamericas.com</t>
  </si>
  <si>
    <t>Humberto Luiz Silva De Menezes &lt;Humberto_Menezes@bracell.com&gt;; Jaqueline Maria Prandini &lt;jmprandini@bracell.com&gt;; Karina Belli &lt;karina_belli@bracell.com&gt;; Silvia Helena Rafaeli Da Silva &lt;srafaeli@bracell.com&gt;; Thiago Rozante &lt;thiago_rozante@bracell.com&gt;; Fernando Siqueira Campos &lt;fsiqueira@bracell.com&gt;; Luiz Roberto Rodrigues Filho &lt;lrrodrigues@bracell.com&gt;; Victor Davi Martins Benjamin &lt;vbenjamin@bracell.com&gt;; Valdirene Alberto Jorgino &lt;vjorgino@bracell.com&gt;; Anselmo Rodrigo Mariano &lt;amariano@bracell.com&gt;; Claudio da Silva Monchelato &lt;cmonchelato@bracell.com&gt;; Natalia Calderon Ventura &lt;ncalderon@bracell.com&gt;; Rodrigo Toniolo Corsino &lt;rcorsino@bracell.com&gt;; Mariana Cristina Ribeiro &lt;maribeiro@bracell.com&gt;; Muriel Peixoto Caum &lt;mcaum@bracell.com&gt;; Vanessa Dal Ben Coneglian &lt;vconeglian@bracell.com&gt;; Christiano Conti &lt;cconti@bracell.com&gt;; Rafael Polato Francelin &lt;rfrancelin@bracell.com&gt;; Amanda Rodrigues Torneiro &lt;amanda_torneiro@bracell.com&gt;; Sergio Ferreira Dos Santos Junior &lt;sergio_junior@bracell.com&gt;; Talyta Miranda Magalhaes Mendonca &lt;talyta_mendonca@bracell.com&gt;; Romerson Jose Simao &lt;rsimao@bracell.com&gt;; Nathalia Zuccolotto Viana &lt;nviana@bracell.com&gt;; Renan Bosqui Aita &lt;raita@bracell.com&gt;; Natalia Venanzoni Ferreira Correa &lt;ncorrea@bracell.com&gt;; Emelyn Bielma Goncalves &lt;egoncalves@bracell.com&gt;; Stefani Vasconcellos Correa &lt;stefani_correa@bracell.com&gt;; Carlos Renato Bariquello &lt;cbariquello@bracell.com&gt;; Suzane Cristina Fidelis &lt;sfidelis@bracell.com&gt;; Anderson Pereira dos Santos Silva &lt;apsilva@bracell.com&gt;; Giliarde Aparecido Pereira &lt;gipereira@bracell.com&gt;; Paulo Cristiano Francisco &lt;pcfrancisco@bracell.com&gt;; Thais Alves Da Graca &lt;tgraca@bracell.com&gt;; Victor Silva Grossi &lt;vgrossi@bracell.com&gt;; Denilson Aparecido Ubeda &lt;dubeda@bracell.com&gt;; Rafael Augusto Matsuzaki &lt;rmatsuzaki@bracell.com&gt;; Tiago Rodrigo Barion &lt;tbarion@bracell.com&gt;; Laryssa Nakayama Metorima &lt;lmetorima@bracell.com&gt;; Priscila Cristina Ferreira &lt;pcferreira@bracell.com&gt;; Lucas Gabriel Dos Santos Vieira &lt;lgvieira@bracell.com&gt;; Raquel Dias Barbosa de Souza &lt;rdbarbosa@bracell.com&gt;; Ediza Paccola Moretto Galli &lt;egalli@bracell.com&gt;; Joao Pedro Fonseca Do Amaral &lt;joao_amaral2@bracell.com&gt;; mpsantos@bracell.com; Andre Ricardo Guerra Trevisan &lt;andre_trevisan@bracell.com&gt;; Jonatha Muller Borges Da Costa &lt;jonatha_costa@bracell.com&gt;; Manoel Luiz da Vinha de Araujo &lt;mlaraujo@bracell.com&gt;; Ulisses Pavanelli de Araujo Junior &lt;uaraujo@bracell.com&gt;; Enzo Oliveira Paccola &lt;epaccola@bracell.com&gt;; Renan Salgado Silva &lt;rsalgado@bracell.com&gt;; Ariadne dos Santos Lima Vilar; Edcarlos Pinto Vidal dos Santos; Franciele Dorvalo; samila_luz@averisamericas.com; Joyce do Nascimento Rezende; Paula Cristina Rafaeli Bueno &lt;pbueno@bracell.com&gt;; Juliana Simionato Bueno &lt;jbueno@bracell.com&gt;; Felipe Cyrieco Silva &lt;fcsilva@bracell.com&gt;; Mauricio Valadares &lt;mvaladares@bracell.com&gt;; Robson Gaffo Mondeck &lt;rmondeck@bracell.com&gt;; Carlos Henrique Cordeiro Pereira &lt;chpereira@bracell.com&gt;; Carlos Kauan Miranda Matos &lt;cmatos@bracell.com&gt;; Vinicius De Almeida &lt;vinicius_almeida@bracell.com&gt;; Andrea de Souza Ribeiro &lt;asribeiro@bracell.com&gt;; Luiz Guilherme Alves Leonel &lt;lleonel@bracell.com&gt;; Samela da Silva Souza Chaves &lt;samela_souza@bracell.com&gt;; Jesse Chaves Dos Santos &lt;jesse_santos@bracell.com&gt;; Paulo Cristiano Francisco &lt;pcfrancisco@bracell.com&gt;; Rodrigo Vieira de Carvalho &lt;rocarvalho@bracell.com&gt;</t>
  </si>
  <si>
    <t>'Alisson Araujo de Oliveira &lt;aaoliveira@bracell.com&gt;; Bruno Prado De Carvalho &lt;bruno_carvalho@bracell.com&gt;; Carlos Roberto Lombardi &lt;carlos_lombardi@bracell.com&gt;; Rafael Augusto Todeschi Variane &lt;rtodeschi@bracell.com&gt;; Ana Claudia Oliveira &lt;acoliveira@bracell.com&gt;; Welton Pereira da Silva &lt;wdasilva@bracell.com&gt;; Willians Jesus Michalowski &lt;wjesus@bracell.com&gt;; Taina Belo Santos &lt;taina_santos@bracell.com&gt;; Magnus Jorge Da Rosa Appel &lt;mappel@bracell.com&gt;; Caio Henrique Barbosa De Amorim &lt;caio_amorim@bracell.com&gt;; Diego Sesti &lt;dsesti@bracell.com&gt;; Carine dos Santos Oliveira &lt;csoliveira@bracell.com&gt;; Emerson Barreto Santos Dos Santos &lt;Emerson_Santos@bracell.com&gt;; Everton Conceicao Laranjeira &lt;Everton_Laranjeira@bracell.com&gt;; Josue Pedro Dos Santos Borges &lt;josue_borges@bracell.com&gt;; Edgard Francisco Lavras Filho &lt;efilho1@bracell.com&gt;; Rosangela Pereira de Almeida &lt;rpalmeida@bracell.com&gt;; Roseane Dos Santos De Almeida &lt;roseane_almeida@bracell.com&gt;; Luiz Fernando Reginatto Martins &lt;frmartins@bracell.com&gt;; Edson Renato Caramel &lt;emcp2.ecaramel@bracell.com&gt;; Cintia Martins de Athayde &lt;cathayde@bracell.com&gt;; Detilson Jose do Nascimento &lt;djnascimento@bracell.com&gt;; Renan Metzner &lt;renan_metzner@bracell.com&gt;</t>
  </si>
  <si>
    <t>Nome</t>
  </si>
  <si>
    <t>Frente</t>
  </si>
  <si>
    <t>E-mail</t>
  </si>
  <si>
    <t>Alexandre De Araujo (EXT)</t>
  </si>
  <si>
    <t>Abap</t>
  </si>
  <si>
    <t>alexandre.araujo.external@atos.net</t>
  </si>
  <si>
    <t>Andrei William Santos Oliveira (EXT)</t>
  </si>
  <si>
    <t>BW</t>
  </si>
  <si>
    <t>andrei.oliveira.external@atos.net</t>
  </si>
  <si>
    <t>Antonio Carlos Rocha Augusto</t>
  </si>
  <si>
    <t>Líder - CO</t>
  </si>
  <si>
    <t>antonio.augusto@atos.net</t>
  </si>
  <si>
    <t>Arthur da Fonseca Nascimento (EXT)</t>
  </si>
  <si>
    <t>Líder - SD LES</t>
  </si>
  <si>
    <t>arthur.nascimento.external@atos.net</t>
  </si>
  <si>
    <t>Bruno Batista De Lima</t>
  </si>
  <si>
    <t>Líder - MM</t>
  </si>
  <si>
    <t>bruno.lima@atos.net</t>
  </si>
  <si>
    <t>Celio Alves Ferreira Junior</t>
  </si>
  <si>
    <t>Líder Técnico</t>
  </si>
  <si>
    <t>celio.ferreira@atos.net</t>
  </si>
  <si>
    <t>Christyanne Nascimento Murada (EXT)</t>
  </si>
  <si>
    <t>PM QM</t>
  </si>
  <si>
    <t>christyanne.murada.external@atos.net</t>
  </si>
  <si>
    <t>Claudio Roberto Batista (EXT)</t>
  </si>
  <si>
    <t>FI - FSCM TRM</t>
  </si>
  <si>
    <t>claudio.batista.external@atos.net</t>
  </si>
  <si>
    <t>Cristiane Yuko Otani Tavares</t>
  </si>
  <si>
    <t>Líder - FI</t>
  </si>
  <si>
    <t>cristiane.otani@atos.net</t>
  </si>
  <si>
    <t>Dalton Iwamoto</t>
  </si>
  <si>
    <t>dalton.iwamoto.external@atos.net</t>
  </si>
  <si>
    <t>Giovani Bonet Zomer (EXT)</t>
  </si>
  <si>
    <t>giovani.zomer.external@atos.net</t>
  </si>
  <si>
    <t>Heber Henrique Pereira Coutinho</t>
  </si>
  <si>
    <t>heber.coutinho@atos.net</t>
  </si>
  <si>
    <t>Hiromi Ytida</t>
  </si>
  <si>
    <t>GMO</t>
  </si>
  <si>
    <t>hiromi.ytida.external@atos.net</t>
  </si>
  <si>
    <t>Homero Rodrigo Da Rosa Lima</t>
  </si>
  <si>
    <t>homero.lima@atos.net</t>
  </si>
  <si>
    <t>Ivan Pinheiro (EXT)</t>
  </si>
  <si>
    <t>PMO</t>
  </si>
  <si>
    <t>ivan.pinheiro.external@atos.net</t>
  </si>
  <si>
    <t>Jeferson Romero de Souza (EXT)</t>
  </si>
  <si>
    <t>ALM</t>
  </si>
  <si>
    <t>jeferson.souza.external@atos.net</t>
  </si>
  <si>
    <t>Joao Carlos Laranjeira (EXT)</t>
  </si>
  <si>
    <t>FI - FM</t>
  </si>
  <si>
    <t>joao.laranjeira.external@atos.net</t>
  </si>
  <si>
    <t>Kleber Jacob Malaquias</t>
  </si>
  <si>
    <t>kleber.malaquias@atos.net</t>
  </si>
  <si>
    <t>Luigi Tadeu Vicchietti</t>
  </si>
  <si>
    <t>Fiori</t>
  </si>
  <si>
    <t>luigi.vicchietti@atos.net</t>
  </si>
  <si>
    <t>Maikel Maciel Trentini (EXT)</t>
  </si>
  <si>
    <t>Migração de Dados</t>
  </si>
  <si>
    <t>maikel.trentini.external@atos.net</t>
  </si>
  <si>
    <t>Maria Lucia de Moraes Andrade</t>
  </si>
  <si>
    <t>maria.andrade@atos.net</t>
  </si>
  <si>
    <t>Marcio Moreira De Ascencao</t>
  </si>
  <si>
    <t>Líder - SD</t>
  </si>
  <si>
    <t>marcio.ascencao@atos.net</t>
  </si>
  <si>
    <t>Mario Manente</t>
  </si>
  <si>
    <t>mario.manente.external@atos.net</t>
  </si>
  <si>
    <t>Marina Gonçalves Garcia (EXT)</t>
  </si>
  <si>
    <t>marina.garcia.external@atos.net</t>
  </si>
  <si>
    <t>Marylice Andrade Antunes</t>
  </si>
  <si>
    <t>Diretora</t>
  </si>
  <si>
    <t>marylice.antunes@atos.net</t>
  </si>
  <si>
    <t>Matheus Glinke (EXT)</t>
  </si>
  <si>
    <t>matheus.glinke.external@atos.net</t>
  </si>
  <si>
    <t>Paulo Henrique da Silva</t>
  </si>
  <si>
    <t>Líder - P.S/IM</t>
  </si>
  <si>
    <t>paulo.silva@atos.net</t>
  </si>
  <si>
    <t>Silvia de Moraes</t>
  </si>
  <si>
    <t>silvia.moraes.external@atos.net</t>
  </si>
  <si>
    <t>Simone Alves Cardoso dos Santos</t>
  </si>
  <si>
    <t>Líder - PM</t>
  </si>
  <si>
    <t>simone.alves@atos.net</t>
  </si>
  <si>
    <t>Simone Terezinha Groth Savi Mondo (EXT)</t>
  </si>
  <si>
    <t>Líder - QM</t>
  </si>
  <si>
    <t>simone.mondo.external@atos.net</t>
  </si>
  <si>
    <t>Thamyris Brito Damasceno</t>
  </si>
  <si>
    <t>GRC - AC</t>
  </si>
  <si>
    <t>thamyris.damasceno@atos.net</t>
  </si>
  <si>
    <t>Vagner Silas (EXT)</t>
  </si>
  <si>
    <t>ABAP - Arquiteto</t>
  </si>
  <si>
    <t>vagner.silas.external@atos.net</t>
  </si>
  <si>
    <t>Vinicius Mendes da Costa</t>
  </si>
  <si>
    <t>Líder - PP</t>
  </si>
  <si>
    <t>vinicius.2.costa@atos.net</t>
  </si>
  <si>
    <t>Wellington Rodrigues Lopes (EXT)</t>
  </si>
  <si>
    <t>wellington.lopes.external@atos.net</t>
  </si>
  <si>
    <t>Wesley Nazeazeno</t>
  </si>
  <si>
    <t>PI</t>
  </si>
  <si>
    <t>wesley.nazeazeno@atos.net</t>
  </si>
  <si>
    <t>Silvio Silva</t>
  </si>
  <si>
    <t>silvio.silva.external@atos.net</t>
  </si>
  <si>
    <t>Alexandre Shlemper</t>
  </si>
  <si>
    <t>DRC</t>
  </si>
  <si>
    <t>schlemper.alexandre@atos.net</t>
  </si>
  <si>
    <t>Construção DExPara do tipo de Material ECCxS4</t>
  </si>
  <si>
    <t>Saneamento MATERIAL MRO</t>
  </si>
  <si>
    <t>Reg.vendasBZIRK</t>
  </si>
  <si>
    <t>Escrit.vendasVKBUR</t>
  </si>
  <si>
    <t>Equipe vendasVKGRP</t>
  </si>
  <si>
    <t>Grupo clientesKDGRP</t>
  </si>
  <si>
    <t>MoedaWAERS</t>
  </si>
  <si>
    <t>Ctg.taxa câmbioKURST</t>
  </si>
  <si>
    <t>Atributos de ProdutoN/A</t>
  </si>
  <si>
    <t>Grupo de preçoKONDA</t>
  </si>
  <si>
    <t>Esquema clienteKALKS</t>
  </si>
  <si>
    <t>GrupoEstatClienVERSG</t>
  </si>
  <si>
    <t>Prioridade remessaLPRIO</t>
  </si>
  <si>
    <t>Condição expediçãoVSBED</t>
  </si>
  <si>
    <t>Centro fornecedorVWERK</t>
  </si>
  <si>
    <t>Relevante p/ CRRLPRIO</t>
  </si>
  <si>
    <t>Intervalo CRRPODTG</t>
  </si>
  <si>
    <t>Agrupamentos ordensKZAZU</t>
  </si>
  <si>
    <t>Fornecimento completo pescritoAUTLF</t>
  </si>
  <si>
    <t>Fornecim.parcial por itemKZTLF</t>
  </si>
  <si>
    <t>Fornecims.parciais máx.ANTLF</t>
  </si>
  <si>
    <t>Toler. IlimitadaUEBTK</t>
  </si>
  <si>
    <t>Tol.fornmto.incompl.UNTTO</t>
  </si>
  <si>
    <t>Tol.fornec.excessivoUEBTO</t>
  </si>
  <si>
    <t>Zona de transporteLZONE</t>
  </si>
  <si>
    <t>Pós-proces.faturaMRNKZ</t>
  </si>
  <si>
    <t>BônusBOKRE</t>
  </si>
  <si>
    <t>Determ.preçoPRFRE</t>
  </si>
  <si>
    <t>Dts.faturamentoPERFK</t>
  </si>
  <si>
    <t>Dts.listas faturasPERRL</t>
  </si>
  <si>
    <t>IncotermsINCO1</t>
  </si>
  <si>
    <t>IncotermsINCO2</t>
  </si>
  <si>
    <t>Condição pgto.ZTERM</t>
  </si>
  <si>
    <t>Área contr.créd.KKBER</t>
  </si>
  <si>
    <t>GarantiaKABSS</t>
  </si>
  <si>
    <t>Grp.classif.cont.KTGRD</t>
  </si>
  <si>
    <t>ImpostosALAND</t>
  </si>
  <si>
    <t>Funções do parceiroPARVW</t>
  </si>
  <si>
    <t>Banco empresaHBKID</t>
  </si>
  <si>
    <t>ChvAgrupamentoZGRUP</t>
  </si>
  <si>
    <t>RecebPgtoPróxmREMIT</t>
  </si>
  <si>
    <t>Conv.motivo dVRSDG</t>
  </si>
  <si>
    <t>Regra seleçãoSREGL</t>
  </si>
  <si>
    <t>Proced.adver.MAHNA</t>
  </si>
  <si>
    <t>Destin.advert.KNRMA</t>
  </si>
  <si>
    <t>Última advert.MADAT</t>
  </si>
  <si>
    <t>ResponsAdverts.BUSAB</t>
  </si>
  <si>
    <t>Bloq.advert.MANSP</t>
  </si>
  <si>
    <t>Proc.jud.cobr.GMVDT</t>
  </si>
  <si>
    <t>NívCobran.MAHNS</t>
  </si>
  <si>
    <t>Chv.agrupamentoMGRUP</t>
  </si>
  <si>
    <t>Sigla respons.BUSAB</t>
  </si>
  <si>
    <t>Cta.no clienteEIKTO</t>
  </si>
  <si>
    <t>Encarreg.clienZSABE</t>
  </si>
  <si>
    <t>Telef.respons.TLFNS</t>
  </si>
  <si>
    <t>Telefax responTLFXS</t>
  </si>
  <si>
    <t>Internet resp.INTAD</t>
  </si>
  <si>
    <t>Observ.na contaKVERM</t>
  </si>
  <si>
    <t>Extrato da contaXAUSZ</t>
  </si>
  <si>
    <t>Variante de fatura colet.PERKZ</t>
  </si>
  <si>
    <t>Cliente (c/IC)ZAMIM</t>
  </si>
  <si>
    <t>Cliente (s/IC)ZAMIO</t>
  </si>
  <si>
    <t>SDZAMIV</t>
  </si>
  <si>
    <t>ContabilidadeZAMIB</t>
  </si>
  <si>
    <t>Dpto.jurídicoZAMIR</t>
  </si>
  <si>
    <t>Nº contratoVRSNR</t>
  </si>
  <si>
    <t>Nº AsseguradoraVRBKZ</t>
  </si>
  <si>
    <t>Montante seguradoVLIBB</t>
  </si>
  <si>
    <t>Válido atéVERDT</t>
  </si>
  <si>
    <t>Meses do prazoVRSZL</t>
  </si>
  <si>
    <t>FranquiaVRSPR</t>
  </si>
  <si>
    <t>Cta.concil.AKONT</t>
  </si>
  <si>
    <t>SedeKNRZE</t>
  </si>
  <si>
    <t>Chave de ordenaçãoZUAWA</t>
  </si>
  <si>
    <t>Grp.admin.tesourFDGRV</t>
  </si>
  <si>
    <t>Código de jurosVZSKZ</t>
  </si>
  <si>
    <t>Period.jurosZINRT</t>
  </si>
  <si>
    <t>Última data fixadaZINDT</t>
  </si>
  <si>
    <t>ÚltCálcJurosDATLZ</t>
  </si>
  <si>
    <t>Nº antigo contALTKN</t>
  </si>
  <si>
    <t>Contas a Receber</t>
  </si>
  <si>
    <t>AutorizaçãoBEGRU</t>
  </si>
  <si>
    <t>CdRgTribNºCRTN</t>
  </si>
  <si>
    <t>CITAXGR</t>
  </si>
  <si>
    <t>CNAE Fisc.CNAE</t>
  </si>
  <si>
    <t>CNPJSTCD1</t>
  </si>
  <si>
    <t>Cntrbnt.ICMSICMSTAXPAY</t>
  </si>
  <si>
    <t>Cód. cidadeCITYC</t>
  </si>
  <si>
    <t>CódCondadoCOUNC</t>
  </si>
  <si>
    <t>CPFSTCD2</t>
  </si>
  <si>
    <t>Ctg. CFOPCFOPC</t>
  </si>
  <si>
    <t>Ctg. TransaçãoJ_1KFTBUS</t>
  </si>
  <si>
    <t>Ctgs.ImpostoTAXGR</t>
  </si>
  <si>
    <t>DecRegPIS/COFINSDECREGPC</t>
  </si>
  <si>
    <t>Dir.fisc.: ICMSTXLW1</t>
  </si>
  <si>
    <t>Dir.fisc.: IPITXLW2</t>
  </si>
  <si>
    <t>Domicílio FiscalLOCCO</t>
  </si>
  <si>
    <t>Domicílio FiscalTXJCD</t>
  </si>
  <si>
    <t>Exempt.NumberN/A</t>
  </si>
  <si>
    <t>Exempted fromN/A</t>
  </si>
  <si>
    <t>Exempted untilN/A</t>
  </si>
  <si>
    <t>Exemption RateN/A</t>
  </si>
  <si>
    <t>FornecedorLIFNR</t>
  </si>
  <si>
    <t>Grp.Empr.KONZS</t>
  </si>
  <si>
    <t>Grupo SubfiscalXSUBT</t>
  </si>
  <si>
    <t>Ind.tipo priINDTYP</t>
  </si>
  <si>
    <t>Insc.EstadualSTCD3</t>
  </si>
  <si>
    <t>Insc.MunicipalSTCD4</t>
  </si>
  <si>
    <t>Isento de IPIXXIPI</t>
  </si>
  <si>
    <t>Isento ICMSXICMS</t>
  </si>
  <si>
    <t>NaturzJuríd.LEGALNAT</t>
  </si>
  <si>
    <t>Nº Identificação fiscal 5STCD5</t>
  </si>
  <si>
    <t>Nome do repres.J_1KFREPRE</t>
  </si>
  <si>
    <t>Pessoa físicaSTKZN</t>
  </si>
  <si>
    <t>Setor IndustrialBRSCH</t>
  </si>
  <si>
    <t>Sociedade parceiro de negóciosVBUND</t>
  </si>
  <si>
    <t>subjected fromEXRT</t>
  </si>
  <si>
    <t>subjected untilSBJDT</t>
  </si>
  <si>
    <t>SuframaSUFRAMA</t>
  </si>
  <si>
    <t>Suplementos --&gt; Dados AdicionaisN/A</t>
  </si>
  <si>
    <t>Tam.empresaCOMSIZE</t>
  </si>
  <si>
    <t>TDTTDT</t>
  </si>
  <si>
    <t>Tipo de indústrJ_1KFTIND</t>
  </si>
  <si>
    <t>Agência caixa postalPO_BOX_LOBBY</t>
  </si>
  <si>
    <t>AndarFLOOR</t>
  </si>
  <si>
    <t>BairroCITY2</t>
  </si>
  <si>
    <t>Caixa PostalPO_BOX</t>
  </si>
  <si>
    <t>CidadeCITY1</t>
  </si>
  <si>
    <t>Cod.postal empresaPOST_CODE3</t>
  </si>
  <si>
    <t>Chave do paísCOUNTRY</t>
  </si>
  <si>
    <t>Código postalPOST_CODE1</t>
  </si>
  <si>
    <t>Domicílio FiscalTAXJURCODE</t>
  </si>
  <si>
    <t>E-mailSMTP_ADDR</t>
  </si>
  <si>
    <t>ExtensãoTEL_EXTENS</t>
  </si>
  <si>
    <t>ExtensãoFAX_EXTENS</t>
  </si>
  <si>
    <t>ExtensãoTEL_NUMBER</t>
  </si>
  <si>
    <t>FaxFAX_NUMBER</t>
  </si>
  <si>
    <t>Forma de tratamentoTITLE_MEDI</t>
  </si>
  <si>
    <t>IdiomaLANGU</t>
  </si>
  <si>
    <t>Impossib.entregaDONT_USE_S</t>
  </si>
  <si>
    <t>Impossib.entregaDONT_USE_P</t>
  </si>
  <si>
    <t>Linha transm.daEXTENSION1</t>
  </si>
  <si>
    <t>Meio Com.padrãoDEFLT_COMM</t>
  </si>
  <si>
    <t>Nº do serviço de entregaDELI_SERV_NUMBER</t>
  </si>
  <si>
    <t>NomeNAME1</t>
  </si>
  <si>
    <t>NomeNAME2</t>
  </si>
  <si>
    <t>NomeNAME3</t>
  </si>
  <si>
    <t>NomeNAME4</t>
  </si>
  <si>
    <t>NúmeroHOUSE_NUM1</t>
  </si>
  <si>
    <t>ObservaçõesREMARK</t>
  </si>
  <si>
    <t>Outra ComunicaçãoN/A</t>
  </si>
  <si>
    <t>PaísCOUNTRY</t>
  </si>
  <si>
    <t>RegiãoREGION</t>
  </si>
  <si>
    <t>RuaSTREET</t>
  </si>
  <si>
    <t>Rua 2STR_SUPPL1</t>
  </si>
  <si>
    <t>Rua 4STR_SUPPL3</t>
  </si>
  <si>
    <t>Serviço de entregaDELI_SERV_TYPE</t>
  </si>
  <si>
    <t>Sigla EdfícioBUILDING</t>
  </si>
  <si>
    <t>SuplHOUSE_NUM2</t>
  </si>
  <si>
    <t>Tel. CelularMOB_NUMBER</t>
  </si>
  <si>
    <t>TeleboxEXTENSION2</t>
  </si>
  <si>
    <t>TelefoneTEL_NUMBER</t>
  </si>
  <si>
    <t>Termo de PesquisaSORT1</t>
  </si>
  <si>
    <t>Zona de TransporteTRANSPZONE</t>
  </si>
  <si>
    <t>Classe clientesKUKLA</t>
  </si>
  <si>
    <t>Code Setor 1BRAN1</t>
  </si>
  <si>
    <t>EmpregadoJMZAH</t>
  </si>
  <si>
    <t>Fatmto.anualUMSA1</t>
  </si>
  <si>
    <t>SetorIndustrialBRSCH</t>
  </si>
  <si>
    <t>Zona NielsenNIELS</t>
  </si>
  <si>
    <t>Cartões pgto.N/A</t>
  </si>
  <si>
    <t>Chave do BancoBANKL</t>
  </si>
  <si>
    <t>Chave instruçõesDTAWS</t>
  </si>
  <si>
    <t>Chave notific.ISDDTAMS</t>
  </si>
  <si>
    <t>Chv.Crtl.BancosBKONT</t>
  </si>
  <si>
    <t>Conta BancáriaBANKN</t>
  </si>
  <si>
    <t>Dados Indiv.XZEMP</t>
  </si>
  <si>
    <t>Dados por referênciaXKNZA</t>
  </si>
  <si>
    <t>Dds.Banc.N/A</t>
  </si>
  <si>
    <t>IBANN/A</t>
  </si>
  <si>
    <t>Indicação de Refer.BKREF</t>
  </si>
  <si>
    <t>Inst.Financ.N/A</t>
  </si>
  <si>
    <t>Ordem Cobranç.banc.XEZER</t>
  </si>
  <si>
    <t>Pagador divergenteN/A</t>
  </si>
  <si>
    <t>Pagadores admitidosN/A</t>
  </si>
  <si>
    <t>PaísBANKS</t>
  </si>
  <si>
    <t>SWIFT/BICSWIFT</t>
  </si>
  <si>
    <t>Títular Cta.KOINH</t>
  </si>
  <si>
    <t>TpBancoBVTYP</t>
  </si>
  <si>
    <t>Val.IbanSem informação</t>
  </si>
  <si>
    <t>FrmTto.ANRED</t>
  </si>
  <si>
    <t>SobrenomeNAME 1</t>
  </si>
  <si>
    <t>1º nomeNAMEV</t>
  </si>
  <si>
    <t>E-mailE_MAIL</t>
  </si>
  <si>
    <t>FAXFAX_NUMBER</t>
  </si>
  <si>
    <t>FunçãoPAFKT</t>
  </si>
  <si>
    <t>Funçs.parc...NA</t>
  </si>
  <si>
    <t>Horário Visita...MOAB1</t>
  </si>
  <si>
    <t>Outros dadosPARH1</t>
  </si>
  <si>
    <t>ResidênciaSem informação</t>
  </si>
  <si>
    <t>Telefone 1TEL1_NUMBR</t>
  </si>
  <si>
    <t>Calendário clienteLTEXT</t>
  </si>
  <si>
    <t>Chave de CalendárioKNFAK</t>
  </si>
  <si>
    <t>DefaultDEFAB</t>
  </si>
  <si>
    <t>Pontos de DescargaABLAD</t>
  </si>
  <si>
    <t>DepartamentosABTNR</t>
  </si>
  <si>
    <t>Horários entr.merc.VTEXT</t>
  </si>
  <si>
    <t>Horas receb.mercs.N/A</t>
  </si>
  <si>
    <t>Ponto de descargaABLAD</t>
  </si>
  <si>
    <t>Ponto de recebimentoEMPST</t>
  </si>
  <si>
    <t>TISSUE / Logística</t>
  </si>
  <si>
    <t xml:space="preserve">
JONATHA</t>
  </si>
  <si>
    <t xml:space="preserve">Fiscal </t>
  </si>
  <si>
    <t>Definição dabase para MOCK3</t>
  </si>
  <si>
    <t>Integração do Ariba no S4 contemplando os campos obrigatórios do S4 e ampliações entre empresas</t>
  </si>
  <si>
    <t>Campo de bloqueio de material ECC x S4</t>
  </si>
  <si>
    <t>Enviar lista de campos de BP (fornecedor) para consultores MM</t>
  </si>
  <si>
    <t>Enviar lista de campos de material MRO e Insumos para consultores MM</t>
  </si>
  <si>
    <t>ID 289_Controle de Lote de material por Centro Floresta centros com definição de lote - alyne compartilhar lista</t>
  </si>
  <si>
    <t>ID 289_Definir a regra (a priori tipo de material x centro) para que o processo seja automático mitigando erros futuros</t>
  </si>
  <si>
    <t>ID 289_Entender/testar como ficará os registros durante as movimentações de centro com lote e sem lote quanto ao preenchimento automático ou determinado.</t>
  </si>
  <si>
    <t>ID 289_Visando único processo necessário avaliar esforço para ativar lote para BSC e MS que já estão integrada no S4 e não usando lote;</t>
  </si>
  <si>
    <t>CONSULTOR LUCIA E BRUNO / KARINA</t>
  </si>
  <si>
    <t>Area de MRP TORRE MDMA (SANEAMENTO DAS +/- 7K de area de MRP)</t>
  </si>
  <si>
    <t xml:space="preserve">Pedido Automático KZAUT </t>
  </si>
  <si>
    <t>ZMM061 - Ampliação  prever split valuation</t>
  </si>
  <si>
    <t xml:space="preserve"> ZMM134  - Listagem de Material quimico</t>
  </si>
  <si>
    <t>ID_16_ Integração de BP FUNC HCMxS4 varios problemas de integração</t>
  </si>
  <si>
    <t>17/07 - WS-A MDM</t>
  </si>
  <si>
    <t>INICIO REALIZE</t>
  </si>
  <si>
    <t>FIM EXPLORE</t>
  </si>
  <si>
    <t>TESTE UNITÁRIO</t>
  </si>
  <si>
    <t>CICLO 1</t>
  </si>
  <si>
    <t>CICLO 2</t>
  </si>
  <si>
    <t>CICLO 3 - UAT</t>
  </si>
  <si>
    <t>FIM REALIZE</t>
  </si>
  <si>
    <t>GO LIVE</t>
  </si>
  <si>
    <t>Macro</t>
  </si>
  <si>
    <t>Responsável</t>
  </si>
  <si>
    <t>Atividade</t>
  </si>
  <si>
    <t>Fase EXPLORE</t>
  </si>
  <si>
    <t>Atos</t>
  </si>
  <si>
    <t>Elaboração e Preparação do WS-A de Dados</t>
  </si>
  <si>
    <t>Definição do escopo do objeto de migração de dados</t>
  </si>
  <si>
    <t>Validação do escopo de migração</t>
  </si>
  <si>
    <t>Detalhamento dos requisitos de migração de dados</t>
  </si>
  <si>
    <t>Validação e liberação de layouts de carga (Mapeamento de campos)</t>
  </si>
  <si>
    <t>Validação do mapeamento dos campos</t>
  </si>
  <si>
    <t>Teste de carga com dados gerados manualmente - Mock 0</t>
  </si>
  <si>
    <t>Mapeamento dos dados no legado por objeto de migração</t>
  </si>
  <si>
    <t>Plano de construção dos programas extratores e de carga</t>
  </si>
  <si>
    <t>Atos/Bracell</t>
  </si>
  <si>
    <t>Detalhamento da estratégia de extração, saneamento, higienização e limpeza dos dados</t>
  </si>
  <si>
    <t>Revisão do Plano de trabalho de migração de dados</t>
  </si>
  <si>
    <t>Extração ECC BSP</t>
  </si>
  <si>
    <t>Planejamento e Configuração</t>
  </si>
  <si>
    <t>Extração de objetos</t>
  </si>
  <si>
    <t>Testes e Validação</t>
  </si>
  <si>
    <t>Extração de dados - Delta X</t>
  </si>
  <si>
    <t>Extração de dados - Delta Y</t>
  </si>
  <si>
    <t>Automatização Pyhton</t>
  </si>
  <si>
    <t>Mapeamento de campos (Tabelas extraídas x Layouts de carga) e elaboração dos programas Python</t>
  </si>
  <si>
    <t>Preparação dos Dados e execução das automatizações</t>
  </si>
  <si>
    <t>Preparação projetos S4</t>
  </si>
  <si>
    <t>Configuração do Migration Cockpit</t>
  </si>
  <si>
    <t>Validação e Testes Iniciais de carga com os arquivos gerados em Python (geração, carga e validação)</t>
  </si>
  <si>
    <t>Preparação dos dados - Execução Pyhton - Delta X</t>
  </si>
  <si>
    <t>Preparação dos dados - Execução Python - Delta Y</t>
  </si>
  <si>
    <t>Fase REALIZE</t>
  </si>
  <si>
    <t>Elaboração das regras de negócio para saneamento de dados</t>
  </si>
  <si>
    <t>Elaboração do plano de governança de dados mestres</t>
  </si>
  <si>
    <t xml:space="preserve">Construção dos programas extratores </t>
  </si>
  <si>
    <t>Elaboração de programas de carga não suportados pelo Migration Cockpit</t>
  </si>
  <si>
    <t xml:space="preserve">Customização de objetos de migração ‘standard’ com incrementos de campos (LTMOM) </t>
  </si>
  <si>
    <t>Saneamento de dados</t>
  </si>
  <si>
    <t>Ponto de corte X</t>
  </si>
  <si>
    <t>Correção de dados</t>
  </si>
  <si>
    <t>Saneamento de Delta X</t>
  </si>
  <si>
    <t>Saneamento de Delta Y</t>
  </si>
  <si>
    <t>Testes de carga</t>
  </si>
  <si>
    <t>Testes de carga com dados saneados - validações</t>
  </si>
  <si>
    <t>Carga de dados</t>
  </si>
  <si>
    <t>Carga de dados Ciclo 1 (5 - 10%) - Dados mestres</t>
  </si>
  <si>
    <t>Carga de dados Ciclo 2 (50%) Dados mestres e transacionais</t>
  </si>
  <si>
    <t>Carga de dados Ciclo 3 - UAT (90%) Dados mestres e transacionais</t>
  </si>
  <si>
    <t>Carga de dados PRD (Ensaio geral) (95~100%) Dados mestres e transacionais</t>
  </si>
  <si>
    <t>Carga de dados mestres PRD (Arquivo inicial + deltas) (100% dos dados)</t>
  </si>
  <si>
    <t xml:space="preserve">Extração de dados </t>
  </si>
  <si>
    <t>Extração de dados transacionais após fechamento contábil e de estoque</t>
  </si>
  <si>
    <t>Preparação dos dados - Execução Pyhton - Dados transacionais</t>
  </si>
  <si>
    <t>Saneamento de dados - Arquivos finais para PRD - Go live</t>
  </si>
  <si>
    <t>Carga de dados transacionais PRD</t>
  </si>
  <si>
    <t>Validação de dados</t>
  </si>
  <si>
    <t>Validação de dados para Ciclo 1</t>
  </si>
  <si>
    <t>Validação de dados para Ciclo 2</t>
  </si>
  <si>
    <t>Validação de dados para Ciclo 3 - UAT</t>
  </si>
  <si>
    <t>Validação de dados para Go Live - PRD</t>
  </si>
  <si>
    <t>Corte 1</t>
  </si>
  <si>
    <t>Corte 2</t>
  </si>
  <si>
    <t>Corte 3</t>
  </si>
  <si>
    <t>Corte 4</t>
  </si>
  <si>
    <t>Corte 5</t>
  </si>
  <si>
    <t>Corte 6</t>
  </si>
  <si>
    <t>Corte 7</t>
  </si>
  <si>
    <t>Corte 8</t>
  </si>
  <si>
    <t>Corte 9</t>
  </si>
  <si>
    <t>Corte 1:</t>
  </si>
  <si>
    <t>- Liberação acesso ECC PRD - BSP</t>
  </si>
  <si>
    <t>- Mapeamento das tabelas por objeto concluído</t>
  </si>
  <si>
    <t>- Programa de extração transportado ao ambiente ECC PRD - BSP</t>
  </si>
  <si>
    <t>- Definir sistema legado por objeto de migração (Todos = ECC); - Bracell</t>
  </si>
  <si>
    <t>Corte 2:</t>
  </si>
  <si>
    <t>- Liberação de ambiente DEV - S4 para carga de teste - Mock0</t>
  </si>
  <si>
    <t>- Liberação de layouts com campos definidos; - Atos</t>
  </si>
  <si>
    <t>- Escopo de objetos fechado, definido; - Atos</t>
  </si>
  <si>
    <t>- Definição da estratégia de saneamento (ferramenta); - Bracell</t>
  </si>
  <si>
    <t>Corte 3:</t>
  </si>
  <si>
    <t>- Conclusão do Mock 0; - Atos</t>
  </si>
  <si>
    <t>- Definição de responsáveis pelo saneamento de dados por objeto; - Bracell</t>
  </si>
  <si>
    <t>Corte 4:</t>
  </si>
  <si>
    <t>- Liberação do ambiente com cutover funcional finalizado - Atos</t>
  </si>
  <si>
    <t>Corte 5:</t>
  </si>
  <si>
    <t>Corte 6:</t>
  </si>
  <si>
    <t>Corte 7:</t>
  </si>
  <si>
    <t>- Liberação de ambiente com cutover finalizado em ambiente PRD (Sugestão, após fim do cutover do ambiente do Ciclo 3 - UAT, realizar uma cópia a um novo mandante sem dados, limpo) - Atos (Célio)</t>
  </si>
  <si>
    <t>Corte 8:</t>
  </si>
  <si>
    <t>Corte 9:</t>
  </si>
  <si>
    <t>- Fechamento contábil e de estoque concluído pela Bracell antes da extração dos dados Transacionais, extremamente importante.</t>
  </si>
  <si>
    <t>Observações:</t>
  </si>
  <si>
    <t>- Analisar a consolidação com dados existentes no S4 por objeto durante o SANEAMENTO</t>
  </si>
  <si>
    <t>- Necessidade de revisitar a etapa de extração e assim sucessivamente sempre que o escopo de objetos sofrer alterações (Corte 2). Ou seja, novas atividades serão inseridas no cronograma se houver adição de objetos e/ou campos.</t>
  </si>
  <si>
    <t>- Ferramenta para saneamento e inserção de dados no template de carga: Pyhton - Bracell</t>
  </si>
  <si>
    <t>1. Complexidade dos Objetos: Alguns objetos contém estruturas complexas, exigindo mais tempo para extração.</t>
  </si>
  <si>
    <t>2. Volume de Dados: A quantidade de dados a ser extraída afeta diretamente o tempo necessário.</t>
  </si>
  <si>
    <t>Estimativa Geral:</t>
  </si>
  <si>
    <t>- Planejamento e Configuração: 1 a 2 semanas para planejamento detalhado e definições iniciais + criação do programa ABAP (40h).</t>
  </si>
  <si>
    <t>- Mapeamento de tabelas por objeto: 1 a 2 semanas.</t>
  </si>
  <si>
    <t>- Extração de Cada Objeto: Pode variar de 1 a 3 horas por objeto, dependendo dos fatores acima. (3  semanas)</t>
  </si>
  <si>
    <t>- Testes e Validação: 2 a 3 semanas para garantir que os dados extraídos são precisos e completos.</t>
  </si>
  <si>
    <t>- Execução Completa: 8 a 11 semanas.</t>
  </si>
  <si>
    <t>Obs1: Necessária análise detalhada de cada objeto e do ambiente para obter uma estimativa mais precisa.</t>
  </si>
  <si>
    <t>Obs2: Solicitar acesso ao ambiente ECC do BSP.</t>
  </si>
  <si>
    <t>Obs3: Solicitar criação do prograam ABAP dentro do ambiente ECC BSP.</t>
  </si>
  <si>
    <t>Inserir dados nos layouts + validação inicial</t>
  </si>
  <si>
    <t>- Mapeamento de campos (Tabelas extraídas x Layouts de carga): 2 a 3 semanas.</t>
  </si>
  <si>
    <t>- Preparação dos Dados: Ajustar os dados extraídos para os formatos exigidos pelo Migration Cockpit. 2 a 3 semanas, dependendo da complexidade do objeto. Outro complicador é o volume que pode exigir múltiplos arquivos por objeto.</t>
  </si>
  <si>
    <t>- Configuração do Migration Cockpit: Configurar os templates e cenários de migração. 1 a 2 semanas.</t>
  </si>
  <si>
    <t>- Validação e Testes Iniciais: Realizar testes para garantir que os dados estão no formato correto e que os templates funcionam como esperado. 2 a 3 semanas.</t>
  </si>
  <si>
    <t>- Inserir dados de DELTA nos layouts de carga: 2 semanas</t>
  </si>
  <si>
    <t>- Mapeamento de campos: 2 a 3 semanas.</t>
  </si>
  <si>
    <t>- Preparação e Configuração: 3 a 5 semanas.</t>
  </si>
  <si>
    <t>- Validação: 2 a 3 semanas.</t>
  </si>
  <si>
    <t>- Execução Completa: 7 a 11 semanas.</t>
  </si>
  <si>
    <t>- Total geral: 15 a 22 semanas.</t>
  </si>
  <si>
    <t>Obs.: Trabalho é por objeto, ou seja, o foco inicial é Dados mestres, entregar objeto a objeto com a devida priorização.</t>
  </si>
  <si>
    <t>Saneamento de dados - Bracell</t>
  </si>
  <si>
    <t>Estimativa geral</t>
  </si>
  <si>
    <t>Saneamento com Ponto de Corte X - 20 semanas</t>
  </si>
  <si>
    <t>Saneamento DELTA Y - 3 semanas</t>
  </si>
  <si>
    <t>2 semanas por ciclo e PRD</t>
  </si>
  <si>
    <t>Estimativa de cargas: 6 semanas</t>
  </si>
  <si>
    <t>Testes e validações com dados saneados: Durante todo o projeto, entre o início e fim das atividades de saneamento.</t>
  </si>
  <si>
    <t xml:space="preserve">St.mat.todos centros MSTAE </t>
  </si>
  <si>
    <t>Código de controle (NCM/iss) STEUC - INCLUIR NO S4</t>
  </si>
  <si>
    <t>Código de controle (NCM/iss) STEUC -  Analisar a base de NCM do ECC</t>
  </si>
  <si>
    <t>Pedido automat. KAUTB - campo obrigatório</t>
  </si>
  <si>
    <t>ZMM003 - Carga de material prever FHMI e os tipos do S4 e  SPLIT VALUATION e KAUTB = X</t>
  </si>
  <si>
    <t>Materiais com pedidos de compras emitidos nos últimos 48 meses</t>
  </si>
  <si>
    <t>Materiais com recebimento de pedido nos últimos 48 meses</t>
  </si>
  <si>
    <t>E-mail enviado em 18/06/25 consultores SD e MM sobre campos das visões de SD</t>
  </si>
  <si>
    <t>Definição de Split - Abrir chamado BRASERVICE para validar se estão habilitados para os centros (MS e BA)</t>
  </si>
  <si>
    <t>LUCIA / GIOVANI / KARINA</t>
  </si>
  <si>
    <t>Levantar quais tipos de material x classe que tem split configurado - AVALIAR BSD</t>
  </si>
  <si>
    <t>teste ZMM092 - Carga de dados da área MRP</t>
  </si>
  <si>
    <t>teste ZMM054 - Relatório materiais Plan. MRP</t>
  </si>
  <si>
    <t>Maikel / ROMULO</t>
  </si>
  <si>
    <t xml:space="preserve">ROMULO
</t>
  </si>
  <si>
    <t>Cobrar KU's do Preenchimento CMD-ID OBJETO</t>
  </si>
  <si>
    <t xml:space="preserve">Maikel 
</t>
  </si>
  <si>
    <t xml:space="preserve"> ATOS</t>
  </si>
  <si>
    <t>Testar, analisar e definir a os programas de extração;</t>
  </si>
  <si>
    <t>Preenchimento de amostra de carga manual para validação de tamplate</t>
  </si>
  <si>
    <t>Leitura dos BSD's para apoio na construção do BSD MM</t>
  </si>
  <si>
    <t>KARINA / ALVARO</t>
  </si>
  <si>
    <t>Area fiscal separa cenarios fiscais para testes mock 1</t>
  </si>
  <si>
    <t>LUCAS , RAQUEL</t>
  </si>
  <si>
    <t>KU AREA DE NEGOCIO ENVOLVIDA NO DADOS</t>
  </si>
  <si>
    <t>KARINA / ALVARO / MARIANA</t>
  </si>
  <si>
    <t xml:space="preserve">KARINA / ALVARO </t>
  </si>
  <si>
    <t>Extração da base FORNECEDOR na data de corte para construção das regras de corte</t>
  </si>
  <si>
    <t>Extração da base PRODUTO/SERVIÇO na data de corte para construção DExPARA Classe Avaliação x Tipos (classe norteia o tipo de material)</t>
  </si>
  <si>
    <t>Extração da base PRODUTO/SERVIÇO na data de corte para construção das regras de corte</t>
  </si>
  <si>
    <t>Classificar base ECC com Grp. Mercadorias externo EXTWG</t>
  </si>
  <si>
    <t>Definição de onde o Webformat será configurado no ambiente SAP ou Camada BTP</t>
  </si>
  <si>
    <t>Integração Webformat no S/4</t>
  </si>
  <si>
    <t>Integração Webformat no S/4 desenvolvimento das regras de criação do material</t>
  </si>
  <si>
    <t>Integração Webformat no S/4 testes</t>
  </si>
  <si>
    <t>Integração Webformat no S/4 treinamento interno</t>
  </si>
  <si>
    <t>Integração Webformat no S/4 treinamento usuarios</t>
  </si>
  <si>
    <t>Aprovação de propostas de implantação do Webformat</t>
  </si>
  <si>
    <t xml:space="preserve">Materiais bloqueados </t>
  </si>
  <si>
    <t>PLANO DE CUTOVER: Materiais bloqueados levar somente que tem saldo contábil</t>
  </si>
  <si>
    <t>Materiais Migrado pela onda 2</t>
  </si>
  <si>
    <t>Eliminação de duplicidades (itens com mesma descrição e PN);</t>
  </si>
  <si>
    <t>Complemento de campos obrigatórios e atualização de registros incompletos</t>
  </si>
  <si>
    <t xml:space="preserve">KARINA/JONATHA MULLER </t>
  </si>
  <si>
    <t>MDM / TISSUE</t>
  </si>
  <si>
    <t xml:space="preserve">FISCAL </t>
  </si>
  <si>
    <t>Categoria de avaliação (SPLIT Valuation) BWTTY ativar NOVO para todos itens</t>
  </si>
  <si>
    <t>Fornecedore com pedidos de compras emitidos nos últimos 48 meses</t>
  </si>
  <si>
    <t>Materiais que possuem movimento nos últimos 48 meses</t>
  </si>
  <si>
    <t>Clientes com ordens de vendas criadas nos últimos 48 meses</t>
  </si>
  <si>
    <t>Fornecedores com contrato ativo</t>
  </si>
  <si>
    <t>Fornecedores com item em poder de 3º</t>
  </si>
  <si>
    <t>Fornecedores com recebimento nos ultimos 48 meses</t>
  </si>
  <si>
    <t>Clientes partidas em aberto - Não se aplica; o saldo em aberto na data de 31/03/2026 – considerando go live com data de 01/04/2026 será levado.</t>
  </si>
  <si>
    <t>Serviço com movimentos últimos 48 meses</t>
  </si>
  <si>
    <t>Integração D-Tracker, Serasa, Gov, Linkana no S4 (conforme e-mail recebido em 20/06/25 estes sistemas legados continuam, mas não tem integração com S/4)</t>
  </si>
  <si>
    <t>Integração LKM (conforme e-mail recebido em 20/06/25 estes sistemas legados continuam, mas não tem integração com S/4)</t>
  </si>
  <si>
    <t>Materiais em garantia (frota)</t>
  </si>
  <si>
    <t>PLANO DE CUTOVER: Partidas em aberto Pedidos de compra</t>
  </si>
  <si>
    <t>PLANO DE CUTOVER: Partidas em aberto  Contratos</t>
  </si>
  <si>
    <t>PLANO DE CUTOVER: Partidas em aberto Requisições de compra</t>
  </si>
  <si>
    <t>Líder  MM MESTRE DE MATERIAL Onda 3 - Karina Belli</t>
  </si>
  <si>
    <t>MARCELO FRAZAO</t>
  </si>
  <si>
    <r>
      <t xml:space="preserve">DEFINIÇÃO: Materiais tipo ZREC/ZNBW </t>
    </r>
    <r>
      <rPr>
        <b/>
        <sz val="12"/>
        <color rgb="FF262626"/>
        <rFont val="Calibri"/>
        <family val="2"/>
        <scheme val="minor"/>
      </rPr>
      <t>não migrar</t>
    </r>
    <r>
      <rPr>
        <sz val="12"/>
        <color rgb="FF262626"/>
        <rFont val="Calibri"/>
        <family val="2"/>
        <scheme val="minor"/>
      </rPr>
      <t>, pois no S/4 tem split Valuation</t>
    </r>
  </si>
  <si>
    <t>Materiais em contrato ativo</t>
  </si>
  <si>
    <t>PLANO DE CUTOVER: Materiais  com requisições liberadas ate 15/03/2026</t>
  </si>
  <si>
    <r>
      <t xml:space="preserve">PLANO DE CUTOVER: Materiais com requisições de compras aprovadas, pedidos de compra aprovados, contratos vigentes, </t>
    </r>
    <r>
      <rPr>
        <strike/>
        <sz val="12"/>
        <color rgb="FF262626"/>
        <rFont val="Calibri"/>
        <family val="2"/>
        <scheme val="minor"/>
      </rPr>
      <t>lista técnica</t>
    </r>
    <r>
      <rPr>
        <sz val="12"/>
        <color rgb="FF262626"/>
        <rFont val="Calibri"/>
        <family val="2"/>
        <scheme val="minor"/>
      </rPr>
      <t xml:space="preserve">, politica de estoque e </t>
    </r>
    <r>
      <rPr>
        <strike/>
        <sz val="12"/>
        <color rgb="FF262626"/>
        <rFont val="Calibri"/>
        <family val="2"/>
        <scheme val="minor"/>
      </rPr>
      <t>reservas</t>
    </r>
    <r>
      <rPr>
        <sz val="12"/>
        <color rgb="FF262626"/>
        <rFont val="Calibri"/>
        <family val="2"/>
        <scheme val="minor"/>
      </rPr>
      <t>, desde que os itens estejam em aberto até 15/03/2026.</t>
    </r>
  </si>
  <si>
    <t>DEFINIÇÃO: da 1ª Data de corte 15/06/2025 - RETORATIVO 48 MESES</t>
  </si>
  <si>
    <t>Materiais de MRO com área de MRP diferente de ND (definindo assim itens com politica de estoque ativa)</t>
  </si>
  <si>
    <t>Materiais SANEADOS PELA CH (consultoria projeto em 2022/2024)</t>
  </si>
  <si>
    <t>Regras para Extração e CORTE</t>
  </si>
  <si>
    <t xml:space="preserve">Materiais que possuem estoque contábil </t>
  </si>
  <si>
    <r>
      <t xml:space="preserve">DEFINIÇÃO: Materiais tipo ZPRS/ZSER </t>
    </r>
    <r>
      <rPr>
        <b/>
        <sz val="12"/>
        <color rgb="FF262626"/>
        <rFont val="Calibri"/>
        <family val="2"/>
        <scheme val="minor"/>
      </rPr>
      <t>não migrar</t>
    </r>
    <r>
      <rPr>
        <sz val="12"/>
        <color rgb="FF262626"/>
        <rFont val="Calibri"/>
        <family val="2"/>
        <scheme val="minor"/>
      </rPr>
      <t>, itens criados especificos para projeto STAR</t>
    </r>
  </si>
  <si>
    <r>
      <t xml:space="preserve">Materiais com item poder 3º - </t>
    </r>
    <r>
      <rPr>
        <b/>
        <sz val="12"/>
        <color rgb="FF262626"/>
        <rFont val="Calibri"/>
        <family val="2"/>
        <scheme val="minor"/>
      </rPr>
      <t>BRACELL CONTROLA EM EXCELL (LISTA INDUSTRIA OK FALTA AUTOMOTIVA/TISSUE)</t>
    </r>
  </si>
  <si>
    <t>Fornecedor levar todos (inclusive bloqueados para manter historico e não ter risco de cadastrar novamente)</t>
  </si>
  <si>
    <t>DEFINIÇÃO: Eliminação de duplicidades (itens com mesma descrição e PN);</t>
  </si>
  <si>
    <t>DEFINIÇÃO: Complemento de campos obrigatórios e atualização de registros incompletos</t>
  </si>
  <si>
    <t>Carlos</t>
  </si>
  <si>
    <t>DEFINIÇÃO: Eliminação de duplicidades (itens com mesma descrição e CNPJ);</t>
  </si>
  <si>
    <t>Terras ER</t>
  </si>
  <si>
    <t>KLEBER</t>
  </si>
  <si>
    <t>Definição da 2ª Data de corte 15/06/2025 á 01/12/25 (previsão da segunda extração - cada extração de mock já considerar itens tratados)</t>
  </si>
  <si>
    <t>KUS</t>
  </si>
  <si>
    <t>Mapear sistemas legados; MAPEAMENTOS REALIZADO DURANTE WORKSHOP's A/B e descritos nos respectivos BSD</t>
  </si>
  <si>
    <t>KARINA /BRUNO</t>
  </si>
  <si>
    <t>MDM</t>
  </si>
  <si>
    <t>MDM / ATOS</t>
  </si>
  <si>
    <t xml:space="preserve">MDM </t>
  </si>
  <si>
    <t>ATOS / MDM</t>
  </si>
  <si>
    <t xml:space="preserve">MDM / CONTABIL </t>
  </si>
  <si>
    <t>CONTABIL / MDM</t>
  </si>
  <si>
    <t>TISSUE / Logístiva / MDM</t>
  </si>
  <si>
    <t>TISSUE / Fiscal / MDM</t>
  </si>
  <si>
    <t>TISSUE / Contábil / MDM</t>
  </si>
  <si>
    <t>Contábil / MDM</t>
  </si>
  <si>
    <t xml:space="preserve">KUS
</t>
  </si>
  <si>
    <t>Integração do S4 com sistemas integrados ao SAP IDENTIFICADOS DURANTE WORKSHOP's A/B e descritos nos respectivos BSD E OCORRERÁ DURANTE FASE REALIZAR</t>
  </si>
  <si>
    <t>De x Para de sistemas com prazo de validade ex: GRC, WM, Les e etc IDENTIFICADOS DURANTE WORKSHOP's A/B e descritos nos respectivos BSD E OCORRERÁ DURANTE FASE REALIZAR</t>
  </si>
  <si>
    <t>Enviar email ao Kus para validação do objetos de cortes e construção DExPARA;</t>
  </si>
  <si>
    <t>Verificar se a configuração do S/4HANA está preparada para receber os dados no mesmo formato em que estão no ECC; validação dos templates de cargas preenchidos - email MM PARCIAL</t>
  </si>
  <si>
    <t>Leitura dos BSD's Pde outras frente</t>
  </si>
  <si>
    <t>CARLOS/ Bruno</t>
  </si>
  <si>
    <t>25/06//25</t>
  </si>
  <si>
    <t>Ctrl.preço VPRSV</t>
  </si>
  <si>
    <t>DEFINIÇÃO: Grp. Mercadorias MATKL não tera saneamento, devido ter duas empresas para cadastro de material com taxinomia diferentes</t>
  </si>
  <si>
    <t xml:space="preserve">Priscila / Laryssa / Raquel/JONATHA MULLER </t>
  </si>
  <si>
    <t>Classe PDM_CLASS - PRODUTO ACABADO/SEMI ACABADO/EMBALAGEM</t>
  </si>
  <si>
    <t xml:space="preserve">KARINA </t>
  </si>
  <si>
    <t>MARIANA R</t>
  </si>
  <si>
    <t>Classe de Avaliação BKLAS (DExPARA)</t>
  </si>
  <si>
    <t>PAULO/DANIEL/VICTOR</t>
  </si>
  <si>
    <t>Nº da peça do fabricante</t>
  </si>
  <si>
    <t>ANSELMO</t>
  </si>
  <si>
    <t>FULL SERV</t>
  </si>
  <si>
    <t>Condições de armazenamento RAUBE</t>
  </si>
  <si>
    <t>Código para data de vencimento SLED_BBD</t>
  </si>
  <si>
    <t>GTIN EAN11</t>
  </si>
  <si>
    <t>Categoria GTIN EANTP</t>
  </si>
  <si>
    <t>Grupo de classificações contábeis KTGRM (NECESSARIO DExPARA)</t>
  </si>
  <si>
    <t>DEFINIÇÃO:  DExPARA de valores para preenchimento de templates CADASTRO MATERIAL</t>
  </si>
  <si>
    <t>ALISSON / CARLOS</t>
  </si>
  <si>
    <t>Ponto focal de cada módulo (TORREMDM)</t>
  </si>
  <si>
    <t>St.mat.todos centros MSTAE - AVALIAÇÃO dos tipos de bloqueios</t>
  </si>
  <si>
    <t>Grp. Mercadorias EXTWG definição árvore de categorização Bracell - Subir a categorização itens S/4</t>
  </si>
  <si>
    <t>Classe (YPDM) PDM_CLASS - MRO - não levar do ECC será usado da ferramenta única de cadastro a ser implantada durante o projeto S/4</t>
  </si>
  <si>
    <t>UM básica MEINS (DExPARA somente da unidade medida Americana - combinado com Andrea)</t>
  </si>
  <si>
    <t xml:space="preserve"> Thais Alves / Ana Carolina / Giliarde /JONATHA MULLER </t>
  </si>
  <si>
    <t>Denilson Aparecido Ubeda / GILIARDE /ANDERSON</t>
  </si>
  <si>
    <t>MANUTENÇÃO /PCP</t>
  </si>
  <si>
    <t>VER CAMPO NO S/4</t>
  </si>
  <si>
    <t>Número do depósito LGNUM</t>
  </si>
  <si>
    <t>Tipo de armazenamento LGTYP</t>
  </si>
  <si>
    <t>Tipo de depósito de picking PLKPT</t>
  </si>
  <si>
    <t>Saída de depósito LTKZA</t>
  </si>
  <si>
    <t>Substituição de estoque LTKZE</t>
  </si>
  <si>
    <t>Cód.área de armazenamento LGBKZ</t>
  </si>
  <si>
    <t>Posição no depósito LGPLA</t>
  </si>
  <si>
    <t>Quantidade máxima amostras no depósito LPMAX</t>
  </si>
  <si>
    <t>Padronizarão de processos e campos levantar DExPARA</t>
  </si>
  <si>
    <t xml:space="preserve">JONATHA MULLER / KLEBER </t>
  </si>
  <si>
    <t>RE/ TISSUE</t>
  </si>
  <si>
    <t>DEFINIÇÃO: Padronizarão de processos CADASTRO BP  e PRODUTO</t>
  </si>
  <si>
    <t>Grp. Mercadorias externo EXTWG vincular ao Grupo de compradores EKGRP no WEBFORMAT usar logica desenvolvida no S/4</t>
  </si>
  <si>
    <t>KARINA / ROMULO</t>
  </si>
  <si>
    <t>Area de negócio enviar cenarios de testes para extração do mock1 - pessoal não enviou definido itens de fornecedor e material 10% com Saldo Sistemico em 15/06/25</t>
  </si>
  <si>
    <t>Preenchimento CMD-ID OBJETO, FORNECEDOR, PRODUTO (MRO E INSUMOS) - TISSUE direcionar ao KU responsável e demais objetos direcionar aos Kus</t>
  </si>
  <si>
    <t>OSVALDO</t>
  </si>
  <si>
    <t>MOCK 1 - Confecção de cenários de teste (E2E) de todos os processo - cada KU fazer o seu</t>
  </si>
  <si>
    <t xml:space="preserve">KARINA / ROMULO /ALVARO
</t>
  </si>
  <si>
    <t xml:space="preserve">KARINA
</t>
  </si>
  <si>
    <t>Sanemamento da base para MOK1  - COBRAR KUS BP e PRODUTO</t>
  </si>
  <si>
    <t>Realizar o sanemamento da base para MOK1  -  BP e PRODUTO</t>
  </si>
  <si>
    <r>
      <t xml:space="preserve">Sanemamento da base para MOK1  - COBRAR KUS </t>
    </r>
    <r>
      <rPr>
        <b/>
        <sz val="12"/>
        <color rgb="FF262626"/>
        <rFont val="Calibri"/>
        <family val="2"/>
        <scheme val="minor"/>
      </rPr>
      <t>demais objetos</t>
    </r>
  </si>
  <si>
    <t>Definição da base para MOCK2</t>
  </si>
  <si>
    <t>Definição da base para MOCK1</t>
  </si>
  <si>
    <t>Sanemamento da base para MOK2  - COBRAR KUS BP e PRODUTO</t>
  </si>
  <si>
    <t>Realizar o sanemamento da base para MOK2 -  BP e PRODUTO</t>
  </si>
  <si>
    <r>
      <t xml:space="preserve">Sanemamento da base para MOK2   - COBRAR KUS </t>
    </r>
    <r>
      <rPr>
        <b/>
        <sz val="12"/>
        <color rgb="FF262626"/>
        <rFont val="Calibri"/>
        <family val="2"/>
        <scheme val="minor"/>
      </rPr>
      <t>demais objetos</t>
    </r>
  </si>
  <si>
    <t>Sanemamento da base para MOK3  - COBRAR KUS BP e PRODUTO</t>
  </si>
  <si>
    <t>Realizar o sanemamento da base para MOK3 -  BP e PRODUTO</t>
  </si>
  <si>
    <r>
      <t xml:space="preserve">Sanemamento da base para MOK3   - COBRAR KUS </t>
    </r>
    <r>
      <rPr>
        <b/>
        <sz val="12"/>
        <color rgb="FF262626"/>
        <rFont val="Calibri"/>
        <family val="2"/>
        <scheme val="minor"/>
      </rPr>
      <t>demais objetos</t>
    </r>
  </si>
  <si>
    <t>Mizael abrir chamado para ativar o mestre de material no tipo SERV no ambiente S/4. - cancelar ele confundiu a situação vamos tratar dentro do projeto, alinhamento com Bruno lima e testa</t>
  </si>
  <si>
    <t>Treinamento do processo de cadastro (BP e Produto)  para usuarios dos processos;</t>
  </si>
  <si>
    <t>Maikel / ROSANGELA /ANDREIA/KARINA</t>
  </si>
  <si>
    <r>
      <t xml:space="preserve">Definição da 3ª Data de corte 01/12/2025 á </t>
    </r>
    <r>
      <rPr>
        <b/>
        <sz val="12"/>
        <color rgb="FF262626"/>
        <rFont val="Calibri"/>
        <family val="2"/>
        <scheme val="minor"/>
      </rPr>
      <t xml:space="preserve">15/03/26 </t>
    </r>
    <r>
      <rPr>
        <sz val="12"/>
        <color rgb="FF262626"/>
        <rFont val="Calibri"/>
        <family val="2"/>
        <scheme val="minor"/>
      </rPr>
      <t>(previsão da 3ª extração - cada extração de mock já considerar itens tratados)</t>
    </r>
  </si>
  <si>
    <t>ENVIAR RELAÇÃO DE BP's Terras ER</t>
  </si>
  <si>
    <t>MOK 1</t>
  </si>
  <si>
    <t xml:space="preserve"> KARINA/JONATHA MULLER </t>
  </si>
  <si>
    <t>UM básica MEINS</t>
  </si>
  <si>
    <t>Priscila / Laryssa / Raquel/ KARINA /JONATHA</t>
  </si>
  <si>
    <t xml:space="preserve">CAIO GALLI </t>
  </si>
  <si>
    <t>PLANEJADOR SUP</t>
  </si>
  <si>
    <t>Tmp.procmto.reabastmto. WZEIT</t>
  </si>
  <si>
    <t xml:space="preserve">Depósito LGORT  </t>
  </si>
  <si>
    <t>DEFINIÇÃO Depósito LGORT  (POSSIBILIDADES DE ENTRAR NOVAS EMPRESA DURANTE O PROJETO)</t>
  </si>
  <si>
    <t>DEFINIÇÃO: CentroWERKS (POSSIBILIDADES DE ENTRAR NOVAS EMPRESA DURANTE O PROJETO)</t>
  </si>
  <si>
    <t xml:space="preserve">CentroWERKS </t>
  </si>
  <si>
    <t>TODOS KUS</t>
  </si>
  <si>
    <t>TODOS</t>
  </si>
  <si>
    <t>Posição no depósito LGPBE</t>
  </si>
  <si>
    <t>Area de MRP MDMA - VALIDAÇÃO DE TODOS OS 55 CAMPOS/DADOS</t>
  </si>
  <si>
    <t>Determinação do controle de preço MLAST</t>
  </si>
  <si>
    <t>Dados adicionais EN Texto breve do material MAKTX</t>
  </si>
  <si>
    <t>MDM/FISCAL</t>
  </si>
  <si>
    <t>SISTEMAS/MDM</t>
  </si>
  <si>
    <t>Categoria do imposto retido na fonte WITHT</t>
  </si>
  <si>
    <t>Tipo de PN BPKIND</t>
  </si>
  <si>
    <t>Idioma LANGU_CORR</t>
  </si>
  <si>
    <t>Bloqueio compras na organização compras SPERM</t>
  </si>
  <si>
    <t>Função do parceiro de negócios BP_ROLE</t>
  </si>
  <si>
    <t>CONTABIL</t>
  </si>
  <si>
    <t>Organização de compras EKORG</t>
  </si>
  <si>
    <t>Local incoterm 1 INCO2</t>
  </si>
  <si>
    <t>PrzEntrPrev .PLIFZ (DEFAULT 45 DIAS?)</t>
  </si>
  <si>
    <t>Pedido Automático KZAUT - VALIDAÇÃO DA OBRIGATORIEDADE DO CAMPO - AGUARDO RETORNO</t>
  </si>
  <si>
    <t>Chave do país/região do banco BANKS</t>
  </si>
  <si>
    <t>Chaves de banco BANKL</t>
  </si>
  <si>
    <t>Nº da conta BANKN</t>
  </si>
  <si>
    <t>Saneamento CLIENTE (AVALIAR CAMPOS)</t>
  </si>
  <si>
    <t>SISTEMAS</t>
  </si>
  <si>
    <t>controladoria</t>
  </si>
  <si>
    <t>Renan / Natalia / Romerson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</si>
</sst>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dd/mmm\ ddd"/>
    <numFmt numFmtId="170" formatCode="dd\-mmm\ ddd"/>
  </numFmts>
  <fonts count="6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0"/>
      <name val="Calibri"/>
      <family val="2"/>
      <scheme val="major"/>
    </font>
    <font>
      <sz val="12"/>
      <color rgb="FF262626"/>
      <name val="Calibri"/>
      <family val="2"/>
      <scheme val="minor"/>
    </font>
    <font>
      <b/>
      <sz val="14"/>
      <color theme="0"/>
      <name val="Calibri"/>
      <family val="2"/>
      <scheme val="minor"/>
    </font>
    <font>
      <b/>
      <sz val="20"/>
      <color theme="0"/>
      <name val="Calibri"/>
      <family val="2"/>
      <scheme val="minor"/>
    </font>
    <font>
      <sz val="20"/>
      <color theme="0"/>
      <name val="Calibri"/>
      <family val="2"/>
      <scheme val="minor"/>
    </font>
    <font>
      <b/>
      <sz val="18"/>
      <color theme="0"/>
      <name val="Calibri"/>
      <family val="2"/>
      <scheme val="minor"/>
    </font>
    <font>
      <sz val="12"/>
      <color theme="0"/>
      <name val="Calibri"/>
      <family val="2"/>
      <scheme val="minor"/>
    </font>
    <font>
      <sz val="16"/>
      <color theme="0"/>
      <name val="Calibri"/>
      <family val="2"/>
      <scheme val="minor"/>
    </font>
    <font>
      <u/>
      <sz val="11"/>
      <color theme="10"/>
      <name val="Calibri"/>
      <family val="2"/>
    </font>
    <font>
      <sz val="9"/>
      <color indexed="81"/>
      <name val="Segoe UI"/>
      <family val="2"/>
    </font>
    <font>
      <b/>
      <sz val="9"/>
      <color indexed="81"/>
      <name val="Segoe UI"/>
      <family val="2"/>
    </font>
    <font>
      <sz val="10"/>
      <name val="Arial"/>
    </font>
    <font>
      <sz val="10"/>
      <color theme="1"/>
      <name val="Arial"/>
      <family val="2"/>
    </font>
    <font>
      <b/>
      <sz val="10"/>
      <color theme="1"/>
      <name val="Arial"/>
      <family val="2"/>
    </font>
    <font>
      <sz val="10"/>
      <color rgb="FFFF0000"/>
      <name val="Arial"/>
      <family val="2"/>
    </font>
    <font>
      <sz val="8"/>
      <color rgb="FFFF0000"/>
      <name val="Arial"/>
      <family val="2"/>
    </font>
    <font>
      <sz val="10"/>
      <color theme="0"/>
      <name val="Arial"/>
      <family val="2"/>
    </font>
    <font>
      <b/>
      <sz val="10"/>
      <name val="Arial"/>
      <family val="2"/>
    </font>
    <font>
      <sz val="10"/>
      <color rgb="FFFF0000"/>
      <name val="Arial"/>
      <family val="2"/>
      <charset val="2"/>
    </font>
    <font>
      <sz val="10"/>
      <color rgb="FFFF0000"/>
      <name val="Wingdings"/>
      <charset val="2"/>
    </font>
    <font>
      <b/>
      <sz val="11"/>
      <color theme="0"/>
      <name val="Calibri"/>
      <family val="2"/>
    </font>
    <font>
      <b/>
      <sz val="11"/>
      <name val="Calibri"/>
      <family val="2"/>
    </font>
    <font>
      <b/>
      <sz val="10"/>
      <color theme="0"/>
      <name val="Calibri"/>
      <family val="2"/>
      <scheme val="minor"/>
    </font>
    <font>
      <sz val="10"/>
      <color theme="0" tint="-0.499984740745262"/>
      <name val="Arial"/>
      <family val="2"/>
    </font>
    <font>
      <sz val="10"/>
      <color theme="4"/>
      <name val="Arial"/>
      <family val="2"/>
    </font>
    <font>
      <sz val="10"/>
      <color theme="1"/>
      <name val="Calibri"/>
      <family val="2"/>
      <scheme val="minor"/>
    </font>
    <font>
      <sz val="11"/>
      <color theme="1"/>
      <name val="Calibri"/>
      <family val="2"/>
    </font>
    <font>
      <sz val="11"/>
      <color rgb="FF000000"/>
      <name val="Calibri"/>
      <family val="2"/>
    </font>
    <font>
      <u/>
      <sz val="10"/>
      <color theme="10"/>
      <name val="Arial"/>
      <family val="2"/>
    </font>
    <font>
      <sz val="11"/>
      <color rgb="FF1E53A3"/>
      <name val="Calibri"/>
      <family val="2"/>
      <scheme val="minor"/>
    </font>
    <font>
      <sz val="9"/>
      <color indexed="81"/>
      <name val="Segoe UI"/>
    </font>
    <font>
      <b/>
      <sz val="9"/>
      <color indexed="81"/>
      <name val="Segoe UI"/>
    </font>
    <font>
      <sz val="9"/>
      <color indexed="81"/>
      <name val="Segoe UI"/>
      <charset val="1"/>
    </font>
    <font>
      <b/>
      <sz val="9"/>
      <color indexed="81"/>
      <name val="Segoe UI"/>
      <charset val="1"/>
    </font>
    <font>
      <strike/>
      <sz val="12"/>
      <color rgb="FF262626"/>
      <name val="Calibri"/>
      <family val="2"/>
      <scheme val="minor"/>
    </font>
    <font>
      <b/>
      <sz val="12"/>
      <color rgb="FF262626"/>
      <name val="Calibri"/>
      <family val="2"/>
      <scheme val="minor"/>
    </font>
    <font>
      <strike/>
      <sz val="11"/>
      <name val="Calibri"/>
      <family val="2"/>
      <scheme val="minor"/>
    </font>
    <font>
      <strike/>
      <sz val="11"/>
      <color theme="1"/>
      <name val="Calibri"/>
      <family val="2"/>
      <scheme val="minor"/>
    </font>
  </fonts>
  <fills count="6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2648A"/>
        <bgColor indexed="64"/>
      </patternFill>
    </fill>
    <fill>
      <patternFill patternType="solid">
        <fgColor rgb="FF92D050"/>
        <bgColor indexed="64"/>
      </patternFill>
    </fill>
    <fill>
      <patternFill patternType="solid">
        <fgColor rgb="FF00B050"/>
        <bgColor indexed="64"/>
      </patternFill>
    </fill>
    <fill>
      <patternFill patternType="solid">
        <fgColor rgb="FF215881"/>
        <bgColor indexed="64"/>
      </patternFill>
    </fill>
    <fill>
      <patternFill patternType="solid">
        <fgColor theme="7"/>
        <bgColor indexed="64"/>
      </patternFill>
    </fill>
    <fill>
      <patternFill patternType="solid">
        <fgColor rgb="FFC00000"/>
        <bgColor indexed="64"/>
      </patternFill>
    </fill>
    <fill>
      <patternFill patternType="solid">
        <fgColor theme="6"/>
        <bgColor indexed="64"/>
      </patternFill>
    </fill>
    <fill>
      <patternFill patternType="solid">
        <fgColor them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5"/>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44546A"/>
        <bgColor indexed="64"/>
      </patternFill>
    </fill>
    <fill>
      <patternFill patternType="solid">
        <fgColor rgb="FFFF0000"/>
        <bgColor indexed="64"/>
      </patternFill>
    </fill>
    <fill>
      <patternFill patternType="solid">
        <fgColor theme="5" tint="-0.499984740745262"/>
        <bgColor indexed="64"/>
      </patternFill>
    </fill>
    <fill>
      <patternFill patternType="solid">
        <fgColor theme="3" tint="0.59999389629810485"/>
        <bgColor indexed="64"/>
      </patternFill>
    </fill>
    <fill>
      <patternFill patternType="solid">
        <fgColor rgb="FF7030A0"/>
        <bgColor indexed="64"/>
      </patternFill>
    </fill>
    <fill>
      <patternFill patternType="solid">
        <fgColor theme="3" tint="0.59999389629810485"/>
        <bgColor theme="4" tint="0.79998168889431442"/>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3" tint="0.749992370372631"/>
        <bgColor indexed="64"/>
      </patternFill>
    </fill>
    <fill>
      <patternFill patternType="solid">
        <fgColor theme="5" tint="0.59999389629810485"/>
        <bgColor indexed="64"/>
      </patternFill>
    </fill>
    <fill>
      <patternFill patternType="solid">
        <fgColor rgb="FF427FC2"/>
        <bgColor indexed="64"/>
      </patternFill>
    </fill>
  </fills>
  <borders count="3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indexed="64"/>
      </top>
      <bottom style="thin">
        <color indexed="64"/>
      </bottom>
      <diagonal/>
    </border>
    <border>
      <left/>
      <right style="thin">
        <color theme="0" tint="-0.14993743705557422"/>
      </right>
      <top style="medium">
        <color theme="0" tint="-0.14996795556505021"/>
      </top>
      <bottom style="medium">
        <color theme="0" tint="-0.149967955565050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34998626667073579"/>
      </right>
      <top style="thin">
        <color theme="1" tint="0.34998626667073579"/>
      </top>
      <bottom style="thin">
        <color theme="1"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right style="thin">
        <color indexed="64"/>
      </right>
      <top/>
      <bottom style="thin">
        <color indexed="64"/>
      </bottom>
      <diagonal/>
    </border>
    <border>
      <left style="thin">
        <color theme="4"/>
      </left>
      <right style="thin">
        <color theme="4"/>
      </right>
      <top style="thin">
        <color theme="4"/>
      </top>
      <bottom style="thin">
        <color theme="4"/>
      </bottom>
      <diagonal/>
    </border>
    <border>
      <left style="thin">
        <color rgb="FF999999"/>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right/>
      <top style="thin">
        <color indexed="64"/>
      </top>
      <bottom style="thin">
        <color indexed="64"/>
      </bottom>
      <diagonal/>
    </border>
  </borders>
  <cellStyleXfs count="58">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1"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4"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11" applyNumberFormat="0" applyAlignment="0" applyProtection="0"/>
    <xf numFmtId="0" fontId="20" fillId="10" borderId="12" applyNumberFormat="0" applyAlignment="0" applyProtection="0"/>
    <xf numFmtId="0" fontId="21" fillId="10" borderId="11" applyNumberFormat="0" applyAlignment="0" applyProtection="0"/>
    <xf numFmtId="0" fontId="22" fillId="0" borderId="13" applyNumberFormat="0" applyFill="0" applyAlignment="0" applyProtection="0"/>
    <xf numFmtId="0" fontId="23" fillId="11" borderId="14" applyNumberFormat="0" applyAlignment="0" applyProtection="0"/>
    <xf numFmtId="0" fontId="24" fillId="0" borderId="0" applyNumberFormat="0" applyFill="0" applyBorder="0" applyAlignment="0" applyProtection="0"/>
    <xf numFmtId="0" fontId="6" fillId="12" borderId="15" applyNumberFormat="0" applyFont="0" applyAlignment="0" applyProtection="0"/>
    <xf numFmtId="0" fontId="25" fillId="0" borderId="0" applyNumberFormat="0" applyFill="0" applyBorder="0" applyAlignment="0" applyProtection="0"/>
    <xf numFmtId="0" fontId="5" fillId="0" borderId="16" applyNumberFormat="0" applyFill="0" applyAlignment="0" applyProtection="0"/>
    <xf numFmtId="0" fontId="11"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1"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1"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1"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9" fontId="4" fillId="38" borderId="17" applyProtection="0">
      <alignment horizontal="center" vertical="center"/>
    </xf>
    <xf numFmtId="0" fontId="34" fillId="0" borderId="0" applyNumberFormat="0" applyFill="0" applyBorder="0" applyAlignment="0" applyProtection="0">
      <alignment vertical="top"/>
      <protection locked="0"/>
    </xf>
    <xf numFmtId="0" fontId="37" fillId="0" borderId="0"/>
    <xf numFmtId="0" fontId="54" fillId="0" borderId="0" applyNumberFormat="0" applyFill="0" applyBorder="0" applyAlignment="0" applyProtection="0"/>
  </cellStyleXfs>
  <cellXfs count="1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9" fillId="4" borderId="8" xfId="0" applyFont="1" applyFill="1" applyBorder="1" applyAlignment="1">
      <alignment horizontal="center" vertical="center" shrinkToFi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0" fillId="0" borderId="10" xfId="0" applyBorder="1"/>
    <xf numFmtId="0" fontId="12" fillId="0" borderId="0" xfId="0" applyFont="1"/>
    <xf numFmtId="0" fontId="13" fillId="0" borderId="0" xfId="1" applyFont="1" applyProtection="1">
      <alignment vertical="top"/>
    </xf>
    <xf numFmtId="167" fontId="8" fillId="3" borderId="6" xfId="0" applyNumberFormat="1" applyFont="1" applyFill="1" applyBorder="1" applyAlignment="1">
      <alignment horizontal="center" vertical="center"/>
    </xf>
    <xf numFmtId="167" fontId="8" fillId="3" borderId="0" xfId="0" applyNumberFormat="1" applyFont="1" applyFill="1" applyAlignment="1">
      <alignment horizontal="center" vertical="center"/>
    </xf>
    <xf numFmtId="167" fontId="8" fillId="3" borderId="7" xfId="0" applyNumberFormat="1" applyFont="1" applyFill="1" applyBorder="1" applyAlignment="1">
      <alignment horizontal="center" vertical="center"/>
    </xf>
    <xf numFmtId="0" fontId="26" fillId="37" borderId="0" xfId="5" applyFont="1" applyFill="1" applyAlignment="1">
      <alignment horizontal="left"/>
    </xf>
    <xf numFmtId="165" fontId="6" fillId="2" borderId="17" xfId="10" applyFill="1" applyBorder="1">
      <alignment horizontal="center" vertical="center"/>
    </xf>
    <xf numFmtId="165" fontId="6" fillId="2" borderId="18" xfId="10" applyFill="1" applyBorder="1">
      <alignment horizontal="center" vertical="center"/>
    </xf>
    <xf numFmtId="0" fontId="27" fillId="2" borderId="18" xfId="0" applyFont="1" applyFill="1" applyBorder="1" applyAlignment="1">
      <alignment horizontal="left" vertical="center" wrapText="1" readingOrder="1"/>
    </xf>
    <xf numFmtId="0" fontId="27" fillId="2" borderId="18" xfId="0" applyFont="1" applyFill="1" applyBorder="1" applyAlignment="1">
      <alignment horizontal="center" vertical="center" wrapText="1" readingOrder="1"/>
    </xf>
    <xf numFmtId="0" fontId="28" fillId="5" borderId="1" xfId="0" applyFont="1" applyFill="1" applyBorder="1" applyAlignment="1">
      <alignment horizontal="center" vertical="center"/>
    </xf>
    <xf numFmtId="0" fontId="0" fillId="0" borderId="19" xfId="0" applyBorder="1" applyAlignment="1">
      <alignment vertical="center"/>
    </xf>
    <xf numFmtId="0" fontId="32" fillId="37" borderId="0" xfId="6" applyFont="1" applyFill="1"/>
    <xf numFmtId="0" fontId="33" fillId="37" borderId="0" xfId="7" applyFont="1" applyFill="1">
      <alignment vertical="top"/>
    </xf>
    <xf numFmtId="0" fontId="0" fillId="2" borderId="18" xfId="0" applyFill="1" applyBorder="1" applyAlignment="1">
      <alignment horizontal="center"/>
    </xf>
    <xf numFmtId="0" fontId="0" fillId="2" borderId="18" xfId="0" applyFill="1" applyBorder="1" applyAlignment="1">
      <alignment horizontal="center" vertical="center"/>
    </xf>
    <xf numFmtId="0" fontId="27" fillId="2" borderId="18" xfId="0" applyFont="1" applyFill="1" applyBorder="1" applyAlignment="1">
      <alignment horizontal="left" vertical="top" wrapText="1" readingOrder="1"/>
    </xf>
    <xf numFmtId="0" fontId="4" fillId="0" borderId="18" xfId="0" applyFont="1" applyBorder="1" applyAlignment="1">
      <alignment horizontal="center" vertical="center"/>
    </xf>
    <xf numFmtId="0" fontId="27" fillId="2" borderId="20" xfId="0" applyFont="1" applyFill="1" applyBorder="1" applyAlignment="1">
      <alignment horizontal="center" vertical="center" wrapText="1" readingOrder="1"/>
    </xf>
    <xf numFmtId="0" fontId="27" fillId="2" borderId="23" xfId="0" applyFont="1" applyFill="1" applyBorder="1" applyAlignment="1">
      <alignment horizontal="left" vertical="center" wrapText="1" readingOrder="1"/>
    </xf>
    <xf numFmtId="0" fontId="27" fillId="2" borderId="23" xfId="0" applyFont="1" applyFill="1" applyBorder="1" applyAlignment="1">
      <alignment horizontal="center" vertical="center" wrapText="1" readingOrder="1"/>
    </xf>
    <xf numFmtId="0" fontId="27" fillId="2" borderId="24" xfId="0" applyFont="1" applyFill="1" applyBorder="1" applyAlignment="1">
      <alignment horizontal="center" vertical="center" wrapText="1" readingOrder="1"/>
    </xf>
    <xf numFmtId="165" fontId="6" fillId="2" borderId="23" xfId="10" applyFill="1" applyBorder="1">
      <alignment horizontal="center" vertical="center"/>
    </xf>
    <xf numFmtId="165" fontId="6" fillId="2" borderId="26" xfId="10" applyFill="1" applyBorder="1">
      <alignment horizontal="center" vertical="center"/>
    </xf>
    <xf numFmtId="0" fontId="38" fillId="0" borderId="0" xfId="56" applyFont="1" applyAlignment="1">
      <alignment vertical="top"/>
    </xf>
    <xf numFmtId="0" fontId="38" fillId="0" borderId="0" xfId="56" applyFont="1" applyAlignment="1">
      <alignment horizontal="left" vertical="top"/>
    </xf>
    <xf numFmtId="0" fontId="39" fillId="0" borderId="0" xfId="56" applyFont="1" applyAlignment="1">
      <alignment horizontal="left" vertical="top"/>
    </xf>
    <xf numFmtId="16" fontId="38" fillId="0" borderId="0" xfId="56" applyNumberFormat="1" applyFont="1" applyAlignment="1">
      <alignment horizontal="left" vertical="top"/>
    </xf>
    <xf numFmtId="0" fontId="40" fillId="0" borderId="0" xfId="56" applyFont="1" applyAlignment="1">
      <alignment vertical="top"/>
    </xf>
    <xf numFmtId="169" fontId="39" fillId="44" borderId="0" xfId="56" applyNumberFormat="1" applyFont="1" applyFill="1" applyAlignment="1">
      <alignment horizontal="left" vertical="top"/>
    </xf>
    <xf numFmtId="20" fontId="39" fillId="44" borderId="0" xfId="56" applyNumberFormat="1" applyFont="1" applyFill="1" applyAlignment="1">
      <alignment horizontal="left" vertical="top"/>
    </xf>
    <xf numFmtId="0" fontId="39" fillId="0" borderId="0" xfId="56" applyFont="1" applyAlignment="1">
      <alignment vertical="top" wrapText="1"/>
    </xf>
    <xf numFmtId="0" fontId="39" fillId="0" borderId="0" xfId="56" applyFont="1" applyAlignment="1">
      <alignment vertical="top"/>
    </xf>
    <xf numFmtId="0" fontId="13" fillId="45" borderId="0" xfId="56" applyFont="1" applyFill="1" applyAlignment="1">
      <alignment vertical="top"/>
    </xf>
    <xf numFmtId="0" fontId="40" fillId="0" borderId="0" xfId="56" applyFont="1" applyAlignment="1">
      <alignment horizontal="left" vertical="top"/>
    </xf>
    <xf numFmtId="0" fontId="38" fillId="3" borderId="0" xfId="56" applyFont="1" applyFill="1" applyAlignment="1">
      <alignment horizontal="left" vertical="top"/>
    </xf>
    <xf numFmtId="0" fontId="40" fillId="3" borderId="0" xfId="56" applyFont="1" applyFill="1" applyAlignment="1">
      <alignment horizontal="left" vertical="top"/>
    </xf>
    <xf numFmtId="0" fontId="38" fillId="46" borderId="0" xfId="56" applyFont="1" applyFill="1" applyAlignment="1">
      <alignment horizontal="left" vertical="top"/>
    </xf>
    <xf numFmtId="0" fontId="44" fillId="0" borderId="0" xfId="56" applyFont="1" applyAlignment="1">
      <alignment horizontal="left" vertical="top"/>
    </xf>
    <xf numFmtId="0" fontId="40" fillId="46" borderId="0" xfId="56" applyFont="1" applyFill="1" applyAlignment="1">
      <alignment horizontal="left" vertical="top"/>
    </xf>
    <xf numFmtId="0" fontId="46" fillId="47" borderId="23" xfId="56" applyFont="1" applyFill="1" applyBorder="1" applyAlignment="1">
      <alignment vertical="top"/>
    </xf>
    <xf numFmtId="0" fontId="46" fillId="48" borderId="23" xfId="56" applyFont="1" applyFill="1" applyBorder="1" applyAlignment="1">
      <alignment vertical="top"/>
    </xf>
    <xf numFmtId="0" fontId="46" fillId="49" borderId="24" xfId="56" applyFont="1" applyFill="1" applyBorder="1" applyAlignment="1">
      <alignment horizontal="left" vertical="top"/>
    </xf>
    <xf numFmtId="0" fontId="46" fillId="48" borderId="23" xfId="56" applyFont="1" applyFill="1" applyBorder="1" applyAlignment="1">
      <alignment horizontal="left" vertical="top"/>
    </xf>
    <xf numFmtId="0" fontId="46" fillId="50" borderId="23" xfId="56" applyFont="1" applyFill="1" applyBorder="1" applyAlignment="1">
      <alignment horizontal="left" vertical="top"/>
    </xf>
    <xf numFmtId="0" fontId="46" fillId="51" borderId="27" xfId="56" applyFont="1" applyFill="1" applyBorder="1" applyAlignment="1">
      <alignment horizontal="left" vertical="top"/>
    </xf>
    <xf numFmtId="0" fontId="46" fillId="51" borderId="23" xfId="56" applyFont="1" applyFill="1" applyBorder="1" applyAlignment="1">
      <alignment horizontal="left" vertical="top"/>
    </xf>
    <xf numFmtId="0" fontId="47" fillId="46" borderId="23" xfId="56" applyFont="1" applyFill="1" applyBorder="1" applyAlignment="1">
      <alignment horizontal="left" vertical="top"/>
    </xf>
    <xf numFmtId="0" fontId="46" fillId="52" borderId="23" xfId="56" applyFont="1" applyFill="1" applyBorder="1" applyAlignment="1">
      <alignment horizontal="left" vertical="top"/>
    </xf>
    <xf numFmtId="0" fontId="46" fillId="42" borderId="24" xfId="56" applyFont="1" applyFill="1" applyBorder="1" applyAlignment="1">
      <alignment horizontal="left" vertical="top"/>
    </xf>
    <xf numFmtId="0" fontId="46" fillId="48" borderId="24" xfId="56" applyFont="1" applyFill="1" applyBorder="1" applyAlignment="1">
      <alignment horizontal="left" vertical="top"/>
    </xf>
    <xf numFmtId="0" fontId="46" fillId="53" borderId="24" xfId="56" applyFont="1" applyFill="1" applyBorder="1" applyAlignment="1">
      <alignment horizontal="left" vertical="top"/>
    </xf>
    <xf numFmtId="0" fontId="46" fillId="49" borderId="23" xfId="56" applyFont="1" applyFill="1" applyBorder="1" applyAlignment="1">
      <alignment horizontal="left" vertical="top"/>
    </xf>
    <xf numFmtId="0" fontId="48" fillId="0" borderId="0" xfId="56" applyFont="1" applyAlignment="1">
      <alignment horizontal="left" vertical="top"/>
    </xf>
    <xf numFmtId="0" fontId="13" fillId="0" borderId="0" xfId="56" applyFont="1" applyAlignment="1">
      <alignment vertical="top"/>
    </xf>
    <xf numFmtId="0" fontId="13" fillId="44" borderId="0" xfId="56" applyFont="1" applyFill="1" applyAlignment="1">
      <alignment vertical="top"/>
    </xf>
    <xf numFmtId="0" fontId="49" fillId="44" borderId="0" xfId="56" applyFont="1" applyFill="1" applyAlignment="1">
      <alignment horizontal="left" vertical="top"/>
    </xf>
    <xf numFmtId="170" fontId="37" fillId="44" borderId="0" xfId="56" applyNumberFormat="1" applyFill="1" applyAlignment="1">
      <alignment horizontal="center" vertical="top"/>
    </xf>
    <xf numFmtId="0" fontId="37" fillId="54" borderId="0" xfId="56" applyFill="1" applyAlignment="1">
      <alignment vertical="top"/>
    </xf>
    <xf numFmtId="0" fontId="37" fillId="0" borderId="0" xfId="56" applyAlignment="1">
      <alignment vertical="top"/>
    </xf>
    <xf numFmtId="0" fontId="37" fillId="0" borderId="0" xfId="56"/>
    <xf numFmtId="0" fontId="50" fillId="0" borderId="0" xfId="56" applyFont="1" applyAlignment="1">
      <alignment horizontal="left" vertical="top"/>
    </xf>
    <xf numFmtId="0" fontId="13" fillId="0" borderId="0" xfId="56" quotePrefix="1" applyFont="1" applyAlignment="1">
      <alignment vertical="top"/>
    </xf>
    <xf numFmtId="16" fontId="13" fillId="0" borderId="0" xfId="56" quotePrefix="1" applyNumberFormat="1" applyFont="1" applyAlignment="1">
      <alignment vertical="top"/>
    </xf>
    <xf numFmtId="16" fontId="50" fillId="0" borderId="0" xfId="56" quotePrefix="1" applyNumberFormat="1" applyFont="1" applyAlignment="1">
      <alignment vertical="top"/>
    </xf>
    <xf numFmtId="0" fontId="50" fillId="0" borderId="0" xfId="56" quotePrefix="1" applyFont="1" applyAlignment="1">
      <alignment horizontal="left" vertical="top"/>
    </xf>
    <xf numFmtId="0" fontId="50" fillId="0" borderId="0" xfId="56" applyFont="1" applyAlignment="1">
      <alignment vertical="top"/>
    </xf>
    <xf numFmtId="0" fontId="37" fillId="44" borderId="0" xfId="56" applyFill="1" applyAlignment="1">
      <alignment vertical="top"/>
    </xf>
    <xf numFmtId="0" fontId="37" fillId="41" borderId="0" xfId="56" applyFill="1" applyAlignment="1">
      <alignment vertical="top"/>
    </xf>
    <xf numFmtId="16" fontId="13" fillId="0" borderId="0" xfId="56" applyNumberFormat="1" applyFont="1" applyAlignment="1">
      <alignment vertical="top"/>
    </xf>
    <xf numFmtId="16" fontId="50" fillId="0" borderId="0" xfId="56" applyNumberFormat="1" applyFont="1" applyAlignment="1">
      <alignment vertical="top"/>
    </xf>
    <xf numFmtId="0" fontId="13" fillId="54" borderId="0" xfId="56" applyFont="1" applyFill="1" applyAlignment="1">
      <alignment vertical="top"/>
    </xf>
    <xf numFmtId="0" fontId="13" fillId="46" borderId="0" xfId="56" applyFont="1" applyFill="1" applyAlignment="1">
      <alignment vertical="top"/>
    </xf>
    <xf numFmtId="0" fontId="37" fillId="55" borderId="0" xfId="56" applyFill="1" applyAlignment="1">
      <alignment vertical="top"/>
    </xf>
    <xf numFmtId="170" fontId="13" fillId="44" borderId="0" xfId="56" applyNumberFormat="1" applyFont="1" applyFill="1" applyAlignment="1">
      <alignment horizontal="center" vertical="top"/>
    </xf>
    <xf numFmtId="0" fontId="37" fillId="45" borderId="0" xfId="56" applyFill="1" applyAlignment="1">
      <alignment vertical="top"/>
    </xf>
    <xf numFmtId="0" fontId="51" fillId="0" borderId="0" xfId="56" applyFont="1" applyAlignment="1">
      <alignment horizontal="left" vertical="top"/>
    </xf>
    <xf numFmtId="16" fontId="37" fillId="0" borderId="0" xfId="56" applyNumberFormat="1" applyAlignment="1">
      <alignment vertical="top"/>
    </xf>
    <xf numFmtId="0" fontId="38" fillId="56" borderId="28" xfId="56" applyFont="1" applyFill="1" applyBorder="1" applyAlignment="1">
      <alignment vertical="top"/>
    </xf>
    <xf numFmtId="0" fontId="37" fillId="0" borderId="0" xfId="56" quotePrefix="1" applyAlignment="1">
      <alignment vertical="top"/>
    </xf>
    <xf numFmtId="0" fontId="37" fillId="46" borderId="0" xfId="56" applyFill="1" applyAlignment="1">
      <alignment vertical="top"/>
    </xf>
    <xf numFmtId="0" fontId="38" fillId="57" borderId="0" xfId="56" applyFont="1" applyFill="1" applyAlignment="1">
      <alignment horizontal="left" vertical="top"/>
    </xf>
    <xf numFmtId="14" fontId="13" fillId="0" borderId="0" xfId="56" applyNumberFormat="1" applyFont="1" applyAlignment="1">
      <alignment vertical="top"/>
    </xf>
    <xf numFmtId="0" fontId="49" fillId="0" borderId="0" xfId="56" applyFont="1" applyAlignment="1">
      <alignment horizontal="left" vertical="top"/>
    </xf>
    <xf numFmtId="170" fontId="37" fillId="0" borderId="0" xfId="56" applyNumberFormat="1" applyAlignment="1">
      <alignment horizontal="center" vertical="top"/>
    </xf>
    <xf numFmtId="16" fontId="13" fillId="44" borderId="0" xfId="56" applyNumberFormat="1" applyFont="1" applyFill="1" applyAlignment="1">
      <alignment vertical="top"/>
    </xf>
    <xf numFmtId="0" fontId="38" fillId="54" borderId="0" xfId="56" applyFont="1" applyFill="1" applyAlignment="1">
      <alignment vertical="top"/>
    </xf>
    <xf numFmtId="0" fontId="38" fillId="54" borderId="0" xfId="56" applyFont="1" applyFill="1" applyAlignment="1">
      <alignment horizontal="left" vertical="top"/>
    </xf>
    <xf numFmtId="0" fontId="37" fillId="0" borderId="29" xfId="56" applyBorder="1" applyAlignment="1">
      <alignment vertical="top"/>
    </xf>
    <xf numFmtId="0" fontId="37" fillId="0" borderId="0" xfId="56" applyAlignment="1">
      <alignment vertical="top" wrapText="1"/>
    </xf>
    <xf numFmtId="0" fontId="38" fillId="44" borderId="0" xfId="56" applyFont="1" applyFill="1" applyAlignment="1">
      <alignment vertical="top"/>
    </xf>
    <xf numFmtId="0" fontId="54" fillId="0" borderId="0" xfId="57" quotePrefix="1" applyAlignment="1">
      <alignment horizontal="left" vertical="top"/>
    </xf>
    <xf numFmtId="16" fontId="50" fillId="0" borderId="0" xfId="56" applyNumberFormat="1" applyFont="1" applyAlignment="1">
      <alignment horizontal="left" vertical="top"/>
    </xf>
    <xf numFmtId="0" fontId="54" fillId="0" borderId="0" xfId="57" applyAlignment="1">
      <alignment horizontal="left" vertical="top"/>
    </xf>
    <xf numFmtId="0" fontId="38" fillId="41" borderId="0" xfId="56" applyFont="1" applyFill="1" applyAlignment="1">
      <alignment horizontal="left" vertical="top"/>
    </xf>
    <xf numFmtId="0" fontId="0" fillId="0" borderId="18" xfId="0" applyBorder="1" applyAlignment="1">
      <alignment vertical="center" wrapText="1"/>
    </xf>
    <xf numFmtId="0" fontId="3" fillId="0" borderId="18" xfId="1" applyBorder="1" applyAlignment="1" applyProtection="1">
      <alignment vertical="center" wrapText="1"/>
    </xf>
    <xf numFmtId="0" fontId="55" fillId="0" borderId="18" xfId="0" applyFont="1" applyBorder="1" applyAlignment="1">
      <alignment vertical="center" wrapText="1"/>
    </xf>
    <xf numFmtId="0" fontId="6" fillId="2" borderId="20" xfId="11" applyFill="1" applyBorder="1" applyAlignment="1">
      <alignment horizontal="center" vertical="center" wrapText="1"/>
    </xf>
    <xf numFmtId="0" fontId="0" fillId="2" borderId="20" xfId="11" applyFont="1" applyFill="1" applyBorder="1" applyAlignment="1">
      <alignment horizontal="center" vertical="center" wrapText="1"/>
    </xf>
    <xf numFmtId="165" fontId="6" fillId="2" borderId="21" xfId="10" applyFill="1" applyBorder="1">
      <alignment horizontal="center" vertical="center"/>
    </xf>
    <xf numFmtId="165" fontId="6" fillId="2" borderId="22" xfId="10" applyFill="1" applyBorder="1">
      <alignment horizontal="center" vertical="center"/>
    </xf>
    <xf numFmtId="165" fontId="6" fillId="2" borderId="25" xfId="10" applyFill="1" applyBorder="1">
      <alignment horizontal="center" vertical="center"/>
    </xf>
    <xf numFmtId="165" fontId="0" fillId="2" borderId="22" xfId="10" applyFont="1" applyFill="1" applyBorder="1">
      <alignment horizontal="center" vertical="center"/>
    </xf>
    <xf numFmtId="9" fontId="4" fillId="2" borderId="18" xfId="2" applyFont="1" applyFill="1" applyBorder="1" applyAlignment="1">
      <alignment horizontal="center" vertical="center"/>
    </xf>
    <xf numFmtId="165" fontId="6" fillId="2" borderId="27" xfId="10" applyFill="1" applyBorder="1">
      <alignment horizontal="center" vertical="center"/>
    </xf>
    <xf numFmtId="9" fontId="4" fillId="2" borderId="31" xfId="2" applyFont="1" applyFill="1" applyBorder="1" applyAlignment="1">
      <alignment horizontal="center" vertical="center"/>
    </xf>
    <xf numFmtId="9" fontId="4" fillId="2" borderId="23" xfId="2" applyFont="1" applyFill="1" applyBorder="1" applyAlignment="1">
      <alignment horizontal="center" vertical="center"/>
    </xf>
    <xf numFmtId="0" fontId="4" fillId="0" borderId="23" xfId="0" applyFont="1" applyBorder="1" applyAlignment="1">
      <alignment horizontal="center" vertical="center"/>
    </xf>
    <xf numFmtId="0" fontId="6" fillId="2" borderId="24" xfId="11" applyFill="1" applyBorder="1" applyAlignment="1">
      <alignment horizontal="center" vertical="center" wrapText="1"/>
    </xf>
    <xf numFmtId="0" fontId="27" fillId="2" borderId="31" xfId="0" applyFont="1" applyFill="1" applyBorder="1" applyAlignment="1">
      <alignment horizontal="left" vertical="center" wrapText="1" readingOrder="1"/>
    </xf>
    <xf numFmtId="0" fontId="27" fillId="2" borderId="30" xfId="0" applyFont="1" applyFill="1" applyBorder="1" applyAlignment="1">
      <alignment horizontal="center" vertical="center" wrapText="1" readingOrder="1"/>
    </xf>
    <xf numFmtId="165" fontId="6" fillId="2" borderId="32" xfId="10" applyFill="1" applyBorder="1">
      <alignment horizontal="center" vertical="center"/>
    </xf>
    <xf numFmtId="165" fontId="6" fillId="2" borderId="33" xfId="10" applyFill="1" applyBorder="1">
      <alignment horizontal="center" vertical="center"/>
    </xf>
    <xf numFmtId="0" fontId="4" fillId="0" borderId="31" xfId="0" applyFont="1" applyBorder="1" applyAlignment="1">
      <alignment horizontal="center" vertical="center"/>
    </xf>
    <xf numFmtId="0" fontId="0" fillId="2" borderId="30" xfId="11" applyFont="1" applyFill="1" applyBorder="1" applyAlignment="1">
      <alignment horizontal="center" vertical="center" wrapText="1"/>
    </xf>
    <xf numFmtId="0" fontId="6" fillId="2" borderId="30" xfId="11" applyFill="1" applyBorder="1" applyAlignment="1">
      <alignment horizontal="center" vertical="center" wrapText="1"/>
    </xf>
    <xf numFmtId="0" fontId="29" fillId="39" borderId="20" xfId="0" applyFont="1" applyFill="1" applyBorder="1" applyAlignment="1">
      <alignment horizontal="center" vertical="center"/>
    </xf>
    <xf numFmtId="0" fontId="11" fillId="39" borderId="34" xfId="11" applyFont="1" applyFill="1" applyBorder="1">
      <alignment horizontal="center" vertical="center"/>
    </xf>
    <xf numFmtId="0" fontId="31" fillId="39" borderId="34" xfId="0" applyFont="1" applyFill="1" applyBorder="1" applyAlignment="1">
      <alignment horizontal="center" vertical="center"/>
    </xf>
    <xf numFmtId="0" fontId="31" fillId="39" borderId="21" xfId="0" applyFont="1" applyFill="1" applyBorder="1" applyAlignment="1">
      <alignment horizontal="center" vertical="center"/>
    </xf>
    <xf numFmtId="0" fontId="29" fillId="40" borderId="20" xfId="0" applyFont="1" applyFill="1" applyBorder="1" applyAlignment="1">
      <alignment horizontal="center" vertical="center"/>
    </xf>
    <xf numFmtId="0" fontId="30" fillId="40" borderId="34" xfId="11" applyFont="1" applyFill="1" applyBorder="1">
      <alignment horizontal="center" vertical="center"/>
    </xf>
    <xf numFmtId="0" fontId="30" fillId="40" borderId="21" xfId="11" applyFont="1" applyFill="1" applyBorder="1">
      <alignment horizontal="center" vertical="center"/>
    </xf>
    <xf numFmtId="9" fontId="11" fillId="39" borderId="34" xfId="2" applyFont="1" applyFill="1" applyBorder="1" applyAlignment="1">
      <alignment horizontal="center" vertical="center"/>
    </xf>
    <xf numFmtId="165" fontId="11" fillId="39" borderId="34" xfId="0" applyNumberFormat="1" applyFont="1" applyFill="1" applyBorder="1" applyAlignment="1">
      <alignment horizontal="center" vertical="center"/>
    </xf>
    <xf numFmtId="0" fontId="0" fillId="58" borderId="0" xfId="0" applyFill="1" applyAlignment="1">
      <alignment textRotation="90"/>
    </xf>
    <xf numFmtId="0" fontId="0" fillId="52" borderId="0" xfId="0" applyFill="1" applyAlignment="1">
      <alignment textRotation="90"/>
    </xf>
    <xf numFmtId="0" fontId="0" fillId="59" borderId="0" xfId="0" applyFill="1" applyAlignment="1">
      <alignment textRotation="90"/>
    </xf>
    <xf numFmtId="0" fontId="0" fillId="0" borderId="18" xfId="0" applyBorder="1"/>
    <xf numFmtId="14" fontId="0" fillId="0" borderId="18" xfId="0" applyNumberFormat="1" applyBorder="1" applyAlignment="1">
      <alignment textRotation="90"/>
    </xf>
    <xf numFmtId="14" fontId="0" fillId="59" borderId="18" xfId="0" applyNumberFormat="1" applyFill="1" applyBorder="1" applyAlignment="1">
      <alignment textRotation="90"/>
    </xf>
    <xf numFmtId="0" fontId="5" fillId="0" borderId="18" xfId="0" applyFont="1" applyBorder="1" applyAlignment="1">
      <alignment wrapText="1"/>
    </xf>
    <xf numFmtId="14" fontId="0" fillId="60" borderId="18" xfId="0" applyNumberFormat="1" applyFill="1" applyBorder="1" applyAlignment="1">
      <alignment textRotation="90"/>
    </xf>
    <xf numFmtId="0" fontId="0" fillId="61" borderId="18" xfId="0" applyFill="1" applyBorder="1"/>
    <xf numFmtId="14" fontId="0" fillId="62" borderId="18" xfId="0" applyNumberFormat="1" applyFill="1" applyBorder="1" applyAlignment="1">
      <alignment textRotation="90"/>
    </xf>
    <xf numFmtId="0" fontId="5" fillId="0" borderId="18" xfId="0" applyFont="1" applyFill="1" applyBorder="1" applyAlignment="1">
      <alignment wrapText="1"/>
    </xf>
    <xf numFmtId="0" fontId="0" fillId="0" borderId="18" xfId="0" applyFill="1" applyBorder="1"/>
    <xf numFmtId="0" fontId="5" fillId="0" borderId="0" xfId="0" applyFont="1" applyAlignment="1">
      <alignment wrapText="1"/>
    </xf>
    <xf numFmtId="0" fontId="0" fillId="0" borderId="0" xfId="0" applyAlignment="1">
      <alignment wrapText="1"/>
    </xf>
    <xf numFmtId="0" fontId="0" fillId="0" borderId="18" xfId="0" applyFill="1" applyBorder="1" applyAlignment="1">
      <alignment wrapText="1"/>
    </xf>
    <xf numFmtId="14" fontId="0" fillId="38" borderId="18" xfId="0" applyNumberFormat="1" applyFill="1" applyBorder="1" applyAlignment="1">
      <alignment textRotation="90"/>
    </xf>
    <xf numFmtId="14" fontId="0" fillId="63" borderId="18" xfId="0" applyNumberFormat="1" applyFill="1" applyBorder="1" applyAlignment="1">
      <alignment textRotation="90"/>
    </xf>
    <xf numFmtId="14" fontId="0" fillId="64" borderId="18" xfId="0" applyNumberFormat="1" applyFill="1" applyBorder="1" applyAlignment="1">
      <alignment textRotation="90"/>
    </xf>
    <xf numFmtId="0" fontId="0" fillId="59" borderId="18" xfId="0" applyFill="1" applyBorder="1"/>
    <xf numFmtId="0" fontId="0" fillId="65" borderId="18" xfId="0" applyFill="1" applyBorder="1"/>
    <xf numFmtId="0" fontId="0" fillId="0" borderId="0" xfId="0" quotePrefix="1" applyAlignment="1">
      <alignment wrapText="1"/>
    </xf>
    <xf numFmtId="0" fontId="0" fillId="58" borderId="18" xfId="0" applyFill="1" applyBorder="1"/>
    <xf numFmtId="0" fontId="0" fillId="65" borderId="0" xfId="0" applyFill="1" applyAlignment="1">
      <alignment textRotation="90"/>
    </xf>
    <xf numFmtId="0" fontId="5" fillId="0" borderId="0" xfId="0" quotePrefix="1" applyFont="1" applyAlignment="1">
      <alignment wrapText="1"/>
    </xf>
    <xf numFmtId="0" fontId="0" fillId="65" borderId="0" xfId="0" applyFill="1" applyAlignment="1">
      <alignment wrapText="1"/>
    </xf>
    <xf numFmtId="0" fontId="0" fillId="65" borderId="0" xfId="0" quotePrefix="1" applyFill="1" applyAlignment="1">
      <alignment wrapText="1"/>
    </xf>
    <xf numFmtId="0" fontId="24" fillId="0" borderId="0" xfId="0" quotePrefix="1" applyFont="1" applyAlignment="1">
      <alignment wrapText="1"/>
    </xf>
    <xf numFmtId="0" fontId="0" fillId="52" borderId="0" xfId="0" applyFill="1"/>
    <xf numFmtId="0" fontId="5" fillId="0" borderId="0" xfId="0" applyFont="1"/>
    <xf numFmtId="165" fontId="5" fillId="2" borderId="23" xfId="10" applyFont="1" applyFill="1" applyBorder="1">
      <alignment horizontal="center" vertical="center"/>
    </xf>
    <xf numFmtId="0" fontId="4" fillId="46" borderId="18" xfId="0" applyFont="1" applyFill="1" applyBorder="1" applyAlignment="1">
      <alignment horizontal="center" vertical="center"/>
    </xf>
    <xf numFmtId="0" fontId="4" fillId="46" borderId="23" xfId="0" applyFont="1" applyFill="1" applyBorder="1" applyAlignment="1">
      <alignment horizontal="center" vertical="center"/>
    </xf>
    <xf numFmtId="0" fontId="60" fillId="2" borderId="18" xfId="0" applyFont="1" applyFill="1" applyBorder="1" applyAlignment="1">
      <alignment horizontal="left" vertical="center" wrapText="1" readingOrder="1"/>
    </xf>
    <xf numFmtId="0" fontId="60" fillId="2" borderId="24" xfId="0" applyFont="1" applyFill="1" applyBorder="1" applyAlignment="1">
      <alignment horizontal="center" vertical="center" wrapText="1" readingOrder="1"/>
    </xf>
    <xf numFmtId="0" fontId="60" fillId="2" borderId="20" xfId="0" applyFont="1" applyFill="1" applyBorder="1" applyAlignment="1">
      <alignment horizontal="center" vertical="center" wrapText="1" readingOrder="1"/>
    </xf>
    <xf numFmtId="9" fontId="62" fillId="2" borderId="18" xfId="2" applyFont="1" applyFill="1" applyBorder="1" applyAlignment="1">
      <alignment horizontal="center" vertical="center"/>
    </xf>
    <xf numFmtId="165" fontId="63" fillId="2" borderId="22" xfId="10" applyFont="1" applyFill="1" applyBorder="1">
      <alignment horizontal="center" vertical="center"/>
    </xf>
    <xf numFmtId="165" fontId="63" fillId="2" borderId="18" xfId="10" applyFont="1" applyFill="1" applyBorder="1">
      <alignment horizontal="center" vertical="center"/>
    </xf>
    <xf numFmtId="0" fontId="62" fillId="0" borderId="18" xfId="0" applyFont="1" applyBorder="1" applyAlignment="1">
      <alignment horizontal="center" vertical="center"/>
    </xf>
    <xf numFmtId="0" fontId="63" fillId="0" borderId="19" xfId="0" applyFont="1" applyBorder="1" applyAlignment="1">
      <alignment vertical="center"/>
    </xf>
    <xf numFmtId="0" fontId="63" fillId="0" borderId="9" xfId="0" applyFont="1" applyBorder="1" applyAlignment="1">
      <alignment vertical="center"/>
    </xf>
    <xf numFmtId="0" fontId="63" fillId="0" borderId="9" xfId="0" applyFont="1" applyBorder="1" applyAlignment="1">
      <alignment horizontal="right" vertical="center"/>
    </xf>
    <xf numFmtId="0" fontId="63" fillId="0" borderId="0" xfId="0" applyFont="1" applyAlignment="1">
      <alignment vertical="center"/>
    </xf>
    <xf numFmtId="165" fontId="63" fillId="2" borderId="17" xfId="10" applyFont="1" applyFill="1" applyBorder="1">
      <alignment horizontal="center" vertical="center"/>
    </xf>
    <xf numFmtId="0" fontId="0" fillId="2" borderId="24" xfId="11" applyFont="1" applyFill="1" applyBorder="1" applyAlignment="1">
      <alignment horizontal="center" vertical="center" wrapText="1"/>
    </xf>
    <xf numFmtId="0" fontId="29" fillId="66" borderId="20" xfId="0" applyFont="1" applyFill="1" applyBorder="1" applyAlignment="1">
      <alignment horizontal="center" vertical="center"/>
    </xf>
    <xf numFmtId="0" fontId="30" fillId="66" borderId="34" xfId="11" applyFont="1" applyFill="1" applyBorder="1">
      <alignment horizontal="center" vertical="center"/>
    </xf>
    <xf numFmtId="0" fontId="30" fillId="66" borderId="21" xfId="11" applyFont="1" applyFill="1" applyBorder="1">
      <alignment horizontal="center"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8" fontId="6" fillId="2" borderId="18" xfId="9" applyFill="1" applyBorder="1">
      <alignment horizontal="center" vertical="center"/>
    </xf>
    <xf numFmtId="0" fontId="5" fillId="2" borderId="18" xfId="8" applyFont="1" applyFill="1" applyBorder="1" applyAlignment="1">
      <alignment horizontal="center"/>
    </xf>
    <xf numFmtId="0" fontId="41" fillId="0" borderId="0" xfId="56" applyFont="1" applyAlignment="1">
      <alignment horizontal="left" vertical="top"/>
    </xf>
    <xf numFmtId="0" fontId="42" fillId="42" borderId="0" xfId="56" applyFont="1" applyFill="1" applyAlignment="1">
      <alignment horizontal="center" vertical="top"/>
    </xf>
    <xf numFmtId="0" fontId="43" fillId="43" borderId="0" xfId="56" applyFont="1" applyFill="1" applyAlignment="1">
      <alignment horizontal="center" vertical="top"/>
    </xf>
    <xf numFmtId="0" fontId="42" fillId="43" borderId="0" xfId="56" applyFont="1" applyFill="1" applyAlignment="1">
      <alignment horizontal="center" vertical="top"/>
    </xf>
  </cellXfs>
  <cellStyles count="58">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Estilo 1" xfId="54" xr:uid="{33CEBA92-ECDD-4BF3-94C3-B4DE36E4A488}"/>
    <cellStyle name="Hiperlink" xfId="1" builtinId="8" customBuiltin="1"/>
    <cellStyle name="Hiperlink 2" xfId="55" xr:uid="{00000000-0005-0000-0000-000037000000}"/>
    <cellStyle name="Hiperlink 3" xfId="57" xr:uid="{436291EC-542A-4AD5-8295-750337AA3F4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rmal 2" xfId="56" xr:uid="{14324493-E744-4805-B667-E7387D9C23F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334">
    <dxf>
      <font>
        <b val="0"/>
        <i val="0"/>
        <strike val="0"/>
        <condense val="0"/>
        <extend val="0"/>
        <outline val="0"/>
        <shadow val="0"/>
        <u val="none"/>
        <vertAlign val="baseline"/>
        <sz val="10"/>
        <color theme="4"/>
        <name val="Arial"/>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family val="2"/>
        <scheme val="none"/>
      </font>
      <numFmt numFmtId="0" formatCode="General"/>
      <alignment horizontal="general" vertical="top" textRotation="0" wrapText="0" indent="0" justifyLastLine="0" shrinkToFit="0" readingOrder="0"/>
    </dxf>
    <dxf>
      <font>
        <strike val="0"/>
        <outline val="0"/>
        <shadow val="0"/>
        <u val="none"/>
        <vertAlign val="baseline"/>
        <sz val="10"/>
        <color theme="4"/>
        <name val="Arial"/>
        <scheme val="none"/>
      </font>
      <numFmt numFmtId="0" formatCode="General"/>
      <alignment vertical="top" textRotation="0" indent="0" justifyLastLine="0" shrinkToFit="0" readingOrder="0"/>
    </dxf>
    <dxf>
      <font>
        <b val="0"/>
        <i val="0"/>
        <strike val="0"/>
        <condense val="0"/>
        <extend val="0"/>
        <outline val="0"/>
        <shadow val="0"/>
        <u val="none"/>
        <vertAlign val="baseline"/>
        <sz val="10"/>
        <color theme="4"/>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4"/>
        <name val="Arial"/>
        <scheme val="none"/>
      </font>
      <numFmt numFmtId="21" formatCode="dd/mmm"/>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0" indent="0" justifyLastLine="0" shrinkToFit="0" readingOrder="0"/>
    </dxf>
    <dxf>
      <alignment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4"/>
        <name val="Arial"/>
        <family val="2"/>
        <scheme val="none"/>
      </font>
      <numFmt numFmtId="0" formatCode="General"/>
      <alignment horizontal="left" vertical="top" textRotation="0" wrapText="0" indent="0" justifyLastLine="0" shrinkToFit="0" readingOrder="0"/>
    </dxf>
    <dxf>
      <font>
        <strike val="0"/>
        <outline val="0"/>
        <shadow val="0"/>
        <u val="none"/>
        <vertAlign val="baseline"/>
        <sz val="10"/>
        <color theme="4"/>
        <name val="Arial"/>
        <scheme val="none"/>
      </font>
      <numFmt numFmtId="0" formatCode="General"/>
      <alignment horizontal="lef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none">
          <fgColor indexed="64"/>
          <bgColor auto="1"/>
        </patternFill>
      </fill>
      <alignment vertical="top" textRotation="0" wrapText="0" indent="0" justifyLastLine="0" shrinkToFit="0" readingOrder="0"/>
    </dxf>
    <dxf>
      <fill>
        <patternFill patternType="none">
          <fgColor indexed="64"/>
          <bgColor auto="1"/>
        </patternFill>
      </fill>
      <alignment vertical="top" textRotation="0" wrapText="0" indent="0" justifyLastLine="0" shrinkToFit="0" readingOrder="0"/>
    </dxf>
    <dxf>
      <fill>
        <patternFill patternType="solid">
          <fgColor indexed="64"/>
          <bgColor theme="3" tint="0.59999389629810485"/>
        </patternFill>
      </fill>
      <alignment vertical="top" textRotation="0" wrapText="0" indent="0" justifyLastLine="0" shrinkToFit="0" readingOrder="0"/>
    </dxf>
    <dxf>
      <fill>
        <patternFill patternType="solid">
          <fgColor indexed="64"/>
          <bgColor theme="3" tint="0.59999389629810485"/>
        </patternFill>
      </fill>
      <alignment vertical="top" textRotation="0" wrapText="0" indent="0" justifyLastLine="0" shrinkToFit="0" readingOrder="0"/>
    </dxf>
    <dxf>
      <fill>
        <patternFill patternType="solid">
          <fgColor indexed="64"/>
          <bgColor theme="3" tint="0.59999389629810485"/>
        </patternFill>
      </fill>
      <alignment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0" formatCode="dd\-mmm\ ddd"/>
      <fill>
        <patternFill patternType="solid">
          <fgColor indexed="64"/>
          <bgColor theme="2"/>
        </patternFill>
      </fill>
      <alignment horizontal="center" vertical="top" textRotation="0" wrapText="0" indent="0" justifyLastLine="0" shrinkToFit="0" readingOrder="0"/>
    </dxf>
    <dxf>
      <font>
        <b val="0"/>
        <i val="0"/>
        <strike val="0"/>
        <condense val="0"/>
        <extend val="0"/>
        <outline val="0"/>
        <shadow val="0"/>
        <u val="none"/>
        <vertAlign val="baseline"/>
        <sz val="10"/>
        <color theme="0" tint="-0.499984740745262"/>
        <name val="Arial"/>
        <family val="2"/>
        <scheme val="none"/>
      </font>
      <numFmt numFmtId="0" formatCode="General"/>
      <fill>
        <patternFill patternType="solid">
          <fgColor indexed="64"/>
          <bgColor theme="2"/>
        </patternFill>
      </fill>
      <alignment horizontal="left" vertical="top" textRotation="0" wrapText="0" indent="0" justifyLastLine="0" shrinkToFit="0" readingOrder="0"/>
    </dxf>
    <dxf>
      <font>
        <b val="0"/>
        <i val="0"/>
        <strike val="0"/>
        <condense val="0"/>
        <extend val="0"/>
        <outline val="0"/>
        <shadow val="0"/>
        <u val="none"/>
        <vertAlign val="baseline"/>
        <sz val="10"/>
        <color theme="0" tint="-0.499984740745262"/>
        <name val="Arial"/>
        <family val="2"/>
        <scheme val="none"/>
      </font>
      <numFmt numFmtId="0" formatCode="General"/>
      <fill>
        <patternFill patternType="solid">
          <fgColor indexed="64"/>
          <bgColor theme="2"/>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border outline="0">
        <left style="thin">
          <color indexed="64"/>
        </left>
        <right style="thin">
          <color indexed="64"/>
        </right>
        <top style="thin">
          <color indexed="64"/>
        </top>
      </border>
    </dxf>
    <dxf>
      <alignmen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none"/>
      </font>
      <fill>
        <patternFill patternType="solid">
          <fgColor indexed="64"/>
          <bgColor theme="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333"/>
      <tableStyleElement type="headerRow" dxfId="332"/>
      <tableStyleElement type="totalRow" dxfId="331"/>
      <tableStyleElement type="firstColumn" dxfId="330"/>
      <tableStyleElement type="lastColumn" dxfId="329"/>
      <tableStyleElement type="firstRowStripe" dxfId="328"/>
      <tableStyleElement type="secondRowStripe" dxfId="327"/>
      <tableStyleElement type="firstColumnStripe" dxfId="326"/>
      <tableStyleElement type="secondColumnStripe" dxfId="3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FFFF99"/>
      <color rgb="FFC0C0C0"/>
      <color rgb="FFFF0066"/>
      <color rgb="FF42648A"/>
      <color rgb="FF215881"/>
      <color rgb="FF969696"/>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Bruno Key Users Consolidado1102'!A1"/></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47626</xdr:rowOff>
    </xdr:from>
    <xdr:to>
      <xdr:col>20</xdr:col>
      <xdr:colOff>447676</xdr:colOff>
      <xdr:row>37</xdr:row>
      <xdr:rowOff>170526</xdr:rowOff>
    </xdr:to>
    <xdr:pic>
      <xdr:nvPicPr>
        <xdr:cNvPr id="2" name="Imagem 1">
          <a:extLst>
            <a:ext uri="{FF2B5EF4-FFF2-40B4-BE49-F238E27FC236}">
              <a16:creationId xmlns:a16="http://schemas.microsoft.com/office/drawing/2014/main" id="{66294F0E-5004-41FF-8EB8-57BCF8F0C67E}"/>
            </a:ext>
          </a:extLst>
        </xdr:cNvPr>
        <xdr:cNvPicPr>
          <a:picLocks noChangeAspect="1"/>
        </xdr:cNvPicPr>
      </xdr:nvPicPr>
      <xdr:blipFill>
        <a:blip xmlns:r="http://schemas.openxmlformats.org/officeDocument/2006/relationships" r:embed="rId1"/>
        <a:stretch>
          <a:fillRect/>
        </a:stretch>
      </xdr:blipFill>
      <xdr:spPr>
        <a:xfrm>
          <a:off x="38100" y="47626"/>
          <a:ext cx="12601576" cy="717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857250</xdr:colOff>
      <xdr:row>1</xdr:row>
      <xdr:rowOff>59531</xdr:rowOff>
    </xdr:from>
    <xdr:to>
      <xdr:col>11</xdr:col>
      <xdr:colOff>154781</xdr:colOff>
      <xdr:row>5</xdr:row>
      <xdr:rowOff>-1</xdr:rowOff>
    </xdr:to>
    <xdr:cxnSp macro="">
      <xdr:nvCxnSpPr>
        <xdr:cNvPr id="2" name="Conector de Seta Reta 1">
          <a:extLst>
            <a:ext uri="{FF2B5EF4-FFF2-40B4-BE49-F238E27FC236}">
              <a16:creationId xmlns:a16="http://schemas.microsoft.com/office/drawing/2014/main" id="{9DBD5DFC-0DB7-4E97-BBF8-D26DA8D2741B}"/>
            </a:ext>
          </a:extLst>
        </xdr:cNvPr>
        <xdr:cNvCxnSpPr>
          <a:stCxn id="3" idx="3"/>
        </xdr:cNvCxnSpPr>
      </xdr:nvCxnSpPr>
      <xdr:spPr>
        <a:xfrm>
          <a:off x="10172700" y="221456"/>
          <a:ext cx="583406" cy="5881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714375</xdr:colOff>
      <xdr:row>0</xdr:row>
      <xdr:rowOff>0</xdr:rowOff>
    </xdr:from>
    <xdr:to>
      <xdr:col>10</xdr:col>
      <xdr:colOff>857250</xdr:colOff>
      <xdr:row>2</xdr:row>
      <xdr:rowOff>119062</xdr:rowOff>
    </xdr:to>
    <xdr:sp macro="" textlink="">
      <xdr:nvSpPr>
        <xdr:cNvPr id="3" name="Retângulo: Cantos Arredondados 2">
          <a:extLst>
            <a:ext uri="{FF2B5EF4-FFF2-40B4-BE49-F238E27FC236}">
              <a16:creationId xmlns:a16="http://schemas.microsoft.com/office/drawing/2014/main" id="{65BE64FD-A5B4-4D71-AF5F-0744D8D17A69}"/>
            </a:ext>
          </a:extLst>
        </xdr:cNvPr>
        <xdr:cNvSpPr/>
      </xdr:nvSpPr>
      <xdr:spPr>
        <a:xfrm>
          <a:off x="8267700" y="0"/>
          <a:ext cx="1905000" cy="4429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pt-BR" sz="1100"/>
            <a:t>Área 'Flor*': Florestal, Forestry, Florestais</a:t>
          </a:r>
        </a:p>
      </xdr:txBody>
    </xdr:sp>
    <xdr:clientData/>
  </xdr:twoCellAnchor>
  <xdr:twoCellAnchor>
    <xdr:from>
      <xdr:col>10</xdr:col>
      <xdr:colOff>1092993</xdr:colOff>
      <xdr:row>0</xdr:row>
      <xdr:rowOff>21432</xdr:rowOff>
    </xdr:from>
    <xdr:to>
      <xdr:col>17</xdr:col>
      <xdr:colOff>59530</xdr:colOff>
      <xdr:row>3</xdr:row>
      <xdr:rowOff>11906</xdr:rowOff>
    </xdr:to>
    <xdr:sp macro="" textlink="">
      <xdr:nvSpPr>
        <xdr:cNvPr id="4" name="Retângulo: Cantos Arredondados 3">
          <a:extLst>
            <a:ext uri="{FF2B5EF4-FFF2-40B4-BE49-F238E27FC236}">
              <a16:creationId xmlns:a16="http://schemas.microsoft.com/office/drawing/2014/main" id="{F252A27A-7CFC-4F55-901D-6300CDCD697C}"/>
            </a:ext>
          </a:extLst>
        </xdr:cNvPr>
        <xdr:cNvSpPr/>
      </xdr:nvSpPr>
      <xdr:spPr>
        <a:xfrm>
          <a:off x="10408443" y="21432"/>
          <a:ext cx="6843712" cy="4762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pt-BR" sz="1100"/>
            <a:t>Lembrete: Agendas com Fiscal, Suprimentos. Contabilidade Bruno Participar</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chemeClr val="lt1"/>
              </a:solidFill>
              <a:effectLst/>
              <a:latin typeface="+mn-lt"/>
              <a:ea typeface="+mn-ea"/>
              <a:cs typeface="+mn-cs"/>
            </a:rPr>
            <a:t>Lembrete: Quando vir “Gerente Sênior” ou “Gerente SR”, corresponde a um diretor.</a:t>
          </a:r>
        </a:p>
        <a:p>
          <a:pPr algn="l"/>
          <a:endParaRPr lang="pt-BR" sz="1100"/>
        </a:p>
      </xdr:txBody>
    </xdr:sp>
    <xdr:clientData/>
  </xdr:twoCellAnchor>
  <xdr:twoCellAnchor>
    <xdr:from>
      <xdr:col>10</xdr:col>
      <xdr:colOff>440531</xdr:colOff>
      <xdr:row>1</xdr:row>
      <xdr:rowOff>100013</xdr:rowOff>
    </xdr:from>
    <xdr:to>
      <xdr:col>10</xdr:col>
      <xdr:colOff>1092993</xdr:colOff>
      <xdr:row>5</xdr:row>
      <xdr:rowOff>23812</xdr:rowOff>
    </xdr:to>
    <xdr:cxnSp macro="">
      <xdr:nvCxnSpPr>
        <xdr:cNvPr id="5" name="Conector de Seta Reta 4">
          <a:extLst>
            <a:ext uri="{FF2B5EF4-FFF2-40B4-BE49-F238E27FC236}">
              <a16:creationId xmlns:a16="http://schemas.microsoft.com/office/drawing/2014/main" id="{3059CDAD-1D49-4F29-9B48-F814608FA37C}"/>
            </a:ext>
          </a:extLst>
        </xdr:cNvPr>
        <xdr:cNvCxnSpPr>
          <a:stCxn id="4" idx="1"/>
        </xdr:cNvCxnSpPr>
      </xdr:nvCxnSpPr>
      <xdr:spPr>
        <a:xfrm flipH="1">
          <a:off x="9755981" y="261938"/>
          <a:ext cx="652462" cy="571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xdr:row>
      <xdr:rowOff>71437</xdr:rowOff>
    </xdr:from>
    <xdr:to>
      <xdr:col>21</xdr:col>
      <xdr:colOff>0</xdr:colOff>
      <xdr:row>3</xdr:row>
      <xdr:rowOff>130971</xdr:rowOff>
    </xdr:to>
    <xdr:sp macro="" textlink="">
      <xdr:nvSpPr>
        <xdr:cNvPr id="6" name="Seta: Pentágono 5">
          <a:hlinkClick xmlns:r="http://schemas.openxmlformats.org/officeDocument/2006/relationships" r:id="rId1"/>
          <a:extLst>
            <a:ext uri="{FF2B5EF4-FFF2-40B4-BE49-F238E27FC236}">
              <a16:creationId xmlns:a16="http://schemas.microsoft.com/office/drawing/2014/main" id="{78D875C6-62EF-4CE5-A8E1-83118DB4AC88}"/>
            </a:ext>
          </a:extLst>
        </xdr:cNvPr>
        <xdr:cNvSpPr/>
      </xdr:nvSpPr>
      <xdr:spPr>
        <a:xfrm>
          <a:off x="18259425" y="233362"/>
          <a:ext cx="0" cy="383384"/>
        </a:xfrm>
        <a:prstGeom prst="homePlate">
          <a:avLst>
            <a:gd name="adj" fmla="val 19767"/>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pt-BR" sz="1050">
              <a:solidFill>
                <a:sysClr val="windowText" lastClr="000000"/>
              </a:solidFill>
            </a:rPr>
            <a:t>Vai tab 'Bruno KeyUsers Onda</a:t>
          </a:r>
          <a:r>
            <a:rPr lang="pt-BR" sz="1050" baseline="0">
              <a:solidFill>
                <a:sysClr val="windowText" lastClr="000000"/>
              </a:solidFill>
            </a:rPr>
            <a:t> 1</a:t>
          </a:r>
          <a:r>
            <a:rPr lang="pt-BR" sz="1050">
              <a:solidFill>
                <a:sysClr val="windowText" lastClr="000000"/>
              </a:solidFil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ecnollab.alima.AMCNET\Downloads\Onda3_Lista_Consolidada_KeyUsers_S4Ha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da Wk"/>
      <sheetName val="PV KeyUsers"/>
      <sheetName val="PV KeyUsers Organagrama"/>
      <sheetName val="PV Gestores"/>
      <sheetName val="PV KeyUsersParaSlideKickOff"/>
      <sheetName val="PV KeyUsersParaSlideKickOffArea"/>
      <sheetName val="PV KeyUsersZapNiverSAPTreino"/>
      <sheetName val="PV KeyUsersParaSala"/>
      <sheetName val="PV KeyUsersParaFérias"/>
      <sheetName val="PV Dominios"/>
      <sheetName val="KeyUsersS4BracellOnda3"/>
      <sheetName val="Bruno Key Users Consolidado1102"/>
      <sheetName val="&lt;-- Tabs Principais"/>
      <sheetName val="Outros--&gt;"/>
      <sheetName val="GruposWhatsApp"/>
      <sheetName val="RACI PM PMO"/>
      <sheetName val="Reunioes"/>
      <sheetName val="PV para Sala"/>
      <sheetName val="Macro GreenfieldAtos21fevKickOf"/>
      <sheetName val="HistogramaSalas"/>
      <sheetName val="LessonsLearned"/>
      <sheetName val="BackUp--&gt;"/>
      <sheetName val="Beto Key Users - Onda3"/>
      <sheetName val="BrunoKeyUserseGestordeKeyUsers"/>
      <sheetName val="BrunoTI BPs"/>
      <sheetName val="&lt;--BackUp"/>
    </sheetNames>
    <sheetDataSet>
      <sheetData sheetId="0"/>
      <sheetData sheetId="1"/>
      <sheetData sheetId="2"/>
      <sheetData sheetId="3"/>
      <sheetData sheetId="4"/>
      <sheetData sheetId="5"/>
      <sheetData sheetId="6"/>
      <sheetData sheetId="7"/>
      <sheetData sheetId="8"/>
      <sheetData sheetId="9"/>
      <sheetData sheetId="10"/>
      <sheetData sheetId="11">
        <row r="1">
          <cell r="E1" t="str">
            <v>MÓDULO S4HANA</v>
          </cell>
          <cell r="F1" t="str">
            <v>E-MAIL</v>
          </cell>
          <cell r="H1" t="str">
            <v>Atuará na Onda3</v>
          </cell>
        </row>
        <row r="2">
          <cell r="E2" t="str">
            <v>PP / QM / Interfaces</v>
          </cell>
          <cell r="F2" t="str">
            <v>Adriano_albuquerque@bracell.com</v>
          </cell>
          <cell r="H2" t="str">
            <v>Não (Mandar invites Workshops como Convidado)</v>
          </cell>
        </row>
        <row r="3">
          <cell r="E3" t="str">
            <v>PP</v>
          </cell>
          <cell r="F3" t="str">
            <v>allan_reis@bracell.com</v>
          </cell>
          <cell r="H3" t="str">
            <v>Não (Mandar invites Workshops como Convidado)</v>
          </cell>
        </row>
        <row r="4">
          <cell r="E4" t="str">
            <v>PP</v>
          </cell>
          <cell r="F4" t="str">
            <v>Andre_Pinheiro@bracell.com</v>
          </cell>
          <cell r="H4" t="str">
            <v>Não (Mandar invites Workshops como Convidado)</v>
          </cell>
        </row>
        <row r="5">
          <cell r="E5" t="str">
            <v>MM</v>
          </cell>
          <cell r="F5" t="str">
            <v>apereira@bracell.com</v>
          </cell>
          <cell r="H5" t="str">
            <v>Sim (Mandar invites Workshops como mandatório)</v>
          </cell>
        </row>
        <row r="6">
          <cell r="E6" t="str">
            <v>ABAP/PI</v>
          </cell>
          <cell r="F6" t="str">
            <v>tecnollab.alima@bracell.com</v>
          </cell>
        </row>
        <row r="7">
          <cell r="E7" t="str">
            <v>PP</v>
          </cell>
          <cell r="F7" t="str">
            <v>apsilva@bracell.com</v>
          </cell>
        </row>
        <row r="8">
          <cell r="E8" t="str">
            <v>PP/QM</v>
          </cell>
          <cell r="F8" t="str">
            <v>andre_trevisan@bracell.com</v>
          </cell>
        </row>
        <row r="9">
          <cell r="E9" t="str">
            <v>SEIDOR</v>
          </cell>
          <cell r="F9" t="str">
            <v>Antonio_Reis@bracell.com</v>
          </cell>
          <cell r="H9" t="str">
            <v>Não (Mandar invites Workshops como Convidado)</v>
          </cell>
        </row>
        <row r="10">
          <cell r="E10" t="str">
            <v>CO/FI</v>
          </cell>
          <cell r="F10" t="str">
            <v>ariadne_vilar@averisamericas.com</v>
          </cell>
          <cell r="H10" t="str">
            <v>Sim (Mandar invites Workshops como mandatório)</v>
          </cell>
        </row>
        <row r="11">
          <cell r="E11" t="str">
            <v>GRC</v>
          </cell>
          <cell r="F11" t="str">
            <v>cferreira@bracell.com</v>
          </cell>
        </row>
        <row r="12">
          <cell r="E12" t="str">
            <v>PP</v>
          </cell>
          <cell r="F12" t="str">
            <v>chpereira@bracell.com</v>
          </cell>
        </row>
        <row r="13">
          <cell r="E13" t="str">
            <v>Project Management</v>
          </cell>
          <cell r="F13" t="str">
            <v>bruno_oliveira1@bracell.com</v>
          </cell>
          <cell r="H13" t="str">
            <v>Sim (Mandar invites Workshops como mandatório)</v>
          </cell>
        </row>
        <row r="14">
          <cell r="E14" t="str">
            <v>CO</v>
          </cell>
          <cell r="F14" t="str">
            <v>cbariquello@bracell.com</v>
          </cell>
        </row>
        <row r="15">
          <cell r="E15" t="str">
            <v>SD/LES</v>
          </cell>
          <cell r="F15" t="str">
            <v>catec.cteixeira@bracell.com</v>
          </cell>
        </row>
        <row r="16">
          <cell r="E16" t="str">
            <v>WM</v>
          </cell>
          <cell r="F16" t="str">
            <v>almoxarifadope@bracellpapeis.com.br</v>
          </cell>
          <cell r="H16" t="str">
            <v>Não (Mandar invites Workshops como Convidado)</v>
          </cell>
        </row>
        <row r="17">
          <cell r="E17" t="str">
            <v>HCM</v>
          </cell>
          <cell r="F17" t="str">
            <v>Bruno_oliveira@averisamericas.com </v>
          </cell>
          <cell r="H17" t="str">
            <v>Sim (Mandar invites Workshops como mandatório)</v>
          </cell>
        </row>
        <row r="18">
          <cell r="E18" t="str">
            <v>WM/MM</v>
          </cell>
          <cell r="F18" t="str">
            <v>carlos_sampaio@bracell.com</v>
          </cell>
          <cell r="H18" t="str">
            <v>Não (Mandar invites Workshops como Convidado)</v>
          </cell>
        </row>
        <row r="19">
          <cell r="E19" t="str">
            <v>CO</v>
          </cell>
          <cell r="F19" t="str">
            <v>cnalhiati@bracell.com</v>
          </cell>
        </row>
        <row r="20">
          <cell r="E20" t="str">
            <v>PM</v>
          </cell>
          <cell r="F20" t="str">
            <v>cconti@bracell.com</v>
          </cell>
        </row>
        <row r="21">
          <cell r="E21" t="str">
            <v>QM</v>
          </cell>
          <cell r="F21" t="str">
            <v>Cid_Conceicao@bracell.com</v>
          </cell>
          <cell r="H21" t="str">
            <v>Não (Mandar invites Workshops como Convidado)</v>
          </cell>
        </row>
        <row r="22">
          <cell r="E22" t="str">
            <v>CO</v>
          </cell>
          <cell r="F22" t="str">
            <v xml:space="preserve">cmonchelato@bracell.com </v>
          </cell>
        </row>
        <row r="23">
          <cell r="E23" t="str">
            <v>PP</v>
          </cell>
          <cell r="F23" t="str">
            <v>cleber_jose@bracell.com</v>
          </cell>
          <cell r="H23" t="str">
            <v>Não (Mandar invites Workshops como Convidado)</v>
          </cell>
        </row>
        <row r="24">
          <cell r="E24" t="str">
            <v>CO</v>
          </cell>
          <cell r="F24" t="str">
            <v>dcrodrigues@bracell.com</v>
          </cell>
        </row>
        <row r="25">
          <cell r="E25" t="str">
            <v> WM</v>
          </cell>
          <cell r="F25" t="str">
            <v>Caroline.silva@bracellpapeis.com.br  </v>
          </cell>
          <cell r="H25" t="str">
            <v>Não (Mandar invites Workshops como Convidado)</v>
          </cell>
        </row>
        <row r="26">
          <cell r="E26" t="str">
            <v>PM</v>
          </cell>
          <cell r="F26" t="str">
            <v>dubeda@bracell.com</v>
          </cell>
        </row>
        <row r="27">
          <cell r="E27" t="str">
            <v>CO/FI</v>
          </cell>
          <cell r="F27" t="str">
            <v>edcarlos_santos@averisamericas.com</v>
          </cell>
          <cell r="H27" t="str">
            <v>Sim (Mandar invites Workshops como mandatório)</v>
          </cell>
        </row>
        <row r="28">
          <cell r="E28" t="str">
            <v>PP</v>
          </cell>
          <cell r="F28" t="str">
            <v>egalli@bracell.com</v>
          </cell>
        </row>
        <row r="29">
          <cell r="E29" t="str">
            <v>MM/GRC</v>
          </cell>
          <cell r="F29" t="str">
            <v>emcp2.ecaramel@bracell.com</v>
          </cell>
        </row>
        <row r="30">
          <cell r="E30" t="str">
            <v>FI/CO</v>
          </cell>
          <cell r="F30" t="str">
            <v>ealtafim@bracell.com</v>
          </cell>
        </row>
        <row r="31">
          <cell r="E31" t="str">
            <v>ABAP</v>
          </cell>
          <cell r="F31" t="str">
            <v>evandro_matias@averisamericas.com</v>
          </cell>
          <cell r="H31" t="str">
            <v>Sim (Mandar invites Workshops como mandatório)</v>
          </cell>
        </row>
        <row r="32">
          <cell r="E32" t="str">
            <v>CO</v>
          </cell>
          <cell r="F32" t="str">
            <v>epizeti@bracell.com</v>
          </cell>
        </row>
        <row r="33">
          <cell r="E33" t="str">
            <v>Florestal</v>
          </cell>
          <cell r="F33" t="str">
            <v>fsimonetti@bracell.com</v>
          </cell>
        </row>
        <row r="34">
          <cell r="E34" t="str">
            <v> FI</v>
          </cell>
          <cell r="F34" t="str">
            <v>Evelyn_nobre@bracell.com</v>
          </cell>
          <cell r="H34" t="str">
            <v>Não (Mandar invites Workshops como Convidado)</v>
          </cell>
        </row>
        <row r="35">
          <cell r="E35" t="str">
            <v>WM/MM</v>
          </cell>
          <cell r="F35" t="str">
            <v>Everton_Laranjeira@bracell.com</v>
          </cell>
          <cell r="H35" t="str">
            <v>Não (Mandar invites Workshops como Convidado)</v>
          </cell>
        </row>
        <row r="36">
          <cell r="E36" t="str">
            <v>SD/LES/MM</v>
          </cell>
          <cell r="F36" t="str">
            <v>ftauyl@bracell.com</v>
          </cell>
        </row>
        <row r="37">
          <cell r="E37" t="str">
            <v>PP</v>
          </cell>
          <cell r="F37" t="str">
            <v>fcsilva@bracell.com</v>
          </cell>
        </row>
        <row r="38">
          <cell r="E38" t="str">
            <v>QM</v>
          </cell>
          <cell r="F38" t="str">
            <v>fernando@frtechbrasil.com</v>
          </cell>
          <cell r="H38" t="str">
            <v>Não (Mandar invites Workshops como Convidado)</v>
          </cell>
        </row>
        <row r="39">
          <cell r="E39" t="str">
            <v>PS / IM / PP?</v>
          </cell>
          <cell r="F39" t="str">
            <v>Flavio_Andrade2@bracell.com</v>
          </cell>
          <cell r="H39" t="str">
            <v>Não (Mandar invites Workshops como Convidado)</v>
          </cell>
        </row>
        <row r="40">
          <cell r="E40" t="str">
            <v>CO</v>
          </cell>
          <cell r="F40" t="str">
            <v>gabriel_cabral@bracell.com</v>
          </cell>
          <cell r="H40" t="str">
            <v>Não (Mandar invites Workshops como Convidado)</v>
          </cell>
        </row>
        <row r="41">
          <cell r="E41" t="str">
            <v>PP/PM</v>
          </cell>
          <cell r="F41" t="str">
            <v>gsimao@bracell.com</v>
          </cell>
        </row>
        <row r="42">
          <cell r="E42" t="str">
            <v>PP</v>
          </cell>
          <cell r="F42" t="str">
            <v>gipereira@bracell.com</v>
          </cell>
        </row>
        <row r="43">
          <cell r="E43" t="str">
            <v>PP</v>
          </cell>
          <cell r="F43" t="str">
            <v>gleal@bracell.com</v>
          </cell>
        </row>
        <row r="44">
          <cell r="E44" t="str">
            <v>PM</v>
          </cell>
          <cell r="F44" t="str">
            <v>heitor.juvino@bracellpapeis.com.br</v>
          </cell>
          <cell r="H44" t="str">
            <v>Não (Mandar invites Workshops como Convidado)</v>
          </cell>
        </row>
        <row r="45">
          <cell r="E45" t="str">
            <v>SD</v>
          </cell>
          <cell r="F45" t="str">
            <v>hdaniel@bracell.com </v>
          </cell>
        </row>
        <row r="46">
          <cell r="E46" t="str">
            <v>MM</v>
          </cell>
          <cell r="F46" t="str">
            <v>Humberto_Menezes@bracell.com</v>
          </cell>
        </row>
        <row r="47">
          <cell r="E47" t="str">
            <v>PM</v>
          </cell>
          <cell r="F47" t="str">
            <v>igor_lopes@bracell.com</v>
          </cell>
          <cell r="H47" t="str">
            <v>Não (Mandar invites Workshops como Convidado)</v>
          </cell>
        </row>
        <row r="48">
          <cell r="E48" t="str">
            <v>SEIDOR</v>
          </cell>
          <cell r="F48" t="str">
            <v>ione_santos@bracell.com</v>
          </cell>
          <cell r="H48" t="str">
            <v>Sim (Mandar invites Workshops como mandatório)</v>
          </cell>
        </row>
        <row r="49">
          <cell r="E49" t="str">
            <v>Gestão</v>
          </cell>
          <cell r="F49" t="str">
            <v>JANIELE.PAZ@BRACELLPAPEIS.COM.BR </v>
          </cell>
          <cell r="H49" t="str">
            <v>Não (Mandar invites Workshops como Convidado)</v>
          </cell>
        </row>
        <row r="50">
          <cell r="E50" t="str">
            <v>MM</v>
          </cell>
          <cell r="F50" t="str">
            <v>jmprandini@bracell.com</v>
          </cell>
          <cell r="H50" t="str">
            <v>Sim (Mandar invites Workshops como mandatório)</v>
          </cell>
        </row>
        <row r="51">
          <cell r="E51" t="str">
            <v>SEIDOR</v>
          </cell>
          <cell r="F51" t="str">
            <v>joan_silva@bracell.com</v>
          </cell>
          <cell r="H51" t="str">
            <v>Não (Mandar invites Workshops como Convidado)</v>
          </cell>
        </row>
        <row r="52">
          <cell r="E52" t="str">
            <v>MM </v>
          </cell>
          <cell r="F52" t="str">
            <v>karina_belli@bracell.com </v>
          </cell>
        </row>
        <row r="53">
          <cell r="E53" t="str">
            <v>ABAP/PI</v>
          </cell>
          <cell r="F53" t="str">
            <v>iteam.jteixeira@bracell.com</v>
          </cell>
        </row>
        <row r="54">
          <cell r="E54" t="str">
            <v>CO</v>
          </cell>
          <cell r="F54" t="str">
            <v>jguilherme@bracell.com</v>
          </cell>
        </row>
        <row r="55">
          <cell r="E55" t="str">
            <v>CO</v>
          </cell>
          <cell r="F55" t="str">
            <v>baxtech.jaguiar@bracell.com</v>
          </cell>
        </row>
        <row r="56">
          <cell r="E56" t="str">
            <v>CO</v>
          </cell>
          <cell r="F56" t="str">
            <v>Josmara_Araujo@bracell.com</v>
          </cell>
          <cell r="H56" t="str">
            <v>Não (Mandar invites Workshops como Convidado)</v>
          </cell>
        </row>
        <row r="57">
          <cell r="E57" t="str">
            <v>PP</v>
          </cell>
          <cell r="F57" t="str">
            <v>kpaula@bracell.com</v>
          </cell>
        </row>
        <row r="58">
          <cell r="E58" t="str">
            <v>SD</v>
          </cell>
          <cell r="F58" t="str">
            <v>kferreira@bracell.com</v>
          </cell>
        </row>
        <row r="59">
          <cell r="E59" t="str">
            <v>LES</v>
          </cell>
          <cell r="F59" t="str">
            <v xml:space="preserve">Laise_Lopes@bracell.com </v>
          </cell>
          <cell r="H59" t="str">
            <v>Não (Mandar invites Workshops como Convidado)</v>
          </cell>
        </row>
        <row r="60">
          <cell r="E60" t="str">
            <v>GRC</v>
          </cell>
          <cell r="F60" t="str">
            <v>larissa_boso@bracell.com</v>
          </cell>
        </row>
        <row r="61">
          <cell r="E61" t="str">
            <v>WM</v>
          </cell>
          <cell r="F61" t="str">
            <v>dualis.lgoncalves@bracell.com</v>
          </cell>
        </row>
        <row r="62">
          <cell r="E62" t="str">
            <v>MM</v>
          </cell>
          <cell r="F62" t="str">
            <v>leonardo_britto@bracell.com</v>
          </cell>
          <cell r="H62" t="str">
            <v>Não (Mandar invites Workshops como Convidado)</v>
          </cell>
        </row>
        <row r="63">
          <cell r="E63" t="str">
            <v>FI</v>
          </cell>
          <cell r="F63" t="str">
            <v>Leonardo_Araujo@bracell.com</v>
          </cell>
          <cell r="H63" t="str">
            <v>Não (Mandar invites Workshops como Convidado)</v>
          </cell>
        </row>
        <row r="64">
          <cell r="E64" t="str">
            <v>CO</v>
          </cell>
          <cell r="F64" t="str">
            <v>Lorena_Dourado@bracell.com</v>
          </cell>
          <cell r="H64" t="str">
            <v>Não (Mandar invites Workshops como Convidado)</v>
          </cell>
        </row>
        <row r="65">
          <cell r="E65" t="str">
            <v>PM</v>
          </cell>
          <cell r="F65" t="str">
            <v>Luana_Lopes@bracell.com</v>
          </cell>
          <cell r="H65" t="str">
            <v>Não (Mandar invites Workshops como Convidado)</v>
          </cell>
        </row>
        <row r="66">
          <cell r="E66" t="str">
            <v>FI</v>
          </cell>
          <cell r="F66" t="str">
            <v>progress.lsasaki@bracell.com</v>
          </cell>
        </row>
        <row r="67">
          <cell r="E67" t="str">
            <v>PP</v>
          </cell>
          <cell r="F67" t="str">
            <v>Ludmilla_Santos@bracell.com</v>
          </cell>
          <cell r="H67" t="str">
            <v>Não (Mandar invites Workshops como Convidado)</v>
          </cell>
        </row>
        <row r="68">
          <cell r="E68" t="str">
            <v>CO</v>
          </cell>
          <cell r="F68" t="str">
            <v>mlaraujo@bracell.com</v>
          </cell>
        </row>
        <row r="69">
          <cell r="E69" t="str">
            <v xml:space="preserve">Fiscal </v>
          </cell>
          <cell r="F69" t="str">
            <v>milena_costa@bracell.com</v>
          </cell>
          <cell r="H69" t="str">
            <v>Sim (Mandar invites Workshops como mandatório)</v>
          </cell>
        </row>
        <row r="70">
          <cell r="E70" t="str">
            <v>PP</v>
          </cell>
          <cell r="F70" t="str">
            <v>mpsantos@bracell.com</v>
          </cell>
        </row>
        <row r="71">
          <cell r="E71" t="str">
            <v>CO</v>
          </cell>
          <cell r="F71" t="str">
            <v>maribeiro@bracell.com</v>
          </cell>
        </row>
        <row r="72">
          <cell r="E72" t="str">
            <v>FI</v>
          </cell>
          <cell r="F72" t="str">
            <v>mariana_silva@bracell.com</v>
          </cell>
          <cell r="H72" t="str">
            <v>Não (Mandar invites Workshops como Convidado)</v>
          </cell>
        </row>
        <row r="73">
          <cell r="E73" t="str">
            <v>CO</v>
          </cell>
          <cell r="F73" t="str">
            <v>magomes@bracell.com</v>
          </cell>
        </row>
        <row r="74">
          <cell r="E74" t="str">
            <v>PP</v>
          </cell>
          <cell r="F74" t="str">
            <v>mfranciole@bracell.com</v>
          </cell>
        </row>
        <row r="75">
          <cell r="E75" t="str">
            <v>PM</v>
          </cell>
          <cell r="F75" t="str">
            <v>Matheus_freitas@bracell.com</v>
          </cell>
        </row>
        <row r="76">
          <cell r="E76" t="str">
            <v>MM/SD/LES/WM</v>
          </cell>
          <cell r="F76" t="str">
            <v>mvaladares@bracell.com</v>
          </cell>
        </row>
        <row r="77">
          <cell r="E77" t="str">
            <v>PM/PP</v>
          </cell>
          <cell r="F77" t="str">
            <v>cerchiari.ocerchiari@bracell.com</v>
          </cell>
        </row>
        <row r="78">
          <cell r="E78" t="str">
            <v>CO/FI</v>
          </cell>
          <cell r="F78" t="str">
            <v xml:space="preserve">mcaum@bracell.com </v>
          </cell>
        </row>
        <row r="79">
          <cell r="E79" t="str">
            <v>SD</v>
          </cell>
          <cell r="F79" t="str">
            <v>mkafadar@bracell.com</v>
          </cell>
        </row>
        <row r="80">
          <cell r="E80" t="str">
            <v>Fiscal/Faturamento</v>
          </cell>
          <cell r="F80" t="str">
            <v>nara.silva@bracellpapeis.com.br</v>
          </cell>
          <cell r="H80" t="str">
            <v>Não (Mandar invites Workshops como Convidado)</v>
          </cell>
        </row>
        <row r="81">
          <cell r="E81" t="str">
            <v>CO</v>
          </cell>
          <cell r="F81" t="str">
            <v xml:space="preserve">ncalderon@bracell.com </v>
          </cell>
        </row>
        <row r="82">
          <cell r="E82" t="str">
            <v>PP</v>
          </cell>
          <cell r="F82" t="str">
            <v>lucas.leal@bracellpapeis.com.br</v>
          </cell>
          <cell r="H82" t="str">
            <v>Não (Mandar invites Workshops como Convidado)</v>
          </cell>
        </row>
        <row r="83">
          <cell r="E83" t="str">
            <v>CO </v>
          </cell>
          <cell r="F83" t="str">
            <v>nviana@bracell.com </v>
          </cell>
        </row>
        <row r="84">
          <cell r="E84" t="str">
            <v>QM</v>
          </cell>
          <cell r="F84" t="str">
            <v>luciana.lima@bracellpapeis.com.br</v>
          </cell>
          <cell r="H84" t="str">
            <v>Não (Mandar invites Workshops como Convidado)</v>
          </cell>
        </row>
        <row r="85">
          <cell r="E85" t="str">
            <v>FI</v>
          </cell>
          <cell r="F85" t="str">
            <v>pbueno@bracell.com</v>
          </cell>
        </row>
        <row r="86">
          <cell r="E86" t="str">
            <v>MM</v>
          </cell>
          <cell r="F86" t="str">
            <v xml:space="preserve">rbueno@bracell.com </v>
          </cell>
        </row>
        <row r="87">
          <cell r="E87" t="str">
            <v>PP</v>
          </cell>
          <cell r="F87" t="str">
            <v>raphael_carvalho@bracell.com</v>
          </cell>
          <cell r="H87" t="str">
            <v>Não (Mandar invites Workshops como Convidado)</v>
          </cell>
        </row>
        <row r="88">
          <cell r="E88" t="str">
            <v>SEIDOR</v>
          </cell>
          <cell r="F88" t="str">
            <v>rdbarbosa@bracell.com</v>
          </cell>
        </row>
        <row r="89">
          <cell r="E89" t="str">
            <v>LES</v>
          </cell>
          <cell r="F89" t="str">
            <v>marcos.silva@bracellpapeis.com.br</v>
          </cell>
          <cell r="H89" t="str">
            <v>Não (Mandar invites Workshops como Convidado)</v>
          </cell>
        </row>
        <row r="90">
          <cell r="E90" t="str">
            <v>GENERALISTA</v>
          </cell>
          <cell r="F90" t="str">
            <v>renaldo.baur@bracellpapeis.com.br</v>
          </cell>
          <cell r="H90" t="str">
            <v>Não (Mandar invites Workshops como Convidado)</v>
          </cell>
        </row>
        <row r="91">
          <cell r="E91" t="str">
            <v>SD</v>
          </cell>
          <cell r="F91" t="str">
            <v>michele.melo@bracellpapeis.com.br</v>
          </cell>
          <cell r="H91" t="str">
            <v>Não (Mandar invites Workshops como Convidado)</v>
          </cell>
        </row>
        <row r="92">
          <cell r="E92" t="str">
            <v>IM/PS</v>
          </cell>
          <cell r="F92" t="str">
            <v>rsimao@bracell.com</v>
          </cell>
        </row>
        <row r="93">
          <cell r="E93" t="str">
            <v>CO</v>
          </cell>
          <cell r="F93" t="str">
            <v>RAITA@BRACELL.COM</v>
          </cell>
        </row>
        <row r="94">
          <cell r="E94" t="str">
            <v>MM</v>
          </cell>
          <cell r="F94" t="str">
            <v xml:space="preserve">rsalgado@bracell.com </v>
          </cell>
        </row>
        <row r="95">
          <cell r="E95" t="str">
            <v>MM/SD/LES/WM</v>
          </cell>
          <cell r="F95" t="str">
            <v>rmondeck@bracell.com</v>
          </cell>
        </row>
        <row r="96">
          <cell r="E96" t="str">
            <v>LES</v>
          </cell>
          <cell r="F96" t="str">
            <v>Rodrigo_Nascimento@bracell.com</v>
          </cell>
          <cell r="H96" t="str">
            <v>Não (Mandar invites Workshops como Convidado)</v>
          </cell>
        </row>
        <row r="97">
          <cell r="E97" t="str">
            <v>PP/PS</v>
          </cell>
          <cell r="F97" t="str">
            <v>rcorsino@bracell.com</v>
          </cell>
        </row>
        <row r="98">
          <cell r="E98" t="str">
            <v>MM</v>
          </cell>
          <cell r="F98" t="str">
            <v>rvieira@bracell.com</v>
          </cell>
          <cell r="H98" t="str">
            <v>Não (Mandar invites Workshops como Convidado)</v>
          </cell>
        </row>
        <row r="99">
          <cell r="E99" t="str">
            <v> SD, MM</v>
          </cell>
          <cell r="F99" t="str">
            <v>Roseane_almeida@bracell.com </v>
          </cell>
          <cell r="H99" t="str">
            <v>Não (Mandar invites Workshops como Convidado)</v>
          </cell>
        </row>
        <row r="100">
          <cell r="E100" t="str">
            <v>CO/FI</v>
          </cell>
          <cell r="F100" t="str">
            <v>samila_luz@averisamericas.com</v>
          </cell>
          <cell r="H100" t="str">
            <v>Sim (Mandar invites Workshops como mandatório)</v>
          </cell>
        </row>
        <row r="101">
          <cell r="E101" t="str">
            <v>MM/GRC</v>
          </cell>
          <cell r="F101" t="str">
            <v>bennu.sribeiro@bracell.com</v>
          </cell>
        </row>
        <row r="102">
          <cell r="E102" t="str">
            <v>FM </v>
          </cell>
          <cell r="F102" t="str">
            <v>Sheila_santos@bracell.com </v>
          </cell>
          <cell r="H102" t="str">
            <v>Não (Mandar invites Workshops como Convidado)</v>
          </cell>
        </row>
        <row r="103">
          <cell r="E103" t="str">
            <v>PP</v>
          </cell>
          <cell r="F103" t="str">
            <v>sfidelis@bracell.com</v>
          </cell>
        </row>
        <row r="104">
          <cell r="E104" t="str">
            <v>SD</v>
          </cell>
          <cell r="F104" t="str">
            <v>teresa_oliveira@bracell.com</v>
          </cell>
          <cell r="H104" t="str">
            <v>Não (Mandar invites Workshops como Convidado)</v>
          </cell>
        </row>
        <row r="105">
          <cell r="E105" t="str">
            <v>QM</v>
          </cell>
          <cell r="F105" t="str">
            <v>tgraca@bracell.com</v>
          </cell>
        </row>
        <row r="106">
          <cell r="E106" t="str">
            <v>WM/MM</v>
          </cell>
          <cell r="F106" t="str">
            <v>tbarion@bracell.com</v>
          </cell>
        </row>
        <row r="107">
          <cell r="E107" t="str">
            <v>QM</v>
          </cell>
          <cell r="F107" t="str">
            <v>Tina_Aragao@bracell.com</v>
          </cell>
          <cell r="H107" t="str">
            <v>Não (Mandar invites Workshops como Convidado)</v>
          </cell>
        </row>
        <row r="108">
          <cell r="E108" t="str">
            <v>PP</v>
          </cell>
          <cell r="F108" t="str">
            <v>uaraujo@bracell.com</v>
          </cell>
        </row>
        <row r="109">
          <cell r="E109" t="str">
            <v>CO/FI</v>
          </cell>
          <cell r="F109" t="str">
            <v>vconeglian@bracell.com</v>
          </cell>
        </row>
        <row r="110">
          <cell r="E110" t="str">
            <v>FI</v>
          </cell>
          <cell r="F110" t="str">
            <v>vanessa_santos@bracell.com</v>
          </cell>
          <cell r="H110" t="str">
            <v>Não (Mandar invites Workshops como Convidado)</v>
          </cell>
        </row>
        <row r="111">
          <cell r="E111" t="str">
            <v>PP</v>
          </cell>
          <cell r="F111" t="str">
            <v>victor_santos@bracell.com</v>
          </cell>
          <cell r="H111" t="str">
            <v>Não (Mandar invites Workshops como Convidado)</v>
          </cell>
        </row>
        <row r="112">
          <cell r="E112" t="str">
            <v>QM</v>
          </cell>
          <cell r="F112" t="str">
            <v>vgrossi@bracell.com</v>
          </cell>
        </row>
        <row r="113">
          <cell r="E113" t="str">
            <v>PP</v>
          </cell>
          <cell r="F113" t="str">
            <v>vinicius_almeida@bracell.com</v>
          </cell>
        </row>
        <row r="114">
          <cell r="E114" t="str">
            <v>QM</v>
          </cell>
          <cell r="F114" t="str">
            <v>wanderson_montenegro@bracell.com</v>
          </cell>
          <cell r="H114" t="str">
            <v>Não (Mandar invites Workshops como Convidado)</v>
          </cell>
        </row>
        <row r="115">
          <cell r="E115" t="str">
            <v>CO</v>
          </cell>
          <cell r="F115" t="str">
            <v>welley_lima@bracell.com</v>
          </cell>
          <cell r="H115" t="str">
            <v>Não (Mandar invites Workshops como Convidado)</v>
          </cell>
        </row>
        <row r="116">
          <cell r="E116" t="str">
            <v>CO/FI</v>
          </cell>
          <cell r="F116" t="str">
            <v>Franciele_dorvalo@averisamericas.com</v>
          </cell>
          <cell r="H116" t="str">
            <v>Sim (Mandar invites Workshops como mandatório)</v>
          </cell>
        </row>
      </sheetData>
      <sheetData sheetId="12"/>
      <sheetData sheetId="13"/>
      <sheetData sheetId="14">
        <row r="21">
          <cell r="B21" t="str">
            <v>Extração dos números do Grupo</v>
          </cell>
        </row>
        <row r="22">
          <cell r="B22" t="str">
            <v>Comunicações Projeto S4 Bracell</v>
          </cell>
        </row>
        <row r="23">
          <cell r="B23" t="str">
            <v>Inspecionar</v>
          </cell>
        </row>
        <row r="24">
          <cell r="B24" t="str">
            <v>copy element do WhatsApp</v>
          </cell>
        </row>
        <row r="25">
          <cell r="B25" t="str">
            <v>&lt;span title="Andreia, Augusto, Beto, Bruno, Carlos, Edgard, Eliane, Elton, Marília, +55 11 98192-2178, +55 71 8853-2933, +55 71 9108-2752, +55 92 9142-2951, +55 71 9282-8038, +55 11 97665-5662, +55 75 9886-1899, +55 75 8250-7686, +55 75 9106-5696, +55 11 97410-0417, +55 14 99198-8667, +55 71 8329-5561, +55 71 8615-3060, +55 71 8673-9380, +55 71 9283-1101, +55 11 99606-5029, +55 71 8302-9373, +55 14 99608-9010, +55 75 9264-7570, +55 75 9190-0844, +55 71 9341-5305, +55 11 99729-7776, +55 75 8139-9558, +55 71 8754-3848, +55 71 9119-5904, +55 14 99901-0788, +55 71 9300-8840, +55 71 9670-4488, +55 75 9952-0692, +55 71 9667-1902, +55 81 9421-4460, +55 14 99898-7971, +55 14 99696-6754, +55 14 99755-9095, +55 11 99916-3673, +55 13 99169-8938, +55 75 9865-3192, +55 11 99883-3316, +55 71 8792-2094, +55 11 98166-4437, +55 71 8201-8262, +60 14-227 1459, +55 18 99194-2623, +55 75 8209-8365, +55 75 8134-1646, +55 11 91211-5251, +55 11 93329-3319, +55 11 96996-2358, +55 11 97208-0349, +55 11 97213-1233, +55 11 97335-9298, +55 11 98010-2821, +55 11 98044-1910, +55 11 98117-7434, +55 11 98162-0339, +55 11 98194-2875, +55 11 98332-7826, +55 11 98378-9515, +55 11 98432-9962, +55 11 98999-0214, +55 11 99144-1471, +55 11 99147-0433, +55 11 99620-8843, +55 11 99740-5553, +55 11 99893-8242, +55 11 99897-5539, +55 12 98115-5439, +55 12 98830-7965, +55 13 98817-0595, +55 14 98151-5151, +55 14 99128-6951, +55 14 99161-7319, +55 14 99185-8069, +55 14 99192-3016, +55 14 99602-9760, +55 14 99612-9148, +55 14 99617-0631, +55 14 99644-7300, +55 14 99645-7956, +55 14 99646-4601, +55 14 99689-3692, +55 14 99695-5348, +55 14 99695-8090, +55 14 99698-5205, +55 14 99700-4847, +55 14 99712-7667, +55 14 99715-4916, +55 14 99741-5658, +55 14 99742-2582, +55 14 99766-8105, +55 14 99803-2718, +55 14 99803-7602, +55 14 99813-5657, +55 14 99850-8635, +55 14 99852-3630, +55 14 99853-0983, +55 14 99885-2416, +55 15 98151-6482, +55 16 99609-7208, +55 17 99619-1131, +55 17 99707-1143, +55 18 98170-0400, +55 18 99638-9610, +55 19 98147-5509, +55 19 99105-3818, +55 19 99176-2708, +55 19 99270-8775, +55 19 99321-3903, +55 19 99634-3413, +55 19 99809-0206, +55 21 96428-2672, +55 31 8105-8022, +55 31 8823-1891, +55 31 9328-8445, +55 35 9983-5601, +55 41 9724-2034, +55 43 9139-1729, +55 65 9820-1370, +55 67 8112-5940, +55 67 8210-6332, +55 67 9109-6534, +55 67 9134-2258, +55 71 8146-7195, +55 71 8150-2729, +55 71 8346-8851, +55 71 8352-4562, +55 71 8895-5612, +55 71 9185-5378, +55 71 9195-6406, +55 71 9208-1660, +55 71 9229-2900, +55 71 9235-5425, +55 71 9317-0369, +55 71 9677-8471, +55 71 9703-8264, +55 71 9903-8770, +55 71 9983-0742, +55 75 8107-0413, +55 75 8114-9584, +55 75 8149-9866, +55 75 8374-8027, +55 75 9106-6801, +55 75 9189-9396, +55 75 9708-4034, +55 75 9714-4107, +55 75 9819-4385, +55 75 9836-2832, +55 75 9838-4961, +55 75 9943-9824, +55 75 9977-8180, +55 75 9994-4211, +55 79 9933-3488, +55 81 8435-5375, +55 81 8672-8484, +55 81 8962-7649, +55 81 9534-0610, Você" class="x1iyjqo2 x6ikm8r x10wlt62 xlyipyv xuxw1ft _ao3e selectable-text copyable-text" style="min-height: 0px;"&gt;Andreia, Augusto, Beto, Bruno, Carlos, Edgard, Eliane, Elton, Marília, +55 11 98192-2178, +55 71 8853-2933, +55 71 9108-2752, +55 92 9142-2951, +55 71 9282-8038, +55 11 97665-5662, +55 75 9886-1899, +55 75 8250-7686, +55 75 9106-5696, +55 11 97410-0417, +55 14 99198-8667, +55 71 8329-5561, +55 71 8615-3060, +55 71 8673-9380, +55 71 9283-1101, +55 11 99606-5029, +55 71 8302-9373, +55 14 99608-9010, +55 75 9264-7570, +55 75 9190-0844, +55 71 9341-5305, +55 11 99729-7776, +55 75 8139-9558, +55 71 8754-3848, +55 71 9119-5904, +55 14 99901-0788, +55 71 9300-8840, +55 71 9670-4488, +55 75 9952-0692, +55 71 9667-1902, +55 81 9421-4460, +55 14 99898-7971, +55 14 99696-6754, +55 14 99755-9095, +55 11 99916-3673, +55 13 99169-8938, +55 75 9865-3192, +55 11 99883-3316, +55 71 8792-2094, +55 11 98166-4437, +55 71 8201-8262, +60 14-227 1459, +55 18 99194-2623, +55 75 8209-8365, +55 75 8134-1646, +55 11 91211-5251, +55 11 93329-3319, +55 11 96996-2358, +55 11 97208-0349, +55 11 97213-1233, +55 11 97335-9298, +55 11 98010-2821, +55 11 98044-1910, +55 11 98117-7434, +55 11 98162-0339, +55 11 98194-2875, +55 11 98332-7826, +55 11 98378-9515, +55 11 98432-9962, +55 11 98999-0214, +55 11 99144-1471, +55 11 99147-0433, +55 11 99620-8843, +55 11 99740-5553, +55 11 99893-8242, +55 11 99897-5539, +55 12 98115-5439, +55 12 98830-7965, +55 13 98817-0595, +55 14 98151-5151, +55 14 99128-6951, +55 14 99161-7319, +55 14 99185-8069, +55 14 99192-3016, +55 14 99602-9760, +55 14 99612-9148, +55 14 99617-0631, +55 14 99644-7300, +55 14 99645-7956, +55 14 99646-4601, +55 14 99689-3692, +55 14 99695-5348, +55 14 99695-8090, +55 14 99698-5205, +55 14 99700-4847, +55 14 99712-7667, +55 14 99715-4916, +55 14 99741-5658, +55 14 99742-2582, +55 14 99766-8105, +55 14 99803-2718, +55 14 99803-7602, +55 14 99813-5657, +55 14 99850-8635, +55 14 99852-3630, +55 14 99853-0983, +55 14 99885-2416, +55 15 98151-6482, +55 16 99609-7208, +55 17 99619-1131, +55 17 99707-1143, +55 18 98170-0400, +55 18 99638-9610, +55 19 98147-5509, +55 19 99105-3818, +55 19 99176-2708, +55 19 99270-8775, +55 19 99321-3903, +55 19 99634-3413, +55 19 99809-0206, +55 21 96428-2672, +55 31 8105-8022, +55 31 8823-1891, +55 31 9328-8445, +55 35 9983-5601, +55 41 9724-2034, +55 43 9139-1729, +55 65 9820-1370, +55 67 8112-5940, +55 67 8210-6332, +55 67 9109-6534, +55 67 9134-2258, +55 71 8146-7195, +55 71 8150-2729, +55 71 8346-8851, +55 71 8352-4562, +55 71 8895-5612, +55 71 9185-5378, +55 71 9195-6406, +55 71 9208-1660, +55 71 9229-2900, +55 71 9235-5425, +55 71 9317-0369, +55 71 9677-8471, +55 71 9703-8264, +55 71 9903-8770, +55 71 9983-0742, +55 75 8107-0413, +55 75 8114-9584, +55 75 8149-9866, +55 75 8374-8027, +55 75 9106-6801, +55 75 9189-9396, +55 75 9708-4034, +55 75 9714-4107, +55 75 9819-4385, +55 75 9836-2832, +55 75 9838-4961, +55 75 9943-9824, +55 75 9977-8180, +55 75 9994-4211, +55 79 9933-3488, +55 81 8435-5375, +55 81 8672-8484, +55 81 8962-7649, +55 81 9534-0610, Você&lt;/span&gt;</v>
          </cell>
        </row>
        <row r="26">
          <cell r="B26" t="str">
            <v>converção para colunas, delimitador ','</v>
          </cell>
        </row>
        <row r="27">
          <cell r="B27" t="str">
            <v>&lt;span title="Andreia</v>
          </cell>
        </row>
        <row r="29">
          <cell r="B29" t="str">
            <v>Nome-copiar valores transpor</v>
          </cell>
        </row>
        <row r="30">
          <cell r="B30" t="str">
            <v>Andreia</v>
          </cell>
        </row>
        <row r="31">
          <cell r="B31" t="str">
            <v xml:space="preserve"> Augusto</v>
          </cell>
        </row>
        <row r="32">
          <cell r="B32" t="str">
            <v xml:space="preserve"> Beto</v>
          </cell>
        </row>
        <row r="33">
          <cell r="B33" t="str">
            <v xml:space="preserve"> Bruno</v>
          </cell>
        </row>
        <row r="34">
          <cell r="B34" t="str">
            <v xml:space="preserve"> Carlos</v>
          </cell>
        </row>
        <row r="35">
          <cell r="B35" t="str">
            <v xml:space="preserve"> Edgard</v>
          </cell>
        </row>
        <row r="36">
          <cell r="B36" t="str">
            <v xml:space="preserve"> Eliane</v>
          </cell>
        </row>
        <row r="37">
          <cell r="B37" t="str">
            <v xml:space="preserve"> Elton</v>
          </cell>
        </row>
        <row r="38">
          <cell r="B38" t="str">
            <v xml:space="preserve"> Marília</v>
          </cell>
        </row>
        <row r="39">
          <cell r="B39" t="str">
            <v xml:space="preserve"> +55 11 98192-2178</v>
          </cell>
        </row>
        <row r="40">
          <cell r="B40" t="str">
            <v xml:space="preserve"> +55 71 8853-2933</v>
          </cell>
        </row>
        <row r="41">
          <cell r="B41" t="str">
            <v xml:space="preserve"> +55 71 9108-2752</v>
          </cell>
        </row>
        <row r="42">
          <cell r="B42" t="str">
            <v xml:space="preserve"> +55 92 9142-2951</v>
          </cell>
        </row>
        <row r="43">
          <cell r="B43" t="str">
            <v xml:space="preserve"> +55 71 9282-8038</v>
          </cell>
        </row>
        <row r="44">
          <cell r="B44" t="str">
            <v xml:space="preserve"> +55 11 97665-5662</v>
          </cell>
        </row>
        <row r="45">
          <cell r="B45" t="str">
            <v xml:space="preserve"> +55 75 9886-1899</v>
          </cell>
        </row>
        <row r="46">
          <cell r="B46" t="str">
            <v xml:space="preserve"> +55 75 8250-7686</v>
          </cell>
        </row>
        <row r="47">
          <cell r="B47" t="str">
            <v xml:space="preserve"> +55 75 9106-5696</v>
          </cell>
        </row>
        <row r="48">
          <cell r="B48" t="str">
            <v xml:space="preserve"> +55 11 97410-0417</v>
          </cell>
        </row>
        <row r="49">
          <cell r="B49" t="str">
            <v xml:space="preserve"> +55 14 99198-8667</v>
          </cell>
        </row>
        <row r="50">
          <cell r="B50" t="str">
            <v xml:space="preserve"> +55 71 8329-5561</v>
          </cell>
        </row>
        <row r="51">
          <cell r="B51" t="str">
            <v xml:space="preserve"> +55 71 8615-3060</v>
          </cell>
        </row>
        <row r="52">
          <cell r="B52" t="str">
            <v xml:space="preserve"> +55 71 8673-9380</v>
          </cell>
        </row>
        <row r="53">
          <cell r="B53" t="str">
            <v xml:space="preserve"> +55 71 9283-1101</v>
          </cell>
        </row>
        <row r="54">
          <cell r="B54" t="str">
            <v xml:space="preserve"> +55 11 99606-5029</v>
          </cell>
        </row>
        <row r="55">
          <cell r="B55" t="str">
            <v xml:space="preserve"> +55 71 8302-9373</v>
          </cell>
        </row>
        <row r="56">
          <cell r="B56" t="str">
            <v xml:space="preserve"> +55 14 99608-9010</v>
          </cell>
        </row>
        <row r="57">
          <cell r="B57" t="str">
            <v xml:space="preserve"> +55 75 9264-7570</v>
          </cell>
        </row>
        <row r="58">
          <cell r="B58" t="str">
            <v xml:space="preserve"> +55 75 9190-0844</v>
          </cell>
        </row>
        <row r="59">
          <cell r="B59" t="str">
            <v xml:space="preserve"> +55 71 9341-5305</v>
          </cell>
        </row>
        <row r="60">
          <cell r="B60" t="str">
            <v xml:space="preserve"> +55 11 99729-7776</v>
          </cell>
        </row>
        <row r="61">
          <cell r="B61" t="str">
            <v xml:space="preserve"> +55 75 8139-9558</v>
          </cell>
        </row>
        <row r="62">
          <cell r="B62" t="str">
            <v xml:space="preserve"> +55 71 8754-3848</v>
          </cell>
        </row>
        <row r="63">
          <cell r="B63" t="str">
            <v xml:space="preserve"> +55 71 9119-5904</v>
          </cell>
        </row>
        <row r="64">
          <cell r="B64" t="str">
            <v xml:space="preserve"> +55 14 99901-0788</v>
          </cell>
        </row>
        <row r="65">
          <cell r="B65" t="str">
            <v xml:space="preserve"> +55 71 9300-8840</v>
          </cell>
        </row>
        <row r="66">
          <cell r="B66" t="str">
            <v xml:space="preserve"> +55 71 9670-4488</v>
          </cell>
        </row>
        <row r="67">
          <cell r="B67" t="str">
            <v xml:space="preserve"> +55 75 9952-0692</v>
          </cell>
        </row>
        <row r="68">
          <cell r="B68" t="str">
            <v xml:space="preserve"> +55 71 9667-1902</v>
          </cell>
        </row>
        <row r="69">
          <cell r="B69" t="str">
            <v xml:space="preserve"> +55 81 9421-4460</v>
          </cell>
        </row>
        <row r="70">
          <cell r="B70" t="str">
            <v xml:space="preserve"> +55 14 99898-7971</v>
          </cell>
        </row>
        <row r="71">
          <cell r="B71" t="str">
            <v xml:space="preserve"> +55 14 99696-6754</v>
          </cell>
        </row>
        <row r="72">
          <cell r="B72" t="str">
            <v xml:space="preserve"> +55 14 99755-9095</v>
          </cell>
        </row>
        <row r="73">
          <cell r="B73" t="str">
            <v xml:space="preserve"> +55 11 99916-3673</v>
          </cell>
        </row>
        <row r="74">
          <cell r="B74" t="str">
            <v xml:space="preserve"> +55 13 99169-8938</v>
          </cell>
        </row>
        <row r="75">
          <cell r="B75" t="str">
            <v xml:space="preserve"> +55 75 9865-3192</v>
          </cell>
        </row>
        <row r="76">
          <cell r="B76" t="str">
            <v xml:space="preserve"> +55 11 99883-3316</v>
          </cell>
        </row>
        <row r="77">
          <cell r="B77" t="str">
            <v xml:space="preserve"> +55 71 8792-2094</v>
          </cell>
        </row>
        <row r="78">
          <cell r="B78" t="str">
            <v xml:space="preserve"> +55 11 98166-4437</v>
          </cell>
        </row>
        <row r="79">
          <cell r="B79" t="str">
            <v xml:space="preserve"> +55 71 8201-8262</v>
          </cell>
        </row>
        <row r="80">
          <cell r="B80" t="str">
            <v xml:space="preserve"> +60 14-227 1459</v>
          </cell>
        </row>
        <row r="81">
          <cell r="B81" t="str">
            <v xml:space="preserve"> +55 18 99194-2623</v>
          </cell>
        </row>
        <row r="82">
          <cell r="B82" t="str">
            <v xml:space="preserve"> +55 75 8209-8365</v>
          </cell>
        </row>
        <row r="83">
          <cell r="B83" t="str">
            <v xml:space="preserve"> +55 75 8134-1646</v>
          </cell>
        </row>
        <row r="84">
          <cell r="B84" t="str">
            <v xml:space="preserve"> +55 11 91211-5251</v>
          </cell>
        </row>
        <row r="85">
          <cell r="B85" t="str">
            <v xml:space="preserve"> +55 11 93329-3319</v>
          </cell>
        </row>
        <row r="86">
          <cell r="B86" t="str">
            <v xml:space="preserve"> +55 11 96996-2358</v>
          </cell>
        </row>
        <row r="87">
          <cell r="B87" t="str">
            <v xml:space="preserve"> +55 11 97208-0349</v>
          </cell>
        </row>
        <row r="88">
          <cell r="B88" t="str">
            <v xml:space="preserve"> +55 11 97213-1233</v>
          </cell>
        </row>
        <row r="89">
          <cell r="B89" t="str">
            <v xml:space="preserve"> +55 11 97335-9298</v>
          </cell>
        </row>
        <row r="90">
          <cell r="B90" t="str">
            <v xml:space="preserve"> +55 11 98010-2821</v>
          </cell>
        </row>
        <row r="91">
          <cell r="B91" t="str">
            <v xml:space="preserve"> +55 11 98044-1910</v>
          </cell>
        </row>
        <row r="92">
          <cell r="B92" t="str">
            <v xml:space="preserve"> +55 11 98117-7434</v>
          </cell>
        </row>
        <row r="93">
          <cell r="B93" t="str">
            <v xml:space="preserve"> +55 11 98162-0339</v>
          </cell>
        </row>
        <row r="94">
          <cell r="B94" t="str">
            <v xml:space="preserve"> +55 11 98194-2875</v>
          </cell>
        </row>
        <row r="95">
          <cell r="B95" t="str">
            <v xml:space="preserve"> +55 11 98332-7826</v>
          </cell>
        </row>
        <row r="96">
          <cell r="B96" t="str">
            <v xml:space="preserve"> +55 11 98378-9515</v>
          </cell>
        </row>
        <row r="97">
          <cell r="B97" t="str">
            <v xml:space="preserve"> +55 11 98432-9962</v>
          </cell>
        </row>
        <row r="98">
          <cell r="B98" t="str">
            <v xml:space="preserve"> +55 11 98999-0214</v>
          </cell>
        </row>
        <row r="99">
          <cell r="B99" t="str">
            <v xml:space="preserve"> +55 11 99144-1471</v>
          </cell>
        </row>
        <row r="100">
          <cell r="B100" t="str">
            <v xml:space="preserve"> +55 11 99147-0433</v>
          </cell>
        </row>
        <row r="101">
          <cell r="B101" t="str">
            <v xml:space="preserve"> +55 11 99620-8843</v>
          </cell>
        </row>
        <row r="102">
          <cell r="B102" t="str">
            <v xml:space="preserve"> +55 11 99740-5553</v>
          </cell>
        </row>
        <row r="103">
          <cell r="B103" t="str">
            <v xml:space="preserve"> +55 11 99893-8242</v>
          </cell>
        </row>
        <row r="104">
          <cell r="B104" t="str">
            <v xml:space="preserve"> +55 11 99897-5539</v>
          </cell>
        </row>
        <row r="105">
          <cell r="B105" t="str">
            <v xml:space="preserve"> +55 12 98115-5439</v>
          </cell>
        </row>
        <row r="106">
          <cell r="B106" t="str">
            <v xml:space="preserve"> +55 12 98830-7965</v>
          </cell>
        </row>
        <row r="107">
          <cell r="B107" t="str">
            <v xml:space="preserve"> +55 13 98817-0595</v>
          </cell>
        </row>
        <row r="108">
          <cell r="B108" t="str">
            <v xml:space="preserve"> +55 14 98151-5151</v>
          </cell>
        </row>
        <row r="109">
          <cell r="B109" t="str">
            <v xml:space="preserve"> +55 14 99128-6951</v>
          </cell>
        </row>
        <row r="110">
          <cell r="B110" t="str">
            <v xml:space="preserve"> +55 14 99161-7319</v>
          </cell>
        </row>
        <row r="111">
          <cell r="B111" t="str">
            <v xml:space="preserve"> +55 14 99185-8069</v>
          </cell>
        </row>
        <row r="112">
          <cell r="B112" t="str">
            <v xml:space="preserve"> +55 14 99192-3016</v>
          </cell>
        </row>
        <row r="113">
          <cell r="B113" t="str">
            <v xml:space="preserve"> +55 14 99602-9760</v>
          </cell>
        </row>
        <row r="114">
          <cell r="B114" t="str">
            <v xml:space="preserve"> +55 14 99612-9148</v>
          </cell>
        </row>
        <row r="115">
          <cell r="B115" t="str">
            <v xml:space="preserve"> +55 14 99617-0631</v>
          </cell>
        </row>
        <row r="116">
          <cell r="B116" t="str">
            <v xml:space="preserve"> +55 14 99644-7300</v>
          </cell>
        </row>
        <row r="117">
          <cell r="B117" t="str">
            <v xml:space="preserve"> +55 14 99645-7956</v>
          </cell>
        </row>
        <row r="118">
          <cell r="B118" t="str">
            <v xml:space="preserve"> +55 14 99646-4601</v>
          </cell>
        </row>
        <row r="119">
          <cell r="B119" t="str">
            <v xml:space="preserve"> +55 14 99689-3692</v>
          </cell>
        </row>
        <row r="120">
          <cell r="B120" t="str">
            <v xml:space="preserve"> +55 14 99695-5348</v>
          </cell>
        </row>
        <row r="121">
          <cell r="B121" t="str">
            <v xml:space="preserve"> +55 14 99695-8090</v>
          </cell>
        </row>
        <row r="122">
          <cell r="B122" t="str">
            <v xml:space="preserve"> +55 14 99698-5205</v>
          </cell>
        </row>
        <row r="123">
          <cell r="B123" t="str">
            <v xml:space="preserve"> +55 14 99700-4847</v>
          </cell>
        </row>
        <row r="124">
          <cell r="B124" t="str">
            <v xml:space="preserve"> +55 14 99712-7667</v>
          </cell>
        </row>
        <row r="125">
          <cell r="B125" t="str">
            <v xml:space="preserve"> +55 14 99715-4916</v>
          </cell>
        </row>
        <row r="126">
          <cell r="B126" t="str">
            <v xml:space="preserve"> +55 14 99741-5658</v>
          </cell>
        </row>
        <row r="127">
          <cell r="B127" t="str">
            <v xml:space="preserve"> +55 14 99742-2582</v>
          </cell>
        </row>
        <row r="128">
          <cell r="B128" t="str">
            <v xml:space="preserve"> +55 14 99766-8105</v>
          </cell>
        </row>
        <row r="129">
          <cell r="B129" t="str">
            <v xml:space="preserve"> +55 14 99803-2718</v>
          </cell>
        </row>
        <row r="130">
          <cell r="B130" t="str">
            <v xml:space="preserve"> +55 14 99803-7602</v>
          </cell>
        </row>
        <row r="131">
          <cell r="B131" t="str">
            <v xml:space="preserve"> +55 14 99813-5657</v>
          </cell>
        </row>
        <row r="132">
          <cell r="B132" t="str">
            <v xml:space="preserve"> +55 14 99850-8635</v>
          </cell>
        </row>
        <row r="133">
          <cell r="B133" t="str">
            <v xml:space="preserve"> +55 14 99852-3630</v>
          </cell>
        </row>
        <row r="134">
          <cell r="B134" t="str">
            <v xml:space="preserve"> +55 14 99853-0983</v>
          </cell>
        </row>
        <row r="135">
          <cell r="B135" t="str">
            <v xml:space="preserve"> +55 14 99885-2416</v>
          </cell>
        </row>
        <row r="136">
          <cell r="B136" t="str">
            <v xml:space="preserve"> +55 15 98151-6482</v>
          </cell>
        </row>
        <row r="137">
          <cell r="B137" t="str">
            <v xml:space="preserve"> +55 16 99609-7208</v>
          </cell>
        </row>
        <row r="138">
          <cell r="B138" t="str">
            <v xml:space="preserve"> +55 17 99619-1131</v>
          </cell>
        </row>
        <row r="139">
          <cell r="B139" t="str">
            <v xml:space="preserve"> +55 17 99707-1143</v>
          </cell>
        </row>
        <row r="140">
          <cell r="B140" t="str">
            <v xml:space="preserve"> +55 18 98170-0400</v>
          </cell>
        </row>
        <row r="141">
          <cell r="B141" t="str">
            <v xml:space="preserve"> +55 18 99638-9610</v>
          </cell>
        </row>
        <row r="142">
          <cell r="B142" t="str">
            <v xml:space="preserve"> +55 19 98147-5509</v>
          </cell>
        </row>
        <row r="143">
          <cell r="B143" t="str">
            <v xml:space="preserve"> +55 19 99105-3818</v>
          </cell>
        </row>
        <row r="144">
          <cell r="B144" t="str">
            <v xml:space="preserve"> +55 19 99176-2708</v>
          </cell>
        </row>
        <row r="145">
          <cell r="B145" t="str">
            <v xml:space="preserve"> +55 19 99270-8775</v>
          </cell>
        </row>
        <row r="146">
          <cell r="B146" t="str">
            <v xml:space="preserve"> +55 19 99321-3903</v>
          </cell>
        </row>
        <row r="147">
          <cell r="B147" t="str">
            <v xml:space="preserve"> +55 19 99634-3413</v>
          </cell>
        </row>
        <row r="148">
          <cell r="B148" t="str">
            <v xml:space="preserve"> +55 19 99809-0206</v>
          </cell>
        </row>
        <row r="149">
          <cell r="B149" t="str">
            <v xml:space="preserve"> +55 21 96428-2672</v>
          </cell>
        </row>
        <row r="150">
          <cell r="B150" t="str">
            <v xml:space="preserve"> +55 31 8105-8022</v>
          </cell>
        </row>
        <row r="151">
          <cell r="B151" t="str">
            <v xml:space="preserve"> +55 31 8823-1891</v>
          </cell>
        </row>
        <row r="152">
          <cell r="B152" t="str">
            <v xml:space="preserve"> +55 31 9328-8445</v>
          </cell>
        </row>
        <row r="153">
          <cell r="B153" t="str">
            <v xml:space="preserve"> +55 35 9983-5601</v>
          </cell>
        </row>
        <row r="154">
          <cell r="B154" t="str">
            <v xml:space="preserve"> +55 41 9724-2034</v>
          </cell>
        </row>
        <row r="155">
          <cell r="B155" t="str">
            <v xml:space="preserve"> +55 43 9139-1729</v>
          </cell>
        </row>
        <row r="156">
          <cell r="B156" t="str">
            <v xml:space="preserve"> +55 65 9820-1370</v>
          </cell>
        </row>
        <row r="157">
          <cell r="B157" t="str">
            <v xml:space="preserve"> +55 67 8112-5940</v>
          </cell>
        </row>
        <row r="158">
          <cell r="B158" t="str">
            <v xml:space="preserve"> +55 67 8210-6332</v>
          </cell>
        </row>
        <row r="159">
          <cell r="B159" t="str">
            <v xml:space="preserve"> +55 67 9109-6534</v>
          </cell>
        </row>
        <row r="160">
          <cell r="B160" t="str">
            <v xml:space="preserve"> +55 67 9134-2258</v>
          </cell>
        </row>
        <row r="161">
          <cell r="B161" t="str">
            <v xml:space="preserve"> +55 71 8146-7195</v>
          </cell>
        </row>
        <row r="162">
          <cell r="B162" t="str">
            <v xml:space="preserve"> +55 71 8150-2729</v>
          </cell>
        </row>
        <row r="163">
          <cell r="B163" t="str">
            <v xml:space="preserve"> +55 71 8346-8851</v>
          </cell>
        </row>
        <row r="164">
          <cell r="B164" t="str">
            <v xml:space="preserve"> +55 71 8352-4562</v>
          </cell>
        </row>
        <row r="165">
          <cell r="B165" t="str">
            <v xml:space="preserve"> +55 71 8895-5612</v>
          </cell>
        </row>
        <row r="166">
          <cell r="B166" t="str">
            <v xml:space="preserve"> +55 71 9185-5378</v>
          </cell>
        </row>
        <row r="167">
          <cell r="B167" t="str">
            <v xml:space="preserve"> +55 71 9195-6406</v>
          </cell>
        </row>
        <row r="168">
          <cell r="B168" t="str">
            <v xml:space="preserve"> +55 71 9208-1660</v>
          </cell>
        </row>
        <row r="169">
          <cell r="B169" t="str">
            <v xml:space="preserve"> +55 71 9229-2900</v>
          </cell>
        </row>
        <row r="170">
          <cell r="B170" t="str">
            <v xml:space="preserve"> +55 71 9235-5425</v>
          </cell>
        </row>
        <row r="171">
          <cell r="B171" t="str">
            <v xml:space="preserve"> +55 71 9317-0369</v>
          </cell>
        </row>
        <row r="172">
          <cell r="B172" t="str">
            <v xml:space="preserve"> +55 71 9677-8471</v>
          </cell>
        </row>
        <row r="173">
          <cell r="B173" t="str">
            <v xml:space="preserve"> +55 71 9703-8264</v>
          </cell>
        </row>
        <row r="174">
          <cell r="B174" t="str">
            <v xml:space="preserve"> +55 71 9903-8770</v>
          </cell>
        </row>
        <row r="175">
          <cell r="B175" t="str">
            <v xml:space="preserve"> +55 71 9983-0742</v>
          </cell>
        </row>
        <row r="176">
          <cell r="B176" t="str">
            <v xml:space="preserve"> +55 75 8107-0413</v>
          </cell>
        </row>
        <row r="177">
          <cell r="B177" t="str">
            <v xml:space="preserve"> +55 75 8114-9584</v>
          </cell>
        </row>
        <row r="178">
          <cell r="B178" t="str">
            <v xml:space="preserve"> +55 75 8149-9866</v>
          </cell>
        </row>
        <row r="179">
          <cell r="B179" t="str">
            <v xml:space="preserve"> +55 75 8374-8027</v>
          </cell>
        </row>
        <row r="180">
          <cell r="B180" t="str">
            <v xml:space="preserve"> +55 75 9106-6801</v>
          </cell>
        </row>
        <row r="181">
          <cell r="B181" t="str">
            <v xml:space="preserve"> +55 75 9189-9396</v>
          </cell>
        </row>
        <row r="182">
          <cell r="B182" t="str">
            <v xml:space="preserve"> +55 75 9708-4034</v>
          </cell>
        </row>
        <row r="183">
          <cell r="B183" t="str">
            <v xml:space="preserve"> +55 75 9714-4107</v>
          </cell>
        </row>
        <row r="184">
          <cell r="B184" t="str">
            <v xml:space="preserve"> +55 75 9819-4385</v>
          </cell>
        </row>
        <row r="185">
          <cell r="B185" t="str">
            <v xml:space="preserve"> +55 75 9836-2832</v>
          </cell>
        </row>
        <row r="186">
          <cell r="B186" t="str">
            <v xml:space="preserve"> +55 75 9838-4961</v>
          </cell>
        </row>
        <row r="187">
          <cell r="B187" t="str">
            <v xml:space="preserve"> +55 75 9943-9824</v>
          </cell>
        </row>
        <row r="188">
          <cell r="B188" t="str">
            <v xml:space="preserve"> +55 75 9977-8180</v>
          </cell>
        </row>
        <row r="189">
          <cell r="B189" t="str">
            <v xml:space="preserve"> +55 75 9994-4211</v>
          </cell>
        </row>
        <row r="190">
          <cell r="B190" t="str">
            <v xml:space="preserve"> +55 79 9933-3488</v>
          </cell>
        </row>
        <row r="191">
          <cell r="B191" t="str">
            <v xml:space="preserve"> +55 81 8435-5375</v>
          </cell>
        </row>
        <row r="192">
          <cell r="B192" t="str">
            <v xml:space="preserve"> +55 81 8672-8484</v>
          </cell>
        </row>
        <row r="193">
          <cell r="B193" t="str">
            <v xml:space="preserve"> +55 81 8962-7649</v>
          </cell>
        </row>
        <row r="194">
          <cell r="B194" t="str">
            <v xml:space="preserve"> +55 81 9534-0610</v>
          </cell>
        </row>
        <row r="195">
          <cell r="B195" t="str">
            <v xml:space="preserve"> Você" class="x1iyjqo2 x6ikm8r x10wlt62 xlyipyv xuxw1ft _ao3e selectable-text copyable-text" style="min-height: 0px;"&gt;Andreia</v>
          </cell>
        </row>
      </sheetData>
      <sheetData sheetId="15"/>
      <sheetData sheetId="16"/>
      <sheetData sheetId="17"/>
      <sheetData sheetId="18"/>
      <sheetData sheetId="19"/>
      <sheetData sheetId="20"/>
      <sheetData sheetId="21"/>
      <sheetData sheetId="22"/>
      <sheetData sheetId="23"/>
      <sheetData sheetId="24"/>
      <sheetData sheetId="2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59EAB-2536-4CCC-A530-90A5E306A859}" name="TabelaKeyUsersS4BracellOnda3" displayName="TabelaKeyUsersS4BracellOnda3" ref="A6:AI217" totalsRowShown="0" headerRowDxfId="38" dataDxfId="36" headerRowBorderDxfId="37" tableBorderDxfId="35">
  <autoFilter ref="A6:AI217" xr:uid="{73B5E273-B0A9-49FE-9459-812C25F57945}">
    <filterColumn colId="15">
      <filters>
        <filter val="Onda 3"/>
      </filters>
    </filterColumn>
    <filterColumn colId="18">
      <filters>
        <filter val="KeyUser"/>
      </filters>
    </filterColumn>
  </autoFilter>
  <tableColumns count="35">
    <tableColumn id="4" xr3:uid="{015755EC-330E-4AD8-9A41-BF580EE31210}" name="Loop Histórico" dataDxfId="34"/>
    <tableColumn id="20" xr3:uid="{CFF05020-0774-42C3-8F8D-B6E24F1A3E33}" name="NecessitaOverviewSAP" dataDxfId="33"/>
    <tableColumn id="21" xr3:uid="{FC7A8EF9-85D7-49C5-A4D7-2C2E8B9C82B8}" name="Fup Gestor não validou/respondeu lista KeyUser" dataDxfId="32"/>
    <tableColumn id="35" xr3:uid="{C5AA2018-F554-45F4-BE7A-5F03EAA9DC35}" name="chkGestorNome" dataDxfId="31">
      <calculatedColumnFormula>INDEX(TabelaKeyUsersS4BracellOnda3[NOME DO KEY USER/BPs/FUNCIONAL],MATCH(TabelaKeyUsersS4BracellOnda3[[#This Row],[E-mail Gestor]],TabelaKeyUsersS4BracellOnda3[E-MAIL],0))</calculatedColumnFormula>
    </tableColumn>
    <tableColumn id="34" xr3:uid="{730057E9-4840-449A-BC0D-580D8E23891C}" name="chkGestorCargo" dataDxfId="30">
      <calculatedColumnFormula>INDEX(TabelaKeyUsersS4BracellOnda3[CARGO],MATCH(TabelaKeyUsersS4BracellOnda3[[#This Row],[E-mail Gestor]],TabelaKeyUsersS4BracellOnda3[E-MAIL],0))</calculatedColumnFormula>
    </tableColumn>
    <tableColumn id="18" xr3:uid="{A916BE17-F680-4D19-9E3A-057B4C6226C5}" name="Dt Created" dataDxfId="29"/>
    <tableColumn id="5" xr3:uid="{5B727FC2-A726-4727-B323-AF4F40AC4EFD}" name="NOME DO GESTOR" dataDxfId="28"/>
    <tableColumn id="6" xr3:uid="{90140DBD-8E4D-4314-88CF-EACC5AAF4102}" name="E-mail Gestor" dataDxfId="27"/>
    <tableColumn id="7" xr3:uid="{7438EBC2-982D-4294-B502-59CE2D684D7F}" name="Cargo Gestor" dataDxfId="26"/>
    <tableColumn id="1" xr3:uid="{18FC16B9-CF27-4460-B7A2-8FF4C41099E2}" name="NOME DO KEY USER/BPs/FUNCIONAL" dataDxfId="25"/>
    <tableColumn id="8" xr3:uid="{98118469-0E76-46E5-967A-BEAC1E3B532F}" name="CARGO" dataDxfId="24"/>
    <tableColumn id="9" xr3:uid="{6CB133AC-F3CF-49AE-8F69-F38D370FB1DF}" name="ÁREA" dataDxfId="23"/>
    <tableColumn id="10" xr3:uid="{2853BD04-242C-4ABA-8EF0-BBC2723C43AE}" name="MÓDULO S4HANA" dataDxfId="22"/>
    <tableColumn id="26" xr3:uid="{64EF3654-8E89-47BE-A957-BB09844585FE}" name="Process" dataDxfId="21"/>
    <tableColumn id="11" xr3:uid="{C5148140-DBE1-4848-ACA9-2B421007C3B1}" name="E-MAIL" dataDxfId="20"/>
    <tableColumn id="12" xr3:uid="{4B77CB84-CC13-4FAB-91F9-402B0DB3A604}" name="Onda" dataDxfId="19"/>
    <tableColumn id="13" xr3:uid="{9EC32D84-F607-4E27-A967-099BAD33D9C2}" name="UNIDADE ORIGEM" dataDxfId="18"/>
    <tableColumn id="23" xr3:uid="{341739AC-DDEB-4269-8BCC-80C0D18B2E85}" name="Empresa" dataDxfId="17"/>
    <tableColumn id="24" xr3:uid="{38D96D1A-F988-4B08-B445-A32724DDC635}" name="PapelNoProjeto" dataDxfId="16"/>
    <tableColumn id="32" xr3:uid="{45CA4B14-FCD5-4CA8-B5FB-F4186DB97100}" name="xOnda1" dataDxfId="15">
      <calculatedColumnFormula>INDEX('[1]Bruno Key Users Consolidado1102'!H:H,MATCH(TRIM(TabelaKeyUsersS4BracellOnda3[[#This Row],[E-MAIL]])&amp;"*",'[1]Bruno Key Users Consolidado1102'!F:F,0))</calculatedColumnFormula>
    </tableColumn>
    <tableColumn id="31" xr3:uid="{41D6CCDC-2BE0-419F-9CCC-1648BEE9EEB4}" name="xOnda1MódulosS4Hana" dataDxfId="14">
      <calculatedColumnFormula>INDEX('[1]Bruno Key Users Consolidado1102'!E:E,MATCH(TRIM(TabelaKeyUsersS4BracellOnda3[[#This Row],[E-MAIL]])&amp;"*",'[1]Bruno Key Users Consolidado1102'!F:F,0))</calculatedColumnFormula>
    </tableColumn>
    <tableColumn id="15" xr3:uid="{C66D8B6B-934D-4F73-A69C-E19B3E3E8DB7}" name="Férias" dataDxfId="13"/>
    <tableColumn id="29" xr3:uid="{C9694527-D245-40C8-ADDE-406D87DDA382}" name="Férias BackUp" dataDxfId="12"/>
    <tableColumn id="17" xr3:uid="{3C0345C8-5A8B-41DF-8A98-E607B71E0E9E}" name="NecessitaOverviewSAP?" dataDxfId="11"/>
    <tableColumn id="16" xr3:uid="{AB76A4D5-94AD-4BEE-B3D0-F37EDE104F47}" name="WhatsApp" dataDxfId="10"/>
    <tableColumn id="22" xr3:uid="{4E58F380-B354-4125-8B16-21D2BEBF33A2}" name="DtAniverário" dataDxfId="9"/>
    <tableColumn id="30" xr3:uid="{1781638D-F89A-4252-A5D4-C59C9776D496}" name="Whatsapp_limpo" dataDxfId="8">
      <calculatedColumnFormula>SUBSTITUTE(SUBSTITUTE(SUBSTITUTE(SUBSTITUTE(SUBSTITUTE(TabelaKeyUsersS4BracellOnda3[[#This Row],[WhatsApp]],"(",""), ")",""),"-",""),"+","")," ","")</calculatedColumnFormula>
    </tableColumn>
    <tableColumn id="33" xr3:uid="{2C034A3E-CEDE-402C-B421-6A424C9EC5FC}" name="xChkWhatsApp" dataDxfId="7">
      <calculatedColumnFormula>IF(ISERROR(MATCH("*"&amp;RIGHT(TabelaKeyUsersS4BracellOnda3[[#This Row],[Whatsapp_limpo]],8),[1]GruposWhatsApp!D:D,0)),"Wng: não",INDEX([1]GruposWhatsApp!B:B,MATCH("*"&amp;RIGHT(TabelaKeyUsersS4BracellOnda3[[#This Row],[Whatsapp_limpo]],8),[1]GruposWhatsApp!D:D,0)))</calculatedColumnFormula>
    </tableColumn>
    <tableColumn id="27" xr3:uid="{013BA0A7-3592-412A-B89E-9017E013A2BF}" name="1o. e Último nome" dataDxfId="6">
      <calculatedColumnFormula>_xlfn.TEXTBEFORE(TabelaKeyUsersS4BracellOnda3[[#This Row],[NOME DO KEY USER/BPs/FUNCIONAL]]," ")&amp;" "&amp;TRIM(RIGHT(SUBSTITUTE(TabelaKeyUsersS4BracellOnda3[[#This Row],[NOME DO KEY USER/BPs/FUNCIONAL]]," ",REPT(" ",255)),255))</calculatedColumnFormula>
    </tableColumn>
    <tableColumn id="28" xr3:uid="{99865B97-C444-47E9-AF6E-53D9B671B698}" name="Nome e Módulo" dataDxfId="5">
      <calculatedColumnFormula>TabelaKeyUsersS4BracellOnda3[[#This Row],[1o. e Último nome]]&amp;" ("&amp;TabelaKeyUsersS4BracellOnda3[[#This Row],[MÓDULO S4HANA]]&amp;")"&amp;
IF(ISERROR(SEARCH("fup-",TabelaKeyUsersS4BracellOnda3[[#This Row],[Fup Gestor não validou/respondeu lista KeyUser]])),"","#")</calculatedColumnFormula>
    </tableColumn>
    <tableColumn id="3" xr3:uid="{7188546D-3578-41DB-BA80-2AF0F9BD697E}" name="chkQtdePessoasSobGestor" dataDxfId="4">
      <calculatedColumnFormula>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calculatedColumnFormula>
    </tableColumn>
    <tableColumn id="2" xr3:uid="{2E05393C-2008-41D0-BC81-959B17FDFF09}" name="chkTemEmailKeyUserBPFuncional" dataDxfId="3">
      <calculatedColumnFormula>IF(ISERROR(SEARCH("@",TabelaKeyUsersS4BracellOnda3[[#This Row],[E-MAIL]]))=FALSE,"Tem e-Mail KeyUserBPFunc","NÂO tem e-Mail KeyUserBPFunc")</calculatedColumnFormula>
    </tableColumn>
    <tableColumn id="14" xr3:uid="{84D37976-61D9-45C0-86CD-9B6629ABC335}" name="chkTemEmailGestor" dataDxfId="2">
      <calculatedColumnFormula>IF(ISERROR(SEARCH("@",TabelaKeyUsersS4BracellOnda3[[#This Row],[E-mail Gestor]]))=FALSE,"Tem e-Mail Gestor","NÃO tem e-Mail Gestor")</calculatedColumnFormula>
    </tableColumn>
    <tableColumn id="25" xr3:uid="{6C706E9F-E228-4BEE-8D74-3B0989A4F611}" name="chkKeyUserBPFuncionalTemGestorCadastrado" dataDxfId="1">
      <calculatedColumnFormula>"e-Mail KeyUserBPFuncional tem: "&amp;COUNTIFS(TabelaKeyUsersS4BracellOnda3[E-MAIL],TabelaKeyUsersS4BracellOnda3[[#This Row],[E-mail Gestor]])&amp; " Gestor Cadastrado"</calculatedColumnFormula>
    </tableColumn>
    <tableColumn id="19" xr3:uid="{849E5446-06C3-4BE4-8AFD-754A892BE079}" name="chkEhUniqueNomeEmailKeyUserBPFuncional" dataDxfId="0">
      <calculatedColumnFormula>"#Qtd NomeKeyUserBPFuncional: "&amp;COUNTIFS(TabelaKeyUsersS4BracellOnda3[NOME DO KEY USER/BPs/FUNCIONAL],TabelaKeyUsersS4BracellOnda3[[#This Row],[NOME DO KEY USER/BPs/FUNCIONAL]]) &amp; " #Qtd e-Mail: "&amp;COUNTIFS(TabelaKeyUsersS4BracellOnda3[E-MAIL],TabelaKeyUsersS4BracellOnda3[[#This Row],[E-MAIL]])</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Integração">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B60B73B-A807-496F-B0F8-D3852A4D5654}">
  <we:reference id="8a512e2b-c04e-4c06-9235-11b6cd59f584" version="1.16.0.0" store="EXCatalog" storeType="EXCatalog"/>
  <we:alternateReferences>
    <we:reference id="WA200000169" version="1.16.0.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xmlns="">
        <we:customFunctionIds>_xldudf_SAP_GETDIMENSIONFILTER</we:customFunctionIds>
        <we:customFunctionIds>_xldudf_SAP_OVERWRITEDIMENSIONFILTER</we:customFunctionIds>
        <we:customFunctionIds>_xldudf_SAP_GETDIMENSIONS</we:customFunctionIds>
        <we:customFunctionIds>_xldudf_SAP_GETTABLENAME</we:customFunctionIds>
        <we:customFunctionIds>_xldudf_SAP_GETDATA</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mailto:miriam_specie@averisamericas.com" TargetMode="External"/><Relationship Id="rId2" Type="http://schemas.openxmlformats.org/officeDocument/2006/relationships/hyperlink" Target="mailto:pedro_filho@averisamericas.com" TargetMode="External"/><Relationship Id="rId1" Type="http://schemas.openxmlformats.org/officeDocument/2006/relationships/hyperlink" Target="mailto:augusto_cardoso@averisamericas.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maria.andrade@atos.net" TargetMode="External"/><Relationship Id="rId2" Type="http://schemas.openxmlformats.org/officeDocument/2006/relationships/hyperlink" Target="mailto:homero.lima@atos.net" TargetMode="External"/><Relationship Id="rId1" Type="http://schemas.openxmlformats.org/officeDocument/2006/relationships/hyperlink" Target="mailto:arthur.nascimento.external@atos.net" TargetMode="External"/><Relationship Id="rId6" Type="http://schemas.openxmlformats.org/officeDocument/2006/relationships/hyperlink" Target="mailto:schlemper.alexandre@atos.net" TargetMode="External"/><Relationship Id="rId5" Type="http://schemas.openxmlformats.org/officeDocument/2006/relationships/hyperlink" Target="mailto:silvio.silva.external@atos.net" TargetMode="External"/><Relationship Id="rId4" Type="http://schemas.openxmlformats.org/officeDocument/2006/relationships/hyperlink" Target="mailto:matheus.glinke.external@atos.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4A713-C4DD-4F6E-8FD1-71F295FC8CD7}">
  <sheetPr codeName="Planilha1">
    <tabColor rgb="FFFFFF00"/>
    <pageSetUpPr fitToPage="1"/>
  </sheetPr>
  <dimension ref="A1:JU673"/>
  <sheetViews>
    <sheetView showGridLines="0" tabSelected="1" showRuler="0" zoomScale="68" zoomScaleNormal="68" zoomScalePageLayoutView="70" workbookViewId="0">
      <pane xSplit="2" ySplit="6" topLeftCell="C7" activePane="bottomRight" state="frozen"/>
      <selection pane="topRight" activeCell="C1" sqref="C1"/>
      <selection pane="bottomLeft" activeCell="A7" sqref="A7"/>
      <selection pane="bottomRight" activeCell="B12" sqref="B12"/>
    </sheetView>
  </sheetViews>
  <sheetFormatPr defaultRowHeight="30" customHeight="1"/>
  <cols>
    <col min="1" max="1" width="165" customWidth="1"/>
    <col min="2" max="2" width="39.5703125" customWidth="1"/>
    <col min="3" max="3" width="50.42578125" customWidth="1"/>
    <col min="4" max="4" width="13" hidden="1" customWidth="1"/>
    <col min="5" max="5" width="15.28515625" bestFit="1" customWidth="1"/>
    <col min="6" max="6" width="11.42578125" style="5" bestFit="1" customWidth="1"/>
    <col min="7" max="7" width="15.7109375" bestFit="1" customWidth="1"/>
    <col min="8" max="8" width="9.5703125" bestFit="1" customWidth="1"/>
    <col min="9" max="9" width="3.140625" bestFit="1" customWidth="1"/>
    <col min="10" max="13" width="3.42578125" bestFit="1" customWidth="1"/>
    <col min="14" max="14" width="3.140625" bestFit="1" customWidth="1"/>
    <col min="15" max="15" width="3.42578125" bestFit="1" customWidth="1"/>
    <col min="16" max="16" width="3.140625" bestFit="1" customWidth="1"/>
    <col min="17" max="18" width="3.42578125" bestFit="1" customWidth="1"/>
    <col min="19" max="19" width="3" bestFit="1" customWidth="1"/>
    <col min="20" max="20" width="2.7109375" bestFit="1" customWidth="1"/>
    <col min="21" max="28" width="3" bestFit="1" customWidth="1"/>
    <col min="29" max="29" width="3.42578125" bestFit="1" customWidth="1"/>
    <col min="30" max="30" width="3" bestFit="1" customWidth="1"/>
    <col min="31" max="39" width="3.42578125" bestFit="1" customWidth="1"/>
    <col min="40" max="40" width="3" bestFit="1" customWidth="1"/>
    <col min="41" max="41" width="2.140625" bestFit="1" customWidth="1"/>
    <col min="42" max="49" width="2.28515625" bestFit="1" customWidth="1"/>
    <col min="50" max="50" width="3" bestFit="1" customWidth="1"/>
    <col min="51" max="51" width="2.7109375" bestFit="1" customWidth="1"/>
    <col min="52" max="59" width="3" bestFit="1" customWidth="1"/>
    <col min="60" max="60" width="3.42578125" bestFit="1" customWidth="1"/>
    <col min="61" max="61" width="3" bestFit="1" customWidth="1"/>
    <col min="62" max="64" width="3.42578125" bestFit="1" customWidth="1"/>
    <col min="65" max="72" width="3.28515625" bestFit="1" customWidth="1"/>
    <col min="73" max="73" width="1.85546875" bestFit="1" customWidth="1"/>
    <col min="74" max="81" width="2.28515625" bestFit="1" customWidth="1"/>
    <col min="82" max="82" width="2.85546875" bestFit="1" customWidth="1"/>
    <col min="83" max="83" width="2.7109375" bestFit="1" customWidth="1"/>
    <col min="84" max="91" width="2.85546875" bestFit="1" customWidth="1"/>
    <col min="92" max="92" width="3.28515625" bestFit="1" customWidth="1"/>
    <col min="93" max="93" width="2.85546875" bestFit="1" customWidth="1"/>
    <col min="94" max="102" width="3.28515625" bestFit="1" customWidth="1"/>
    <col min="103" max="103" width="2.85546875" bestFit="1" customWidth="1"/>
    <col min="104" max="104" width="2.140625" bestFit="1" customWidth="1"/>
    <col min="105" max="112" width="2.28515625" bestFit="1" customWidth="1"/>
    <col min="113" max="113" width="2.85546875" bestFit="1" customWidth="1"/>
    <col min="114" max="114" width="2.7109375" bestFit="1" customWidth="1"/>
    <col min="115" max="122" width="2.85546875" bestFit="1" customWidth="1"/>
    <col min="123" max="123" width="3.28515625" bestFit="1" customWidth="1"/>
    <col min="124" max="124" width="2.85546875" bestFit="1" customWidth="1"/>
    <col min="125" max="133" width="3.28515625" bestFit="1" customWidth="1"/>
    <col min="134" max="134" width="2.85546875" bestFit="1" customWidth="1"/>
    <col min="135" max="135" width="2.140625" bestFit="1" customWidth="1"/>
    <col min="136" max="143" width="2.28515625" bestFit="1" customWidth="1"/>
    <col min="144" max="144" width="2.85546875" bestFit="1" customWidth="1"/>
    <col min="145" max="145" width="2.7109375" bestFit="1" customWidth="1"/>
    <col min="146" max="153" width="2.85546875" bestFit="1" customWidth="1"/>
    <col min="154" max="154" width="3.28515625" bestFit="1" customWidth="1"/>
    <col min="155" max="155" width="2.85546875" bestFit="1" customWidth="1"/>
    <col min="156" max="164" width="3.28515625" bestFit="1" customWidth="1"/>
    <col min="165" max="173" width="2.28515625" bestFit="1" customWidth="1"/>
    <col min="174" max="174" width="2.85546875" bestFit="1" customWidth="1"/>
    <col min="175" max="175" width="2.7109375" bestFit="1" customWidth="1"/>
    <col min="176" max="183" width="2.85546875" bestFit="1" customWidth="1"/>
    <col min="184" max="184" width="3.28515625" bestFit="1" customWidth="1"/>
    <col min="185" max="185" width="2.85546875" bestFit="1" customWidth="1"/>
    <col min="186" max="194" width="3.28515625" bestFit="1" customWidth="1"/>
    <col min="195" max="195" width="2.85546875" bestFit="1" customWidth="1"/>
    <col min="196" max="196" width="2.140625" bestFit="1" customWidth="1"/>
    <col min="197" max="204" width="2.28515625" bestFit="1" customWidth="1"/>
    <col min="205" max="205" width="2.85546875" bestFit="1" customWidth="1"/>
    <col min="206" max="206" width="2.7109375" bestFit="1" customWidth="1"/>
    <col min="207" max="214" width="2.85546875" bestFit="1" customWidth="1"/>
    <col min="215" max="215" width="3.28515625" bestFit="1" customWidth="1"/>
    <col min="216" max="216" width="2.85546875" bestFit="1" customWidth="1"/>
    <col min="217" max="225" width="3.28515625" bestFit="1" customWidth="1"/>
    <col min="226" max="226" width="2.140625" bestFit="1" customWidth="1"/>
    <col min="227" max="234" width="2.28515625" bestFit="1" customWidth="1"/>
    <col min="235" max="235" width="2.85546875" bestFit="1" customWidth="1"/>
    <col min="236" max="236" width="2.7109375" bestFit="1" customWidth="1"/>
    <col min="237" max="244" width="2.85546875" bestFit="1" customWidth="1"/>
    <col min="245" max="245" width="3.28515625" bestFit="1" customWidth="1"/>
    <col min="246" max="246" width="2.85546875" bestFit="1" customWidth="1"/>
    <col min="247" max="255" width="3.28515625" bestFit="1" customWidth="1"/>
    <col min="256" max="256" width="2.85546875" bestFit="1" customWidth="1"/>
    <col min="257" max="265" width="2.28515625" bestFit="1" customWidth="1"/>
    <col min="266" max="266" width="2.85546875" bestFit="1" customWidth="1"/>
    <col min="267" max="267" width="2.7109375" bestFit="1" customWidth="1"/>
    <col min="268" max="275" width="2.85546875" bestFit="1" customWidth="1"/>
    <col min="276" max="276" width="3.28515625" bestFit="1" customWidth="1"/>
    <col min="277" max="277" width="2.85546875" bestFit="1" customWidth="1"/>
    <col min="278" max="281" width="3.28515625" bestFit="1" customWidth="1"/>
  </cols>
  <sheetData>
    <row r="1" spans="1:281" ht="30" customHeight="1">
      <c r="A1" s="16" t="s">
        <v>8</v>
      </c>
      <c r="B1" s="1"/>
      <c r="C1" s="1"/>
      <c r="D1" s="1"/>
      <c r="E1" s="2"/>
      <c r="F1" s="4"/>
      <c r="G1" s="9"/>
      <c r="H1" s="2"/>
      <c r="I1" s="11"/>
    </row>
    <row r="2" spans="1:281" ht="30" customHeight="1">
      <c r="A2" s="23" t="s">
        <v>320</v>
      </c>
      <c r="I2" s="12"/>
    </row>
    <row r="3" spans="1:281" ht="30" customHeight="1">
      <c r="A3" s="24" t="s">
        <v>1965</v>
      </c>
      <c r="B3" s="188">
        <f>DATE(2025,5,1)</f>
        <v>45778</v>
      </c>
      <c r="C3" s="188"/>
      <c r="D3" s="188"/>
      <c r="E3" s="188"/>
      <c r="F3" s="25"/>
    </row>
    <row r="4" spans="1:281" ht="30" customHeight="1">
      <c r="B4" s="189" t="s">
        <v>1</v>
      </c>
      <c r="C4" s="189"/>
      <c r="D4" s="189"/>
      <c r="E4" s="189"/>
      <c r="F4" s="26">
        <v>1</v>
      </c>
      <c r="I4" s="185">
        <f>I5</f>
        <v>45775</v>
      </c>
      <c r="J4" s="186"/>
      <c r="K4" s="186"/>
      <c r="L4" s="186"/>
      <c r="M4" s="186"/>
      <c r="N4" s="186"/>
      <c r="O4" s="187"/>
      <c r="P4" s="185">
        <f>P5</f>
        <v>45782</v>
      </c>
      <c r="Q4" s="186"/>
      <c r="R4" s="186"/>
      <c r="S4" s="186"/>
      <c r="T4" s="186"/>
      <c r="U4" s="186"/>
      <c r="V4" s="187"/>
      <c r="W4" s="185">
        <f>W5</f>
        <v>45789</v>
      </c>
      <c r="X4" s="186"/>
      <c r="Y4" s="186"/>
      <c r="Z4" s="186"/>
      <c r="AA4" s="186"/>
      <c r="AB4" s="186"/>
      <c r="AC4" s="187"/>
      <c r="AD4" s="185">
        <f>AD5</f>
        <v>45796</v>
      </c>
      <c r="AE4" s="186"/>
      <c r="AF4" s="186"/>
      <c r="AG4" s="186"/>
      <c r="AH4" s="186"/>
      <c r="AI4" s="186"/>
      <c r="AJ4" s="187"/>
      <c r="AK4" s="185">
        <f>AK5</f>
        <v>45803</v>
      </c>
      <c r="AL4" s="186"/>
      <c r="AM4" s="186"/>
      <c r="AN4" s="186"/>
      <c r="AO4" s="186"/>
      <c r="AP4" s="186"/>
      <c r="AQ4" s="187"/>
      <c r="AR4" s="185">
        <f>AR5</f>
        <v>45810</v>
      </c>
      <c r="AS4" s="186"/>
      <c r="AT4" s="186"/>
      <c r="AU4" s="186"/>
      <c r="AV4" s="186"/>
      <c r="AW4" s="186"/>
      <c r="AX4" s="187"/>
      <c r="AY4" s="185">
        <f>AY5</f>
        <v>45817</v>
      </c>
      <c r="AZ4" s="186"/>
      <c r="BA4" s="186"/>
      <c r="BB4" s="186"/>
      <c r="BC4" s="186"/>
      <c r="BD4" s="186"/>
      <c r="BE4" s="187"/>
      <c r="BF4" s="185">
        <f>BF5</f>
        <v>45824</v>
      </c>
      <c r="BG4" s="186"/>
      <c r="BH4" s="186"/>
      <c r="BI4" s="186"/>
      <c r="BJ4" s="186"/>
      <c r="BK4" s="186"/>
      <c r="BL4" s="187"/>
      <c r="BM4" s="185">
        <f t="shared" ref="BM4" si="0">BM5</f>
        <v>45831</v>
      </c>
      <c r="BN4" s="186"/>
      <c r="BO4" s="186"/>
      <c r="BP4" s="186"/>
      <c r="BQ4" s="186"/>
      <c r="BR4" s="186"/>
      <c r="BS4" s="187"/>
      <c r="BT4" s="185">
        <f t="shared" ref="BT4" si="1">BT5</f>
        <v>45838</v>
      </c>
      <c r="BU4" s="186"/>
      <c r="BV4" s="186"/>
      <c r="BW4" s="186"/>
      <c r="BX4" s="186"/>
      <c r="BY4" s="186"/>
      <c r="BZ4" s="187"/>
      <c r="CA4" s="185">
        <f t="shared" ref="CA4" si="2">CA5</f>
        <v>45845</v>
      </c>
      <c r="CB4" s="186"/>
      <c r="CC4" s="186"/>
      <c r="CD4" s="186"/>
      <c r="CE4" s="186"/>
      <c r="CF4" s="186"/>
      <c r="CG4" s="187"/>
      <c r="CH4" s="185">
        <f t="shared" ref="CH4" si="3">CH5</f>
        <v>45852</v>
      </c>
      <c r="CI4" s="186"/>
      <c r="CJ4" s="186"/>
      <c r="CK4" s="186"/>
      <c r="CL4" s="186"/>
      <c r="CM4" s="186"/>
      <c r="CN4" s="187"/>
      <c r="CO4" s="185">
        <f t="shared" ref="CO4" si="4">CO5</f>
        <v>45859</v>
      </c>
      <c r="CP4" s="186"/>
      <c r="CQ4" s="186"/>
      <c r="CR4" s="186"/>
      <c r="CS4" s="186"/>
      <c r="CT4" s="186"/>
      <c r="CU4" s="187"/>
      <c r="CV4" s="185">
        <f t="shared" ref="CV4" si="5">CV5</f>
        <v>45866</v>
      </c>
      <c r="CW4" s="186"/>
      <c r="CX4" s="186"/>
      <c r="CY4" s="186"/>
      <c r="CZ4" s="186"/>
      <c r="DA4" s="186"/>
      <c r="DB4" s="187"/>
      <c r="DC4" s="185">
        <f t="shared" ref="DC4" si="6">DC5</f>
        <v>45873</v>
      </c>
      <c r="DD4" s="186"/>
      <c r="DE4" s="186"/>
      <c r="DF4" s="186"/>
      <c r="DG4" s="186"/>
      <c r="DH4" s="186"/>
      <c r="DI4" s="187"/>
      <c r="DJ4" s="185">
        <f t="shared" ref="DJ4" si="7">DJ5</f>
        <v>45880</v>
      </c>
      <c r="DK4" s="186"/>
      <c r="DL4" s="186"/>
      <c r="DM4" s="186"/>
      <c r="DN4" s="186"/>
      <c r="DO4" s="186"/>
      <c r="DP4" s="187"/>
      <c r="DQ4" s="185">
        <f t="shared" ref="DQ4" si="8">DQ5</f>
        <v>45887</v>
      </c>
      <c r="DR4" s="186"/>
      <c r="DS4" s="186"/>
      <c r="DT4" s="186"/>
      <c r="DU4" s="186"/>
      <c r="DV4" s="186"/>
      <c r="DW4" s="187"/>
      <c r="DX4" s="185">
        <f t="shared" ref="DX4" si="9">DX5</f>
        <v>45894</v>
      </c>
      <c r="DY4" s="186"/>
      <c r="DZ4" s="186"/>
      <c r="EA4" s="186"/>
      <c r="EB4" s="186"/>
      <c r="EC4" s="186"/>
      <c r="ED4" s="187"/>
      <c r="EE4" s="185">
        <f t="shared" ref="EE4" si="10">EE5</f>
        <v>45901</v>
      </c>
      <c r="EF4" s="186"/>
      <c r="EG4" s="186"/>
      <c r="EH4" s="186"/>
      <c r="EI4" s="186"/>
      <c r="EJ4" s="186"/>
      <c r="EK4" s="187"/>
      <c r="EL4" s="185">
        <f t="shared" ref="EL4" si="11">EL5</f>
        <v>45908</v>
      </c>
      <c r="EM4" s="186"/>
      <c r="EN4" s="186"/>
      <c r="EO4" s="186"/>
      <c r="EP4" s="186"/>
      <c r="EQ4" s="186"/>
      <c r="ER4" s="187"/>
      <c r="ES4" s="185">
        <f t="shared" ref="ES4" si="12">ES5</f>
        <v>45915</v>
      </c>
      <c r="ET4" s="186"/>
      <c r="EU4" s="186"/>
      <c r="EV4" s="186"/>
      <c r="EW4" s="186"/>
      <c r="EX4" s="186"/>
      <c r="EY4" s="187"/>
      <c r="EZ4" s="185">
        <f t="shared" ref="EZ4" si="13">EZ5</f>
        <v>45922</v>
      </c>
      <c r="FA4" s="186"/>
      <c r="FB4" s="186"/>
      <c r="FC4" s="186"/>
      <c r="FD4" s="186"/>
      <c r="FE4" s="186"/>
      <c r="FF4" s="187"/>
      <c r="FG4" s="185">
        <f t="shared" ref="FG4" si="14">FG5</f>
        <v>45929</v>
      </c>
      <c r="FH4" s="186"/>
      <c r="FI4" s="186"/>
      <c r="FJ4" s="186"/>
      <c r="FK4" s="186"/>
      <c r="FL4" s="186"/>
      <c r="FM4" s="187"/>
      <c r="FN4" s="185">
        <f>FN5</f>
        <v>45936</v>
      </c>
      <c r="FO4" s="186"/>
      <c r="FP4" s="186"/>
      <c r="FQ4" s="186"/>
      <c r="FR4" s="186"/>
      <c r="FS4" s="186"/>
      <c r="FT4" s="187"/>
      <c r="FU4" s="185">
        <f t="shared" ref="FU4" si="15">FU5</f>
        <v>45943</v>
      </c>
      <c r="FV4" s="186"/>
      <c r="FW4" s="186"/>
      <c r="FX4" s="186"/>
      <c r="FY4" s="186"/>
      <c r="FZ4" s="186"/>
      <c r="GA4" s="187"/>
      <c r="GB4" s="185">
        <f t="shared" ref="GB4" si="16">GB5</f>
        <v>45950</v>
      </c>
      <c r="GC4" s="186"/>
      <c r="GD4" s="186"/>
      <c r="GE4" s="186"/>
      <c r="GF4" s="186"/>
      <c r="GG4" s="186"/>
      <c r="GH4" s="187"/>
      <c r="GI4" s="185">
        <f t="shared" ref="GI4" si="17">GI5</f>
        <v>45957</v>
      </c>
      <c r="GJ4" s="186"/>
      <c r="GK4" s="186"/>
      <c r="GL4" s="186"/>
      <c r="GM4" s="186"/>
      <c r="GN4" s="186"/>
      <c r="GO4" s="187"/>
      <c r="GP4" s="185">
        <f t="shared" ref="GP4" si="18">GP5</f>
        <v>45964</v>
      </c>
      <c r="GQ4" s="186"/>
      <c r="GR4" s="186"/>
      <c r="GS4" s="186"/>
      <c r="GT4" s="186"/>
      <c r="GU4" s="186"/>
      <c r="GV4" s="187"/>
      <c r="GW4" s="185">
        <f t="shared" ref="GW4" si="19">GW5</f>
        <v>45971</v>
      </c>
      <c r="GX4" s="186"/>
      <c r="GY4" s="186"/>
      <c r="GZ4" s="186"/>
      <c r="HA4" s="186"/>
      <c r="HB4" s="186"/>
      <c r="HC4" s="187"/>
      <c r="HD4" s="185">
        <f t="shared" ref="HD4" si="20">HD5</f>
        <v>45978</v>
      </c>
      <c r="HE4" s="186"/>
      <c r="HF4" s="186"/>
      <c r="HG4" s="186"/>
      <c r="HH4" s="186"/>
      <c r="HI4" s="186"/>
      <c r="HJ4" s="187"/>
      <c r="HK4" s="185">
        <f t="shared" ref="HK4" si="21">HK5</f>
        <v>45985</v>
      </c>
      <c r="HL4" s="186"/>
      <c r="HM4" s="186"/>
      <c r="HN4" s="186"/>
      <c r="HO4" s="186"/>
      <c r="HP4" s="186"/>
      <c r="HQ4" s="187"/>
      <c r="HR4" s="185">
        <f t="shared" ref="HR4" si="22">HR5</f>
        <v>45992</v>
      </c>
      <c r="HS4" s="186"/>
      <c r="HT4" s="186"/>
      <c r="HU4" s="186"/>
      <c r="HV4" s="186"/>
      <c r="HW4" s="186"/>
      <c r="HX4" s="187"/>
      <c r="HY4" s="185">
        <f t="shared" ref="HY4" si="23">HY5</f>
        <v>45999</v>
      </c>
      <c r="HZ4" s="186"/>
      <c r="IA4" s="186"/>
      <c r="IB4" s="186"/>
      <c r="IC4" s="186"/>
      <c r="ID4" s="186"/>
      <c r="IE4" s="187"/>
      <c r="IF4" s="185">
        <f t="shared" ref="IF4" si="24">IF5</f>
        <v>46006</v>
      </c>
      <c r="IG4" s="186"/>
      <c r="IH4" s="186"/>
      <c r="II4" s="186"/>
      <c r="IJ4" s="186"/>
      <c r="IK4" s="186"/>
      <c r="IL4" s="187"/>
      <c r="IM4" s="185">
        <f t="shared" ref="IM4" si="25">IM5</f>
        <v>46013</v>
      </c>
      <c r="IN4" s="186"/>
      <c r="IO4" s="186"/>
      <c r="IP4" s="186"/>
      <c r="IQ4" s="186"/>
      <c r="IR4" s="186"/>
      <c r="IS4" s="187"/>
      <c r="IT4" s="185">
        <f t="shared" ref="IT4" si="26">IT5</f>
        <v>46020</v>
      </c>
      <c r="IU4" s="186"/>
      <c r="IV4" s="186"/>
      <c r="IW4" s="186"/>
      <c r="IX4" s="186"/>
      <c r="IY4" s="186"/>
      <c r="IZ4" s="187"/>
      <c r="JA4" s="185">
        <f t="shared" ref="JA4" si="27">JA5</f>
        <v>46027</v>
      </c>
      <c r="JB4" s="186"/>
      <c r="JC4" s="186"/>
      <c r="JD4" s="186"/>
      <c r="JE4" s="186"/>
      <c r="JF4" s="186"/>
      <c r="JG4" s="187"/>
      <c r="JH4" s="185">
        <f t="shared" ref="JH4" si="28">JH5</f>
        <v>46034</v>
      </c>
      <c r="JI4" s="186"/>
      <c r="JJ4" s="186"/>
      <c r="JK4" s="186"/>
      <c r="JL4" s="186"/>
      <c r="JM4" s="186"/>
      <c r="JN4" s="187"/>
      <c r="JO4" s="185">
        <f t="shared" ref="JO4" si="29">JO5</f>
        <v>46041</v>
      </c>
      <c r="JP4" s="186"/>
      <c r="JQ4" s="186"/>
      <c r="JR4" s="186"/>
      <c r="JS4" s="186"/>
      <c r="JT4" s="186"/>
      <c r="JU4" s="187"/>
    </row>
    <row r="5" spans="1:281" ht="15" customHeight="1">
      <c r="A5" s="10"/>
      <c r="B5" s="10"/>
      <c r="C5" s="10"/>
      <c r="D5" s="10"/>
      <c r="E5" s="10"/>
      <c r="F5" s="10"/>
      <c r="G5" s="10"/>
      <c r="I5" s="13">
        <f>Início_do_projeto-WEEKDAY(Início_do_projeto,1)+2+7*(Semana_de_exibição-1)</f>
        <v>45775</v>
      </c>
      <c r="J5" s="14">
        <f>I5+1</f>
        <v>45776</v>
      </c>
      <c r="K5" s="14">
        <f t="shared" ref="K5:AX5" si="30">J5+1</f>
        <v>45777</v>
      </c>
      <c r="L5" s="14">
        <f t="shared" si="30"/>
        <v>45778</v>
      </c>
      <c r="M5" s="14">
        <f t="shared" si="30"/>
        <v>45779</v>
      </c>
      <c r="N5" s="14">
        <f t="shared" si="30"/>
        <v>45780</v>
      </c>
      <c r="O5" s="15">
        <f t="shared" si="30"/>
        <v>45781</v>
      </c>
      <c r="P5" s="13">
        <f>O5+1</f>
        <v>45782</v>
      </c>
      <c r="Q5" s="14">
        <f>P5+1</f>
        <v>45783</v>
      </c>
      <c r="R5" s="14">
        <f t="shared" si="30"/>
        <v>45784</v>
      </c>
      <c r="S5" s="14">
        <f t="shared" si="30"/>
        <v>45785</v>
      </c>
      <c r="T5" s="14">
        <f t="shared" si="30"/>
        <v>45786</v>
      </c>
      <c r="U5" s="14">
        <f t="shared" si="30"/>
        <v>45787</v>
      </c>
      <c r="V5" s="15">
        <f t="shared" si="30"/>
        <v>45788</v>
      </c>
      <c r="W5" s="13">
        <f>V5+1</f>
        <v>45789</v>
      </c>
      <c r="X5" s="14">
        <f>W5+1</f>
        <v>45790</v>
      </c>
      <c r="Y5" s="14">
        <f t="shared" si="30"/>
        <v>45791</v>
      </c>
      <c r="Z5" s="14">
        <f t="shared" si="30"/>
        <v>45792</v>
      </c>
      <c r="AA5" s="14">
        <f t="shared" si="30"/>
        <v>45793</v>
      </c>
      <c r="AB5" s="14">
        <f t="shared" si="30"/>
        <v>45794</v>
      </c>
      <c r="AC5" s="15">
        <f t="shared" si="30"/>
        <v>45795</v>
      </c>
      <c r="AD5" s="13">
        <f>AC5+1</f>
        <v>45796</v>
      </c>
      <c r="AE5" s="14">
        <f>AD5+1</f>
        <v>45797</v>
      </c>
      <c r="AF5" s="14">
        <f t="shared" si="30"/>
        <v>45798</v>
      </c>
      <c r="AG5" s="14">
        <f t="shared" si="30"/>
        <v>45799</v>
      </c>
      <c r="AH5" s="14">
        <f t="shared" si="30"/>
        <v>45800</v>
      </c>
      <c r="AI5" s="14">
        <f t="shared" si="30"/>
        <v>45801</v>
      </c>
      <c r="AJ5" s="15">
        <f t="shared" si="30"/>
        <v>45802</v>
      </c>
      <c r="AK5" s="13">
        <f>AJ5+1</f>
        <v>45803</v>
      </c>
      <c r="AL5" s="14">
        <f>AK5+1</f>
        <v>45804</v>
      </c>
      <c r="AM5" s="14">
        <f t="shared" si="30"/>
        <v>45805</v>
      </c>
      <c r="AN5" s="14">
        <f t="shared" si="30"/>
        <v>45806</v>
      </c>
      <c r="AO5" s="14">
        <f t="shared" si="30"/>
        <v>45807</v>
      </c>
      <c r="AP5" s="14">
        <f t="shared" si="30"/>
        <v>45808</v>
      </c>
      <c r="AQ5" s="15">
        <f t="shared" si="30"/>
        <v>45809</v>
      </c>
      <c r="AR5" s="13">
        <f>AQ5+1</f>
        <v>45810</v>
      </c>
      <c r="AS5" s="14">
        <f>AR5+1</f>
        <v>45811</v>
      </c>
      <c r="AT5" s="14">
        <f t="shared" si="30"/>
        <v>45812</v>
      </c>
      <c r="AU5" s="14">
        <f t="shared" si="30"/>
        <v>45813</v>
      </c>
      <c r="AV5" s="14">
        <f t="shared" si="30"/>
        <v>45814</v>
      </c>
      <c r="AW5" s="14">
        <f t="shared" si="30"/>
        <v>45815</v>
      </c>
      <c r="AX5" s="15">
        <f t="shared" si="30"/>
        <v>45816</v>
      </c>
      <c r="AY5" s="13">
        <f t="shared" ref="AY5:BL5" si="31">AX5+1</f>
        <v>45817</v>
      </c>
      <c r="AZ5" s="14">
        <f t="shared" si="31"/>
        <v>45818</v>
      </c>
      <c r="BA5" s="14">
        <f t="shared" si="31"/>
        <v>45819</v>
      </c>
      <c r="BB5" s="14">
        <f t="shared" si="31"/>
        <v>45820</v>
      </c>
      <c r="BC5" s="14">
        <f t="shared" si="31"/>
        <v>45821</v>
      </c>
      <c r="BD5" s="14">
        <f t="shared" si="31"/>
        <v>45822</v>
      </c>
      <c r="BE5" s="15">
        <f t="shared" si="31"/>
        <v>45823</v>
      </c>
      <c r="BF5" s="13">
        <f t="shared" si="31"/>
        <v>45824</v>
      </c>
      <c r="BG5" s="14">
        <f t="shared" si="31"/>
        <v>45825</v>
      </c>
      <c r="BH5" s="14">
        <f t="shared" si="31"/>
        <v>45826</v>
      </c>
      <c r="BI5" s="14">
        <f t="shared" si="31"/>
        <v>45827</v>
      </c>
      <c r="BJ5" s="14">
        <f t="shared" si="31"/>
        <v>45828</v>
      </c>
      <c r="BK5" s="14">
        <f t="shared" si="31"/>
        <v>45829</v>
      </c>
      <c r="BL5" s="15">
        <f t="shared" si="31"/>
        <v>45830</v>
      </c>
      <c r="BM5" s="13">
        <f t="shared" ref="BM5" si="32">BL5+1</f>
        <v>45831</v>
      </c>
      <c r="BN5" s="14">
        <f t="shared" ref="BN5" si="33">BM5+1</f>
        <v>45832</v>
      </c>
      <c r="BO5" s="14">
        <f t="shared" ref="BO5" si="34">BN5+1</f>
        <v>45833</v>
      </c>
      <c r="BP5" s="14">
        <f t="shared" ref="BP5" si="35">BO5+1</f>
        <v>45834</v>
      </c>
      <c r="BQ5" s="14">
        <f t="shared" ref="BQ5" si="36">BP5+1</f>
        <v>45835</v>
      </c>
      <c r="BR5" s="14">
        <f t="shared" ref="BR5" si="37">BQ5+1</f>
        <v>45836</v>
      </c>
      <c r="BS5" s="15">
        <f t="shared" ref="BS5" si="38">BR5+1</f>
        <v>45837</v>
      </c>
      <c r="BT5" s="13">
        <f t="shared" ref="BT5" si="39">BS5+1</f>
        <v>45838</v>
      </c>
      <c r="BU5" s="14">
        <f t="shared" ref="BU5" si="40">BT5+1</f>
        <v>45839</v>
      </c>
      <c r="BV5" s="14">
        <f t="shared" ref="BV5" si="41">BU5+1</f>
        <v>45840</v>
      </c>
      <c r="BW5" s="14">
        <f t="shared" ref="BW5" si="42">BV5+1</f>
        <v>45841</v>
      </c>
      <c r="BX5" s="14">
        <f t="shared" ref="BX5" si="43">BW5+1</f>
        <v>45842</v>
      </c>
      <c r="BY5" s="14">
        <f t="shared" ref="BY5" si="44">BX5+1</f>
        <v>45843</v>
      </c>
      <c r="BZ5" s="15">
        <f t="shared" ref="BZ5" si="45">BY5+1</f>
        <v>45844</v>
      </c>
      <c r="CA5" s="13">
        <f t="shared" ref="CA5" si="46">BZ5+1</f>
        <v>45845</v>
      </c>
      <c r="CB5" s="14">
        <f t="shared" ref="CB5" si="47">CA5+1</f>
        <v>45846</v>
      </c>
      <c r="CC5" s="14">
        <f t="shared" ref="CC5" si="48">CB5+1</f>
        <v>45847</v>
      </c>
      <c r="CD5" s="14">
        <f t="shared" ref="CD5" si="49">CC5+1</f>
        <v>45848</v>
      </c>
      <c r="CE5" s="14">
        <f t="shared" ref="CE5" si="50">CD5+1</f>
        <v>45849</v>
      </c>
      <c r="CF5" s="14">
        <f t="shared" ref="CF5" si="51">CE5+1</f>
        <v>45850</v>
      </c>
      <c r="CG5" s="15">
        <f t="shared" ref="CG5" si="52">CF5+1</f>
        <v>45851</v>
      </c>
      <c r="CH5" s="13">
        <f t="shared" ref="CH5" si="53">CG5+1</f>
        <v>45852</v>
      </c>
      <c r="CI5" s="14">
        <f t="shared" ref="CI5" si="54">CH5+1</f>
        <v>45853</v>
      </c>
      <c r="CJ5" s="14">
        <f t="shared" ref="CJ5" si="55">CI5+1</f>
        <v>45854</v>
      </c>
      <c r="CK5" s="14">
        <f t="shared" ref="CK5" si="56">CJ5+1</f>
        <v>45855</v>
      </c>
      <c r="CL5" s="14">
        <f t="shared" ref="CL5" si="57">CK5+1</f>
        <v>45856</v>
      </c>
      <c r="CM5" s="14">
        <f t="shared" ref="CM5" si="58">CL5+1</f>
        <v>45857</v>
      </c>
      <c r="CN5" s="15">
        <f t="shared" ref="CN5" si="59">CM5+1</f>
        <v>45858</v>
      </c>
      <c r="CO5" s="13">
        <f t="shared" ref="CO5" si="60">CN5+1</f>
        <v>45859</v>
      </c>
      <c r="CP5" s="14">
        <f t="shared" ref="CP5" si="61">CO5+1</f>
        <v>45860</v>
      </c>
      <c r="CQ5" s="14">
        <f t="shared" ref="CQ5" si="62">CP5+1</f>
        <v>45861</v>
      </c>
      <c r="CR5" s="14">
        <f t="shared" ref="CR5" si="63">CQ5+1</f>
        <v>45862</v>
      </c>
      <c r="CS5" s="14">
        <f t="shared" ref="CS5" si="64">CR5+1</f>
        <v>45863</v>
      </c>
      <c r="CT5" s="14">
        <f t="shared" ref="CT5" si="65">CS5+1</f>
        <v>45864</v>
      </c>
      <c r="CU5" s="15">
        <f t="shared" ref="CU5" si="66">CT5+1</f>
        <v>45865</v>
      </c>
      <c r="CV5" s="13">
        <f t="shared" ref="CV5" si="67">CU5+1</f>
        <v>45866</v>
      </c>
      <c r="CW5" s="14">
        <f t="shared" ref="CW5" si="68">CV5+1</f>
        <v>45867</v>
      </c>
      <c r="CX5" s="14">
        <f t="shared" ref="CX5" si="69">CW5+1</f>
        <v>45868</v>
      </c>
      <c r="CY5" s="14">
        <f t="shared" ref="CY5" si="70">CX5+1</f>
        <v>45869</v>
      </c>
      <c r="CZ5" s="14">
        <f t="shared" ref="CZ5" si="71">CY5+1</f>
        <v>45870</v>
      </c>
      <c r="DA5" s="14">
        <f t="shared" ref="DA5" si="72">CZ5+1</f>
        <v>45871</v>
      </c>
      <c r="DB5" s="15">
        <f t="shared" ref="DB5" si="73">DA5+1</f>
        <v>45872</v>
      </c>
      <c r="DC5" s="13">
        <f t="shared" ref="DC5" si="74">DB5+1</f>
        <v>45873</v>
      </c>
      <c r="DD5" s="14">
        <f t="shared" ref="DD5" si="75">DC5+1</f>
        <v>45874</v>
      </c>
      <c r="DE5" s="14">
        <f t="shared" ref="DE5" si="76">DD5+1</f>
        <v>45875</v>
      </c>
      <c r="DF5" s="14">
        <f t="shared" ref="DF5" si="77">DE5+1</f>
        <v>45876</v>
      </c>
      <c r="DG5" s="14">
        <f t="shared" ref="DG5" si="78">DF5+1</f>
        <v>45877</v>
      </c>
      <c r="DH5" s="14">
        <f t="shared" ref="DH5" si="79">DG5+1</f>
        <v>45878</v>
      </c>
      <c r="DI5" s="15">
        <f t="shared" ref="DI5" si="80">DH5+1</f>
        <v>45879</v>
      </c>
      <c r="DJ5" s="13">
        <f t="shared" ref="DJ5" si="81">DI5+1</f>
        <v>45880</v>
      </c>
      <c r="DK5" s="14">
        <f t="shared" ref="DK5" si="82">DJ5+1</f>
        <v>45881</v>
      </c>
      <c r="DL5" s="14">
        <f t="shared" ref="DL5" si="83">DK5+1</f>
        <v>45882</v>
      </c>
      <c r="DM5" s="14">
        <f t="shared" ref="DM5" si="84">DL5+1</f>
        <v>45883</v>
      </c>
      <c r="DN5" s="14">
        <f t="shared" ref="DN5" si="85">DM5+1</f>
        <v>45884</v>
      </c>
      <c r="DO5" s="14">
        <f t="shared" ref="DO5" si="86">DN5+1</f>
        <v>45885</v>
      </c>
      <c r="DP5" s="15">
        <f t="shared" ref="DP5" si="87">DO5+1</f>
        <v>45886</v>
      </c>
      <c r="DQ5" s="13">
        <f t="shared" ref="DQ5" si="88">DP5+1</f>
        <v>45887</v>
      </c>
      <c r="DR5" s="14">
        <f t="shared" ref="DR5" si="89">DQ5+1</f>
        <v>45888</v>
      </c>
      <c r="DS5" s="14">
        <f t="shared" ref="DS5" si="90">DR5+1</f>
        <v>45889</v>
      </c>
      <c r="DT5" s="14">
        <f t="shared" ref="DT5" si="91">DS5+1</f>
        <v>45890</v>
      </c>
      <c r="DU5" s="14">
        <f t="shared" ref="DU5" si="92">DT5+1</f>
        <v>45891</v>
      </c>
      <c r="DV5" s="14">
        <f t="shared" ref="DV5" si="93">DU5+1</f>
        <v>45892</v>
      </c>
      <c r="DW5" s="15">
        <f t="shared" ref="DW5" si="94">DV5+1</f>
        <v>45893</v>
      </c>
      <c r="DX5" s="13">
        <f t="shared" ref="DX5" si="95">DW5+1</f>
        <v>45894</v>
      </c>
      <c r="DY5" s="14">
        <f t="shared" ref="DY5" si="96">DX5+1</f>
        <v>45895</v>
      </c>
      <c r="DZ5" s="14">
        <f t="shared" ref="DZ5" si="97">DY5+1</f>
        <v>45896</v>
      </c>
      <c r="EA5" s="14">
        <f t="shared" ref="EA5" si="98">DZ5+1</f>
        <v>45897</v>
      </c>
      <c r="EB5" s="14">
        <f t="shared" ref="EB5" si="99">EA5+1</f>
        <v>45898</v>
      </c>
      <c r="EC5" s="14">
        <f t="shared" ref="EC5" si="100">EB5+1</f>
        <v>45899</v>
      </c>
      <c r="ED5" s="15">
        <f t="shared" ref="ED5" si="101">EC5+1</f>
        <v>45900</v>
      </c>
      <c r="EE5" s="13">
        <f t="shared" ref="EE5" si="102">ED5+1</f>
        <v>45901</v>
      </c>
      <c r="EF5" s="14">
        <f t="shared" ref="EF5" si="103">EE5+1</f>
        <v>45902</v>
      </c>
      <c r="EG5" s="14">
        <f t="shared" ref="EG5" si="104">EF5+1</f>
        <v>45903</v>
      </c>
      <c r="EH5" s="14">
        <f t="shared" ref="EH5" si="105">EG5+1</f>
        <v>45904</v>
      </c>
      <c r="EI5" s="14">
        <f t="shared" ref="EI5" si="106">EH5+1</f>
        <v>45905</v>
      </c>
      <c r="EJ5" s="14">
        <f t="shared" ref="EJ5" si="107">EI5+1</f>
        <v>45906</v>
      </c>
      <c r="EK5" s="15">
        <f t="shared" ref="EK5" si="108">EJ5+1</f>
        <v>45907</v>
      </c>
      <c r="EL5" s="13">
        <f t="shared" ref="EL5" si="109">EK5+1</f>
        <v>45908</v>
      </c>
      <c r="EM5" s="14">
        <f t="shared" ref="EM5" si="110">EL5+1</f>
        <v>45909</v>
      </c>
      <c r="EN5" s="14">
        <f t="shared" ref="EN5" si="111">EM5+1</f>
        <v>45910</v>
      </c>
      <c r="EO5" s="14">
        <f t="shared" ref="EO5" si="112">EN5+1</f>
        <v>45911</v>
      </c>
      <c r="EP5" s="14">
        <f t="shared" ref="EP5" si="113">EO5+1</f>
        <v>45912</v>
      </c>
      <c r="EQ5" s="14">
        <f t="shared" ref="EQ5" si="114">EP5+1</f>
        <v>45913</v>
      </c>
      <c r="ER5" s="15">
        <f t="shared" ref="ER5" si="115">EQ5+1</f>
        <v>45914</v>
      </c>
      <c r="ES5" s="13">
        <f t="shared" ref="ES5" si="116">ER5+1</f>
        <v>45915</v>
      </c>
      <c r="ET5" s="14">
        <f t="shared" ref="ET5" si="117">ES5+1</f>
        <v>45916</v>
      </c>
      <c r="EU5" s="14">
        <f t="shared" ref="EU5" si="118">ET5+1</f>
        <v>45917</v>
      </c>
      <c r="EV5" s="14">
        <f t="shared" ref="EV5" si="119">EU5+1</f>
        <v>45918</v>
      </c>
      <c r="EW5" s="14">
        <f t="shared" ref="EW5" si="120">EV5+1</f>
        <v>45919</v>
      </c>
      <c r="EX5" s="14">
        <f t="shared" ref="EX5" si="121">EW5+1</f>
        <v>45920</v>
      </c>
      <c r="EY5" s="15">
        <f t="shared" ref="EY5" si="122">EX5+1</f>
        <v>45921</v>
      </c>
      <c r="EZ5" s="13">
        <f t="shared" ref="EZ5" si="123">EY5+1</f>
        <v>45922</v>
      </c>
      <c r="FA5" s="14">
        <f t="shared" ref="FA5" si="124">EZ5+1</f>
        <v>45923</v>
      </c>
      <c r="FB5" s="14">
        <f t="shared" ref="FB5" si="125">FA5+1</f>
        <v>45924</v>
      </c>
      <c r="FC5" s="14">
        <f t="shared" ref="FC5" si="126">FB5+1</f>
        <v>45925</v>
      </c>
      <c r="FD5" s="14">
        <f t="shared" ref="FD5" si="127">FC5+1</f>
        <v>45926</v>
      </c>
      <c r="FE5" s="14">
        <f t="shared" ref="FE5" si="128">FD5+1</f>
        <v>45927</v>
      </c>
      <c r="FF5" s="15">
        <f t="shared" ref="FF5" si="129">FE5+1</f>
        <v>45928</v>
      </c>
      <c r="FG5" s="13">
        <f t="shared" ref="FG5" si="130">FF5+1</f>
        <v>45929</v>
      </c>
      <c r="FH5" s="14">
        <f t="shared" ref="FH5" si="131">FG5+1</f>
        <v>45930</v>
      </c>
      <c r="FI5" s="14">
        <f t="shared" ref="FI5" si="132">FH5+1</f>
        <v>45931</v>
      </c>
      <c r="FJ5" s="14">
        <f t="shared" ref="FJ5" si="133">FI5+1</f>
        <v>45932</v>
      </c>
      <c r="FK5" s="14">
        <f t="shared" ref="FK5" si="134">FJ5+1</f>
        <v>45933</v>
      </c>
      <c r="FL5" s="14">
        <f t="shared" ref="FL5" si="135">FK5+1</f>
        <v>45934</v>
      </c>
      <c r="FM5" s="15">
        <f t="shared" ref="FM5" si="136">FL5+1</f>
        <v>45935</v>
      </c>
      <c r="FN5" s="13">
        <f t="shared" ref="FN5" si="137">FM5+1</f>
        <v>45936</v>
      </c>
      <c r="FO5" s="14">
        <f t="shared" ref="FO5" si="138">FN5+1</f>
        <v>45937</v>
      </c>
      <c r="FP5" s="14">
        <f t="shared" ref="FP5" si="139">FO5+1</f>
        <v>45938</v>
      </c>
      <c r="FQ5" s="14">
        <f t="shared" ref="FQ5" si="140">FP5+1</f>
        <v>45939</v>
      </c>
      <c r="FR5" s="14">
        <f t="shared" ref="FR5" si="141">FQ5+1</f>
        <v>45940</v>
      </c>
      <c r="FS5" s="14">
        <f t="shared" ref="FS5" si="142">FR5+1</f>
        <v>45941</v>
      </c>
      <c r="FT5" s="15">
        <f t="shared" ref="FT5" si="143">FS5+1</f>
        <v>45942</v>
      </c>
      <c r="FU5" s="13">
        <f t="shared" ref="FU5" si="144">FT5+1</f>
        <v>45943</v>
      </c>
      <c r="FV5" s="14">
        <f t="shared" ref="FV5" si="145">FU5+1</f>
        <v>45944</v>
      </c>
      <c r="FW5" s="14">
        <f t="shared" ref="FW5" si="146">FV5+1</f>
        <v>45945</v>
      </c>
      <c r="FX5" s="14">
        <f t="shared" ref="FX5" si="147">FW5+1</f>
        <v>45946</v>
      </c>
      <c r="FY5" s="14">
        <f t="shared" ref="FY5" si="148">FX5+1</f>
        <v>45947</v>
      </c>
      <c r="FZ5" s="14">
        <f t="shared" ref="FZ5" si="149">FY5+1</f>
        <v>45948</v>
      </c>
      <c r="GA5" s="15">
        <f t="shared" ref="GA5" si="150">FZ5+1</f>
        <v>45949</v>
      </c>
      <c r="GB5" s="13">
        <f t="shared" ref="GB5" si="151">GA5+1</f>
        <v>45950</v>
      </c>
      <c r="GC5" s="14">
        <f t="shared" ref="GC5" si="152">GB5+1</f>
        <v>45951</v>
      </c>
      <c r="GD5" s="14">
        <f t="shared" ref="GD5" si="153">GC5+1</f>
        <v>45952</v>
      </c>
      <c r="GE5" s="14">
        <f t="shared" ref="GE5" si="154">GD5+1</f>
        <v>45953</v>
      </c>
      <c r="GF5" s="14">
        <f t="shared" ref="GF5" si="155">GE5+1</f>
        <v>45954</v>
      </c>
      <c r="GG5" s="14">
        <f t="shared" ref="GG5" si="156">GF5+1</f>
        <v>45955</v>
      </c>
      <c r="GH5" s="15">
        <f t="shared" ref="GH5" si="157">GG5+1</f>
        <v>45956</v>
      </c>
      <c r="GI5" s="13">
        <f t="shared" ref="GI5" si="158">GH5+1</f>
        <v>45957</v>
      </c>
      <c r="GJ5" s="14">
        <f t="shared" ref="GJ5" si="159">GI5+1</f>
        <v>45958</v>
      </c>
      <c r="GK5" s="14">
        <f t="shared" ref="GK5" si="160">GJ5+1</f>
        <v>45959</v>
      </c>
      <c r="GL5" s="14">
        <f t="shared" ref="GL5" si="161">GK5+1</f>
        <v>45960</v>
      </c>
      <c r="GM5" s="14">
        <f t="shared" ref="GM5" si="162">GL5+1</f>
        <v>45961</v>
      </c>
      <c r="GN5" s="14">
        <f t="shared" ref="GN5" si="163">GM5+1</f>
        <v>45962</v>
      </c>
      <c r="GO5" s="15">
        <f t="shared" ref="GO5" si="164">GN5+1</f>
        <v>45963</v>
      </c>
      <c r="GP5" s="13">
        <f t="shared" ref="GP5" si="165">GO5+1</f>
        <v>45964</v>
      </c>
      <c r="GQ5" s="14">
        <f t="shared" ref="GQ5" si="166">GP5+1</f>
        <v>45965</v>
      </c>
      <c r="GR5" s="14">
        <f t="shared" ref="GR5" si="167">GQ5+1</f>
        <v>45966</v>
      </c>
      <c r="GS5" s="14">
        <f t="shared" ref="GS5" si="168">GR5+1</f>
        <v>45967</v>
      </c>
      <c r="GT5" s="14">
        <f t="shared" ref="GT5" si="169">GS5+1</f>
        <v>45968</v>
      </c>
      <c r="GU5" s="14">
        <f t="shared" ref="GU5" si="170">GT5+1</f>
        <v>45969</v>
      </c>
      <c r="GV5" s="15">
        <f t="shared" ref="GV5" si="171">GU5+1</f>
        <v>45970</v>
      </c>
      <c r="GW5" s="13">
        <f t="shared" ref="GW5" si="172">GV5+1</f>
        <v>45971</v>
      </c>
      <c r="GX5" s="14">
        <f t="shared" ref="GX5" si="173">GW5+1</f>
        <v>45972</v>
      </c>
      <c r="GY5" s="14">
        <f t="shared" ref="GY5" si="174">GX5+1</f>
        <v>45973</v>
      </c>
      <c r="GZ5" s="14">
        <f t="shared" ref="GZ5" si="175">GY5+1</f>
        <v>45974</v>
      </c>
      <c r="HA5" s="14">
        <f t="shared" ref="HA5" si="176">GZ5+1</f>
        <v>45975</v>
      </c>
      <c r="HB5" s="14">
        <f t="shared" ref="HB5" si="177">HA5+1</f>
        <v>45976</v>
      </c>
      <c r="HC5" s="15">
        <f t="shared" ref="HC5" si="178">HB5+1</f>
        <v>45977</v>
      </c>
      <c r="HD5" s="13">
        <f t="shared" ref="HD5" si="179">HC5+1</f>
        <v>45978</v>
      </c>
      <c r="HE5" s="14">
        <f t="shared" ref="HE5" si="180">HD5+1</f>
        <v>45979</v>
      </c>
      <c r="HF5" s="14">
        <f t="shared" ref="HF5" si="181">HE5+1</f>
        <v>45980</v>
      </c>
      <c r="HG5" s="14">
        <f t="shared" ref="HG5" si="182">HF5+1</f>
        <v>45981</v>
      </c>
      <c r="HH5" s="14">
        <f t="shared" ref="HH5" si="183">HG5+1</f>
        <v>45982</v>
      </c>
      <c r="HI5" s="14">
        <f t="shared" ref="HI5" si="184">HH5+1</f>
        <v>45983</v>
      </c>
      <c r="HJ5" s="15">
        <f t="shared" ref="HJ5" si="185">HI5+1</f>
        <v>45984</v>
      </c>
      <c r="HK5" s="13">
        <f t="shared" ref="HK5" si="186">HJ5+1</f>
        <v>45985</v>
      </c>
      <c r="HL5" s="14">
        <f t="shared" ref="HL5" si="187">HK5+1</f>
        <v>45986</v>
      </c>
      <c r="HM5" s="14">
        <f t="shared" ref="HM5" si="188">HL5+1</f>
        <v>45987</v>
      </c>
      <c r="HN5" s="14">
        <f t="shared" ref="HN5" si="189">HM5+1</f>
        <v>45988</v>
      </c>
      <c r="HO5" s="14">
        <f t="shared" ref="HO5" si="190">HN5+1</f>
        <v>45989</v>
      </c>
      <c r="HP5" s="14">
        <f t="shared" ref="HP5" si="191">HO5+1</f>
        <v>45990</v>
      </c>
      <c r="HQ5" s="15">
        <f t="shared" ref="HQ5" si="192">HP5+1</f>
        <v>45991</v>
      </c>
      <c r="HR5" s="13">
        <f t="shared" ref="HR5" si="193">HQ5+1</f>
        <v>45992</v>
      </c>
      <c r="HS5" s="14">
        <f t="shared" ref="HS5" si="194">HR5+1</f>
        <v>45993</v>
      </c>
      <c r="HT5" s="14">
        <f t="shared" ref="HT5" si="195">HS5+1</f>
        <v>45994</v>
      </c>
      <c r="HU5" s="14">
        <f t="shared" ref="HU5" si="196">HT5+1</f>
        <v>45995</v>
      </c>
      <c r="HV5" s="14">
        <f t="shared" ref="HV5" si="197">HU5+1</f>
        <v>45996</v>
      </c>
      <c r="HW5" s="14">
        <f t="shared" ref="HW5" si="198">HV5+1</f>
        <v>45997</v>
      </c>
      <c r="HX5" s="15">
        <f t="shared" ref="HX5" si="199">HW5+1</f>
        <v>45998</v>
      </c>
      <c r="HY5" s="13">
        <f t="shared" ref="HY5" si="200">HX5+1</f>
        <v>45999</v>
      </c>
      <c r="HZ5" s="14">
        <f t="shared" ref="HZ5" si="201">HY5+1</f>
        <v>46000</v>
      </c>
      <c r="IA5" s="14">
        <f t="shared" ref="IA5" si="202">HZ5+1</f>
        <v>46001</v>
      </c>
      <c r="IB5" s="14">
        <f t="shared" ref="IB5" si="203">IA5+1</f>
        <v>46002</v>
      </c>
      <c r="IC5" s="14">
        <f t="shared" ref="IC5" si="204">IB5+1</f>
        <v>46003</v>
      </c>
      <c r="ID5" s="14">
        <f t="shared" ref="ID5" si="205">IC5+1</f>
        <v>46004</v>
      </c>
      <c r="IE5" s="15">
        <f t="shared" ref="IE5" si="206">ID5+1</f>
        <v>46005</v>
      </c>
      <c r="IF5" s="13">
        <f t="shared" ref="IF5" si="207">IE5+1</f>
        <v>46006</v>
      </c>
      <c r="IG5" s="14">
        <f t="shared" ref="IG5" si="208">IF5+1</f>
        <v>46007</v>
      </c>
      <c r="IH5" s="14">
        <f t="shared" ref="IH5" si="209">IG5+1</f>
        <v>46008</v>
      </c>
      <c r="II5" s="14">
        <f t="shared" ref="II5" si="210">IH5+1</f>
        <v>46009</v>
      </c>
      <c r="IJ5" s="14">
        <f t="shared" ref="IJ5" si="211">II5+1</f>
        <v>46010</v>
      </c>
      <c r="IK5" s="14">
        <f t="shared" ref="IK5" si="212">IJ5+1</f>
        <v>46011</v>
      </c>
      <c r="IL5" s="15">
        <f t="shared" ref="IL5" si="213">IK5+1</f>
        <v>46012</v>
      </c>
      <c r="IM5" s="13">
        <f t="shared" ref="IM5" si="214">IL5+1</f>
        <v>46013</v>
      </c>
      <c r="IN5" s="14">
        <f t="shared" ref="IN5" si="215">IM5+1</f>
        <v>46014</v>
      </c>
      <c r="IO5" s="14">
        <f t="shared" ref="IO5" si="216">IN5+1</f>
        <v>46015</v>
      </c>
      <c r="IP5" s="14">
        <f t="shared" ref="IP5" si="217">IO5+1</f>
        <v>46016</v>
      </c>
      <c r="IQ5" s="14">
        <f t="shared" ref="IQ5" si="218">IP5+1</f>
        <v>46017</v>
      </c>
      <c r="IR5" s="14">
        <f t="shared" ref="IR5" si="219">IQ5+1</f>
        <v>46018</v>
      </c>
      <c r="IS5" s="15">
        <f t="shared" ref="IS5" si="220">IR5+1</f>
        <v>46019</v>
      </c>
      <c r="IT5" s="13">
        <f t="shared" ref="IT5" si="221">IS5+1</f>
        <v>46020</v>
      </c>
      <c r="IU5" s="14">
        <f t="shared" ref="IU5" si="222">IT5+1</f>
        <v>46021</v>
      </c>
      <c r="IV5" s="14">
        <f t="shared" ref="IV5" si="223">IU5+1</f>
        <v>46022</v>
      </c>
      <c r="IW5" s="14">
        <f t="shared" ref="IW5" si="224">IV5+1</f>
        <v>46023</v>
      </c>
      <c r="IX5" s="14">
        <f t="shared" ref="IX5" si="225">IW5+1</f>
        <v>46024</v>
      </c>
      <c r="IY5" s="14">
        <f t="shared" ref="IY5" si="226">IX5+1</f>
        <v>46025</v>
      </c>
      <c r="IZ5" s="15">
        <f t="shared" ref="IZ5" si="227">IY5+1</f>
        <v>46026</v>
      </c>
      <c r="JA5" s="13">
        <f t="shared" ref="JA5" si="228">IZ5+1</f>
        <v>46027</v>
      </c>
      <c r="JB5" s="14">
        <f t="shared" ref="JB5" si="229">JA5+1</f>
        <v>46028</v>
      </c>
      <c r="JC5" s="14">
        <f t="shared" ref="JC5" si="230">JB5+1</f>
        <v>46029</v>
      </c>
      <c r="JD5" s="14">
        <f t="shared" ref="JD5" si="231">JC5+1</f>
        <v>46030</v>
      </c>
      <c r="JE5" s="14">
        <f t="shared" ref="JE5" si="232">JD5+1</f>
        <v>46031</v>
      </c>
      <c r="JF5" s="14">
        <f t="shared" ref="JF5" si="233">JE5+1</f>
        <v>46032</v>
      </c>
      <c r="JG5" s="15">
        <f t="shared" ref="JG5" si="234">JF5+1</f>
        <v>46033</v>
      </c>
      <c r="JH5" s="13">
        <f t="shared" ref="JH5" si="235">JG5+1</f>
        <v>46034</v>
      </c>
      <c r="JI5" s="14">
        <f t="shared" ref="JI5" si="236">JH5+1</f>
        <v>46035</v>
      </c>
      <c r="JJ5" s="14">
        <f t="shared" ref="JJ5" si="237">JI5+1</f>
        <v>46036</v>
      </c>
      <c r="JK5" s="14">
        <f t="shared" ref="JK5" si="238">JJ5+1</f>
        <v>46037</v>
      </c>
      <c r="JL5" s="14">
        <f t="shared" ref="JL5" si="239">JK5+1</f>
        <v>46038</v>
      </c>
      <c r="JM5" s="14">
        <f t="shared" ref="JM5" si="240">JL5+1</f>
        <v>46039</v>
      </c>
      <c r="JN5" s="15">
        <f t="shared" ref="JN5" si="241">JM5+1</f>
        <v>46040</v>
      </c>
      <c r="JO5" s="13">
        <f t="shared" ref="JO5" si="242">JN5+1</f>
        <v>46041</v>
      </c>
      <c r="JP5" s="14">
        <f t="shared" ref="JP5" si="243">JO5+1</f>
        <v>46042</v>
      </c>
      <c r="JQ5" s="14">
        <f t="shared" ref="JQ5" si="244">JP5+1</f>
        <v>46043</v>
      </c>
      <c r="JR5" s="14">
        <f t="shared" ref="JR5" si="245">JQ5+1</f>
        <v>46044</v>
      </c>
      <c r="JS5" s="14">
        <f t="shared" ref="JS5" si="246">JR5+1</f>
        <v>46045</v>
      </c>
      <c r="JT5" s="14">
        <f t="shared" ref="JT5" si="247">JS5+1</f>
        <v>46046</v>
      </c>
      <c r="JU5" s="15">
        <f t="shared" ref="JU5" si="248">JT5+1</f>
        <v>46047</v>
      </c>
    </row>
    <row r="6" spans="1:281" ht="30" customHeight="1" thickBot="1">
      <c r="A6" s="21" t="s">
        <v>0</v>
      </c>
      <c r="B6" s="21" t="s">
        <v>7</v>
      </c>
      <c r="C6" s="21" t="s">
        <v>6</v>
      </c>
      <c r="D6" s="21" t="s">
        <v>305</v>
      </c>
      <c r="E6" s="21" t="s">
        <v>2</v>
      </c>
      <c r="F6" s="21" t="s">
        <v>3</v>
      </c>
      <c r="G6" s="21" t="s">
        <v>4</v>
      </c>
      <c r="H6" s="21" t="s">
        <v>5</v>
      </c>
      <c r="I6" s="6" t="str">
        <f t="shared" ref="I6:BL6" si="249">LEFT(TEXT(I5,"ddd"),1)</f>
        <v>s</v>
      </c>
      <c r="J6" s="6" t="str">
        <f t="shared" si="249"/>
        <v>t</v>
      </c>
      <c r="K6" s="6" t="str">
        <f t="shared" si="249"/>
        <v>q</v>
      </c>
      <c r="L6" s="6" t="str">
        <f t="shared" si="249"/>
        <v>q</v>
      </c>
      <c r="M6" s="6" t="str">
        <f t="shared" si="249"/>
        <v>s</v>
      </c>
      <c r="N6" s="6" t="str">
        <f t="shared" si="249"/>
        <v>s</v>
      </c>
      <c r="O6" s="6" t="str">
        <f t="shared" si="249"/>
        <v>d</v>
      </c>
      <c r="P6" s="6" t="str">
        <f t="shared" si="249"/>
        <v>s</v>
      </c>
      <c r="Q6" s="6" t="str">
        <f t="shared" si="249"/>
        <v>t</v>
      </c>
      <c r="R6" s="6" t="str">
        <f t="shared" si="249"/>
        <v>q</v>
      </c>
      <c r="S6" s="6" t="str">
        <f t="shared" si="249"/>
        <v>q</v>
      </c>
      <c r="T6" s="6" t="str">
        <f t="shared" si="249"/>
        <v>s</v>
      </c>
      <c r="U6" s="6" t="str">
        <f t="shared" si="249"/>
        <v>s</v>
      </c>
      <c r="V6" s="6" t="str">
        <f t="shared" si="249"/>
        <v>d</v>
      </c>
      <c r="W6" s="6" t="str">
        <f t="shared" si="249"/>
        <v>s</v>
      </c>
      <c r="X6" s="6" t="str">
        <f t="shared" si="249"/>
        <v>t</v>
      </c>
      <c r="Y6" s="6" t="str">
        <f t="shared" si="249"/>
        <v>q</v>
      </c>
      <c r="Z6" s="6" t="str">
        <f t="shared" si="249"/>
        <v>q</v>
      </c>
      <c r="AA6" s="6" t="str">
        <f t="shared" si="249"/>
        <v>s</v>
      </c>
      <c r="AB6" s="6" t="str">
        <f t="shared" si="249"/>
        <v>s</v>
      </c>
      <c r="AC6" s="6" t="str">
        <f t="shared" si="249"/>
        <v>d</v>
      </c>
      <c r="AD6" s="6" t="str">
        <f t="shared" si="249"/>
        <v>s</v>
      </c>
      <c r="AE6" s="6" t="str">
        <f t="shared" si="249"/>
        <v>t</v>
      </c>
      <c r="AF6" s="6" t="str">
        <f t="shared" si="249"/>
        <v>q</v>
      </c>
      <c r="AG6" s="6" t="str">
        <f t="shared" si="249"/>
        <v>q</v>
      </c>
      <c r="AH6" s="6" t="str">
        <f t="shared" si="249"/>
        <v>s</v>
      </c>
      <c r="AI6" s="6" t="str">
        <f t="shared" si="249"/>
        <v>s</v>
      </c>
      <c r="AJ6" s="6" t="str">
        <f t="shared" si="249"/>
        <v>d</v>
      </c>
      <c r="AK6" s="6" t="str">
        <f t="shared" si="249"/>
        <v>s</v>
      </c>
      <c r="AL6" s="6" t="str">
        <f t="shared" si="249"/>
        <v>t</v>
      </c>
      <c r="AM6" s="6" t="str">
        <f t="shared" si="249"/>
        <v>q</v>
      </c>
      <c r="AN6" s="6" t="str">
        <f t="shared" si="249"/>
        <v>q</v>
      </c>
      <c r="AO6" s="6" t="str">
        <f t="shared" si="249"/>
        <v>s</v>
      </c>
      <c r="AP6" s="6" t="str">
        <f t="shared" si="249"/>
        <v>s</v>
      </c>
      <c r="AQ6" s="6" t="str">
        <f t="shared" si="249"/>
        <v>d</v>
      </c>
      <c r="AR6" s="6" t="str">
        <f t="shared" si="249"/>
        <v>s</v>
      </c>
      <c r="AS6" s="6" t="str">
        <f t="shared" si="249"/>
        <v>t</v>
      </c>
      <c r="AT6" s="6" t="str">
        <f t="shared" si="249"/>
        <v>q</v>
      </c>
      <c r="AU6" s="6" t="str">
        <f t="shared" si="249"/>
        <v>q</v>
      </c>
      <c r="AV6" s="6" t="str">
        <f t="shared" si="249"/>
        <v>s</v>
      </c>
      <c r="AW6" s="6" t="str">
        <f t="shared" si="249"/>
        <v>s</v>
      </c>
      <c r="AX6" s="6" t="str">
        <f t="shared" si="249"/>
        <v>d</v>
      </c>
      <c r="AY6" s="6" t="str">
        <f t="shared" si="249"/>
        <v>s</v>
      </c>
      <c r="AZ6" s="6" t="str">
        <f t="shared" si="249"/>
        <v>t</v>
      </c>
      <c r="BA6" s="6" t="str">
        <f t="shared" si="249"/>
        <v>q</v>
      </c>
      <c r="BB6" s="6" t="str">
        <f t="shared" si="249"/>
        <v>q</v>
      </c>
      <c r="BC6" s="6" t="str">
        <f t="shared" si="249"/>
        <v>s</v>
      </c>
      <c r="BD6" s="6" t="str">
        <f t="shared" si="249"/>
        <v>s</v>
      </c>
      <c r="BE6" s="6" t="str">
        <f t="shared" si="249"/>
        <v>d</v>
      </c>
      <c r="BF6" s="6" t="str">
        <f t="shared" si="249"/>
        <v>s</v>
      </c>
      <c r="BG6" s="6" t="str">
        <f t="shared" si="249"/>
        <v>t</v>
      </c>
      <c r="BH6" s="6" t="str">
        <f t="shared" si="249"/>
        <v>q</v>
      </c>
      <c r="BI6" s="6" t="str">
        <f t="shared" si="249"/>
        <v>q</v>
      </c>
      <c r="BJ6" s="6" t="str">
        <f t="shared" si="249"/>
        <v>s</v>
      </c>
      <c r="BK6" s="6" t="str">
        <f t="shared" si="249"/>
        <v>s</v>
      </c>
      <c r="BL6" s="6" t="str">
        <f t="shared" si="249"/>
        <v>d</v>
      </c>
      <c r="BM6" s="6" t="str">
        <f t="shared" ref="BM6:CN6" si="250">LEFT(TEXT(BM5,"ddd"),1)</f>
        <v>s</v>
      </c>
      <c r="BN6" s="6" t="str">
        <f t="shared" si="250"/>
        <v>t</v>
      </c>
      <c r="BO6" s="6" t="str">
        <f t="shared" si="250"/>
        <v>q</v>
      </c>
      <c r="BP6" s="6" t="str">
        <f t="shared" si="250"/>
        <v>q</v>
      </c>
      <c r="BQ6" s="6" t="str">
        <f t="shared" si="250"/>
        <v>s</v>
      </c>
      <c r="BR6" s="6" t="str">
        <f t="shared" si="250"/>
        <v>s</v>
      </c>
      <c r="BS6" s="6" t="str">
        <f t="shared" si="250"/>
        <v>d</v>
      </c>
      <c r="BT6" s="6" t="str">
        <f t="shared" si="250"/>
        <v>s</v>
      </c>
      <c r="BU6" s="6" t="str">
        <f t="shared" si="250"/>
        <v>t</v>
      </c>
      <c r="BV6" s="6" t="str">
        <f t="shared" si="250"/>
        <v>q</v>
      </c>
      <c r="BW6" s="6" t="str">
        <f t="shared" si="250"/>
        <v>q</v>
      </c>
      <c r="BX6" s="6" t="str">
        <f t="shared" si="250"/>
        <v>s</v>
      </c>
      <c r="BY6" s="6" t="str">
        <f t="shared" si="250"/>
        <v>s</v>
      </c>
      <c r="BZ6" s="6" t="str">
        <f t="shared" si="250"/>
        <v>d</v>
      </c>
      <c r="CA6" s="6" t="str">
        <f t="shared" si="250"/>
        <v>s</v>
      </c>
      <c r="CB6" s="6" t="str">
        <f t="shared" si="250"/>
        <v>t</v>
      </c>
      <c r="CC6" s="6" t="str">
        <f t="shared" si="250"/>
        <v>q</v>
      </c>
      <c r="CD6" s="6" t="str">
        <f t="shared" si="250"/>
        <v>q</v>
      </c>
      <c r="CE6" s="6" t="str">
        <f t="shared" si="250"/>
        <v>s</v>
      </c>
      <c r="CF6" s="6" t="str">
        <f t="shared" si="250"/>
        <v>s</v>
      </c>
      <c r="CG6" s="6" t="str">
        <f t="shared" si="250"/>
        <v>d</v>
      </c>
      <c r="CH6" s="6" t="str">
        <f t="shared" si="250"/>
        <v>s</v>
      </c>
      <c r="CI6" s="6" t="str">
        <f t="shared" si="250"/>
        <v>t</v>
      </c>
      <c r="CJ6" s="6" t="str">
        <f t="shared" si="250"/>
        <v>q</v>
      </c>
      <c r="CK6" s="6" t="str">
        <f t="shared" si="250"/>
        <v>q</v>
      </c>
      <c r="CL6" s="6" t="str">
        <f t="shared" si="250"/>
        <v>s</v>
      </c>
      <c r="CM6" s="6" t="str">
        <f t="shared" si="250"/>
        <v>s</v>
      </c>
      <c r="CN6" s="6" t="str">
        <f t="shared" si="250"/>
        <v>d</v>
      </c>
      <c r="CO6" s="6" t="str">
        <f t="shared" ref="CO6:EZ6" si="251">LEFT(TEXT(CO5,"ddd"),1)</f>
        <v>s</v>
      </c>
      <c r="CP6" s="6" t="str">
        <f t="shared" si="251"/>
        <v>t</v>
      </c>
      <c r="CQ6" s="6" t="str">
        <f t="shared" si="251"/>
        <v>q</v>
      </c>
      <c r="CR6" s="6" t="str">
        <f t="shared" si="251"/>
        <v>q</v>
      </c>
      <c r="CS6" s="6" t="str">
        <f t="shared" si="251"/>
        <v>s</v>
      </c>
      <c r="CT6" s="6" t="str">
        <f t="shared" si="251"/>
        <v>s</v>
      </c>
      <c r="CU6" s="6" t="str">
        <f t="shared" si="251"/>
        <v>d</v>
      </c>
      <c r="CV6" s="6" t="str">
        <f t="shared" si="251"/>
        <v>s</v>
      </c>
      <c r="CW6" s="6" t="str">
        <f t="shared" si="251"/>
        <v>t</v>
      </c>
      <c r="CX6" s="6" t="str">
        <f t="shared" si="251"/>
        <v>q</v>
      </c>
      <c r="CY6" s="6" t="str">
        <f t="shared" si="251"/>
        <v>q</v>
      </c>
      <c r="CZ6" s="6" t="str">
        <f t="shared" si="251"/>
        <v>s</v>
      </c>
      <c r="DA6" s="6" t="str">
        <f t="shared" si="251"/>
        <v>s</v>
      </c>
      <c r="DB6" s="6" t="str">
        <f t="shared" si="251"/>
        <v>d</v>
      </c>
      <c r="DC6" s="6" t="str">
        <f t="shared" si="251"/>
        <v>s</v>
      </c>
      <c r="DD6" s="6" t="str">
        <f t="shared" si="251"/>
        <v>t</v>
      </c>
      <c r="DE6" s="6" t="str">
        <f t="shared" si="251"/>
        <v>q</v>
      </c>
      <c r="DF6" s="6" t="str">
        <f t="shared" si="251"/>
        <v>q</v>
      </c>
      <c r="DG6" s="6" t="str">
        <f t="shared" si="251"/>
        <v>s</v>
      </c>
      <c r="DH6" s="6" t="str">
        <f t="shared" si="251"/>
        <v>s</v>
      </c>
      <c r="DI6" s="6" t="str">
        <f t="shared" si="251"/>
        <v>d</v>
      </c>
      <c r="DJ6" s="6" t="str">
        <f t="shared" si="251"/>
        <v>s</v>
      </c>
      <c r="DK6" s="6" t="str">
        <f t="shared" si="251"/>
        <v>t</v>
      </c>
      <c r="DL6" s="6" t="str">
        <f t="shared" si="251"/>
        <v>q</v>
      </c>
      <c r="DM6" s="6" t="str">
        <f t="shared" si="251"/>
        <v>q</v>
      </c>
      <c r="DN6" s="6" t="str">
        <f t="shared" si="251"/>
        <v>s</v>
      </c>
      <c r="DO6" s="6" t="str">
        <f t="shared" si="251"/>
        <v>s</v>
      </c>
      <c r="DP6" s="6" t="str">
        <f t="shared" si="251"/>
        <v>d</v>
      </c>
      <c r="DQ6" s="6" t="str">
        <f t="shared" si="251"/>
        <v>s</v>
      </c>
      <c r="DR6" s="6" t="str">
        <f t="shared" si="251"/>
        <v>t</v>
      </c>
      <c r="DS6" s="6" t="str">
        <f t="shared" si="251"/>
        <v>q</v>
      </c>
      <c r="DT6" s="6" t="str">
        <f t="shared" si="251"/>
        <v>q</v>
      </c>
      <c r="DU6" s="6" t="str">
        <f t="shared" si="251"/>
        <v>s</v>
      </c>
      <c r="DV6" s="6" t="str">
        <f t="shared" si="251"/>
        <v>s</v>
      </c>
      <c r="DW6" s="6" t="str">
        <f t="shared" si="251"/>
        <v>d</v>
      </c>
      <c r="DX6" s="6" t="str">
        <f t="shared" si="251"/>
        <v>s</v>
      </c>
      <c r="DY6" s="6" t="str">
        <f t="shared" si="251"/>
        <v>t</v>
      </c>
      <c r="DZ6" s="6" t="str">
        <f t="shared" si="251"/>
        <v>q</v>
      </c>
      <c r="EA6" s="6" t="str">
        <f t="shared" si="251"/>
        <v>q</v>
      </c>
      <c r="EB6" s="6" t="str">
        <f t="shared" si="251"/>
        <v>s</v>
      </c>
      <c r="EC6" s="6" t="str">
        <f t="shared" si="251"/>
        <v>s</v>
      </c>
      <c r="ED6" s="6" t="str">
        <f t="shared" si="251"/>
        <v>d</v>
      </c>
      <c r="EE6" s="6" t="str">
        <f t="shared" si="251"/>
        <v>s</v>
      </c>
      <c r="EF6" s="6" t="str">
        <f t="shared" si="251"/>
        <v>t</v>
      </c>
      <c r="EG6" s="6" t="str">
        <f t="shared" si="251"/>
        <v>q</v>
      </c>
      <c r="EH6" s="6" t="str">
        <f t="shared" si="251"/>
        <v>q</v>
      </c>
      <c r="EI6" s="6" t="str">
        <f t="shared" si="251"/>
        <v>s</v>
      </c>
      <c r="EJ6" s="6" t="str">
        <f t="shared" si="251"/>
        <v>s</v>
      </c>
      <c r="EK6" s="6" t="str">
        <f t="shared" si="251"/>
        <v>d</v>
      </c>
      <c r="EL6" s="6" t="str">
        <f t="shared" si="251"/>
        <v>s</v>
      </c>
      <c r="EM6" s="6" t="str">
        <f t="shared" si="251"/>
        <v>t</v>
      </c>
      <c r="EN6" s="6" t="str">
        <f t="shared" si="251"/>
        <v>q</v>
      </c>
      <c r="EO6" s="6" t="str">
        <f t="shared" si="251"/>
        <v>q</v>
      </c>
      <c r="EP6" s="6" t="str">
        <f t="shared" si="251"/>
        <v>s</v>
      </c>
      <c r="EQ6" s="6" t="str">
        <f t="shared" si="251"/>
        <v>s</v>
      </c>
      <c r="ER6" s="6" t="str">
        <f t="shared" si="251"/>
        <v>d</v>
      </c>
      <c r="ES6" s="6" t="str">
        <f t="shared" si="251"/>
        <v>s</v>
      </c>
      <c r="ET6" s="6" t="str">
        <f t="shared" si="251"/>
        <v>t</v>
      </c>
      <c r="EU6" s="6" t="str">
        <f t="shared" si="251"/>
        <v>q</v>
      </c>
      <c r="EV6" s="6" t="str">
        <f t="shared" si="251"/>
        <v>q</v>
      </c>
      <c r="EW6" s="6" t="str">
        <f t="shared" si="251"/>
        <v>s</v>
      </c>
      <c r="EX6" s="6" t="str">
        <f t="shared" si="251"/>
        <v>s</v>
      </c>
      <c r="EY6" s="6" t="str">
        <f t="shared" si="251"/>
        <v>d</v>
      </c>
      <c r="EZ6" s="6" t="str">
        <f t="shared" si="251"/>
        <v>s</v>
      </c>
      <c r="FA6" s="6" t="str">
        <f t="shared" ref="FA6:HL6" si="252">LEFT(TEXT(FA5,"ddd"),1)</f>
        <v>t</v>
      </c>
      <c r="FB6" s="6" t="str">
        <f t="shared" si="252"/>
        <v>q</v>
      </c>
      <c r="FC6" s="6" t="str">
        <f t="shared" si="252"/>
        <v>q</v>
      </c>
      <c r="FD6" s="6" t="str">
        <f t="shared" si="252"/>
        <v>s</v>
      </c>
      <c r="FE6" s="6" t="str">
        <f t="shared" si="252"/>
        <v>s</v>
      </c>
      <c r="FF6" s="6" t="str">
        <f t="shared" si="252"/>
        <v>d</v>
      </c>
      <c r="FG6" s="6" t="str">
        <f t="shared" si="252"/>
        <v>s</v>
      </c>
      <c r="FH6" s="6" t="str">
        <f t="shared" si="252"/>
        <v>t</v>
      </c>
      <c r="FI6" s="6" t="str">
        <f t="shared" si="252"/>
        <v>q</v>
      </c>
      <c r="FJ6" s="6" t="str">
        <f t="shared" si="252"/>
        <v>q</v>
      </c>
      <c r="FK6" s="6" t="str">
        <f t="shared" si="252"/>
        <v>s</v>
      </c>
      <c r="FL6" s="6" t="str">
        <f t="shared" si="252"/>
        <v>s</v>
      </c>
      <c r="FM6" s="6" t="str">
        <f t="shared" si="252"/>
        <v>d</v>
      </c>
      <c r="FN6" s="6" t="str">
        <f t="shared" si="252"/>
        <v>s</v>
      </c>
      <c r="FO6" s="6" t="str">
        <f t="shared" si="252"/>
        <v>t</v>
      </c>
      <c r="FP6" s="6" t="str">
        <f t="shared" si="252"/>
        <v>q</v>
      </c>
      <c r="FQ6" s="6" t="str">
        <f t="shared" si="252"/>
        <v>q</v>
      </c>
      <c r="FR6" s="6" t="str">
        <f t="shared" si="252"/>
        <v>s</v>
      </c>
      <c r="FS6" s="6" t="str">
        <f t="shared" si="252"/>
        <v>s</v>
      </c>
      <c r="FT6" s="6" t="str">
        <f t="shared" si="252"/>
        <v>d</v>
      </c>
      <c r="FU6" s="6" t="str">
        <f t="shared" si="252"/>
        <v>s</v>
      </c>
      <c r="FV6" s="6" t="str">
        <f t="shared" si="252"/>
        <v>t</v>
      </c>
      <c r="FW6" s="6" t="str">
        <f t="shared" si="252"/>
        <v>q</v>
      </c>
      <c r="FX6" s="6" t="str">
        <f t="shared" si="252"/>
        <v>q</v>
      </c>
      <c r="FY6" s="6" t="str">
        <f t="shared" si="252"/>
        <v>s</v>
      </c>
      <c r="FZ6" s="6" t="str">
        <f t="shared" si="252"/>
        <v>s</v>
      </c>
      <c r="GA6" s="6" t="str">
        <f t="shared" si="252"/>
        <v>d</v>
      </c>
      <c r="GB6" s="6" t="str">
        <f t="shared" si="252"/>
        <v>s</v>
      </c>
      <c r="GC6" s="6" t="str">
        <f t="shared" si="252"/>
        <v>t</v>
      </c>
      <c r="GD6" s="6" t="str">
        <f t="shared" si="252"/>
        <v>q</v>
      </c>
      <c r="GE6" s="6" t="str">
        <f t="shared" si="252"/>
        <v>q</v>
      </c>
      <c r="GF6" s="6" t="str">
        <f t="shared" si="252"/>
        <v>s</v>
      </c>
      <c r="GG6" s="6" t="str">
        <f t="shared" si="252"/>
        <v>s</v>
      </c>
      <c r="GH6" s="6" t="str">
        <f t="shared" si="252"/>
        <v>d</v>
      </c>
      <c r="GI6" s="6" t="str">
        <f t="shared" si="252"/>
        <v>s</v>
      </c>
      <c r="GJ6" s="6" t="str">
        <f t="shared" si="252"/>
        <v>t</v>
      </c>
      <c r="GK6" s="6" t="str">
        <f t="shared" si="252"/>
        <v>q</v>
      </c>
      <c r="GL6" s="6" t="str">
        <f t="shared" si="252"/>
        <v>q</v>
      </c>
      <c r="GM6" s="6" t="str">
        <f t="shared" si="252"/>
        <v>s</v>
      </c>
      <c r="GN6" s="6" t="str">
        <f t="shared" si="252"/>
        <v>s</v>
      </c>
      <c r="GO6" s="6" t="str">
        <f t="shared" si="252"/>
        <v>d</v>
      </c>
      <c r="GP6" s="6" t="str">
        <f t="shared" si="252"/>
        <v>s</v>
      </c>
      <c r="GQ6" s="6" t="str">
        <f t="shared" si="252"/>
        <v>t</v>
      </c>
      <c r="GR6" s="6" t="str">
        <f t="shared" si="252"/>
        <v>q</v>
      </c>
      <c r="GS6" s="6" t="str">
        <f t="shared" si="252"/>
        <v>q</v>
      </c>
      <c r="GT6" s="6" t="str">
        <f t="shared" si="252"/>
        <v>s</v>
      </c>
      <c r="GU6" s="6" t="str">
        <f t="shared" si="252"/>
        <v>s</v>
      </c>
      <c r="GV6" s="6" t="str">
        <f t="shared" si="252"/>
        <v>d</v>
      </c>
      <c r="GW6" s="6" t="str">
        <f t="shared" si="252"/>
        <v>s</v>
      </c>
      <c r="GX6" s="6" t="str">
        <f t="shared" si="252"/>
        <v>t</v>
      </c>
      <c r="GY6" s="6" t="str">
        <f t="shared" si="252"/>
        <v>q</v>
      </c>
      <c r="GZ6" s="6" t="str">
        <f t="shared" si="252"/>
        <v>q</v>
      </c>
      <c r="HA6" s="6" t="str">
        <f t="shared" si="252"/>
        <v>s</v>
      </c>
      <c r="HB6" s="6" t="str">
        <f t="shared" si="252"/>
        <v>s</v>
      </c>
      <c r="HC6" s="6" t="str">
        <f t="shared" si="252"/>
        <v>d</v>
      </c>
      <c r="HD6" s="6" t="str">
        <f t="shared" si="252"/>
        <v>s</v>
      </c>
      <c r="HE6" s="6" t="str">
        <f t="shared" si="252"/>
        <v>t</v>
      </c>
      <c r="HF6" s="6" t="str">
        <f t="shared" si="252"/>
        <v>q</v>
      </c>
      <c r="HG6" s="6" t="str">
        <f t="shared" si="252"/>
        <v>q</v>
      </c>
      <c r="HH6" s="6" t="str">
        <f t="shared" si="252"/>
        <v>s</v>
      </c>
      <c r="HI6" s="6" t="str">
        <f t="shared" si="252"/>
        <v>s</v>
      </c>
      <c r="HJ6" s="6" t="str">
        <f t="shared" si="252"/>
        <v>d</v>
      </c>
      <c r="HK6" s="6" t="str">
        <f t="shared" si="252"/>
        <v>s</v>
      </c>
      <c r="HL6" s="6" t="str">
        <f t="shared" si="252"/>
        <v>t</v>
      </c>
      <c r="HM6" s="6" t="str">
        <f t="shared" ref="HM6:JU6" si="253">LEFT(TEXT(HM5,"ddd"),1)</f>
        <v>q</v>
      </c>
      <c r="HN6" s="6" t="str">
        <f t="shared" si="253"/>
        <v>q</v>
      </c>
      <c r="HO6" s="6" t="str">
        <f t="shared" si="253"/>
        <v>s</v>
      </c>
      <c r="HP6" s="6" t="str">
        <f t="shared" si="253"/>
        <v>s</v>
      </c>
      <c r="HQ6" s="6" t="str">
        <f t="shared" si="253"/>
        <v>d</v>
      </c>
      <c r="HR6" s="6" t="str">
        <f t="shared" si="253"/>
        <v>s</v>
      </c>
      <c r="HS6" s="6" t="str">
        <f t="shared" si="253"/>
        <v>t</v>
      </c>
      <c r="HT6" s="6" t="str">
        <f t="shared" si="253"/>
        <v>q</v>
      </c>
      <c r="HU6" s="6" t="str">
        <f t="shared" si="253"/>
        <v>q</v>
      </c>
      <c r="HV6" s="6" t="str">
        <f t="shared" si="253"/>
        <v>s</v>
      </c>
      <c r="HW6" s="6" t="str">
        <f t="shared" si="253"/>
        <v>s</v>
      </c>
      <c r="HX6" s="6" t="str">
        <f t="shared" si="253"/>
        <v>d</v>
      </c>
      <c r="HY6" s="6" t="str">
        <f t="shared" si="253"/>
        <v>s</v>
      </c>
      <c r="HZ6" s="6" t="str">
        <f t="shared" si="253"/>
        <v>t</v>
      </c>
      <c r="IA6" s="6" t="str">
        <f t="shared" si="253"/>
        <v>q</v>
      </c>
      <c r="IB6" s="6" t="str">
        <f t="shared" si="253"/>
        <v>q</v>
      </c>
      <c r="IC6" s="6" t="str">
        <f t="shared" si="253"/>
        <v>s</v>
      </c>
      <c r="ID6" s="6" t="str">
        <f t="shared" si="253"/>
        <v>s</v>
      </c>
      <c r="IE6" s="6" t="str">
        <f t="shared" si="253"/>
        <v>d</v>
      </c>
      <c r="IF6" s="6" t="str">
        <f t="shared" si="253"/>
        <v>s</v>
      </c>
      <c r="IG6" s="6" t="str">
        <f t="shared" si="253"/>
        <v>t</v>
      </c>
      <c r="IH6" s="6" t="str">
        <f t="shared" si="253"/>
        <v>q</v>
      </c>
      <c r="II6" s="6" t="str">
        <f t="shared" si="253"/>
        <v>q</v>
      </c>
      <c r="IJ6" s="6" t="str">
        <f t="shared" si="253"/>
        <v>s</v>
      </c>
      <c r="IK6" s="6" t="str">
        <f t="shared" si="253"/>
        <v>s</v>
      </c>
      <c r="IL6" s="6" t="str">
        <f t="shared" si="253"/>
        <v>d</v>
      </c>
      <c r="IM6" s="6" t="str">
        <f t="shared" si="253"/>
        <v>s</v>
      </c>
      <c r="IN6" s="6" t="str">
        <f t="shared" si="253"/>
        <v>t</v>
      </c>
      <c r="IO6" s="6" t="str">
        <f t="shared" si="253"/>
        <v>q</v>
      </c>
      <c r="IP6" s="6" t="str">
        <f t="shared" si="253"/>
        <v>q</v>
      </c>
      <c r="IQ6" s="6" t="str">
        <f t="shared" si="253"/>
        <v>s</v>
      </c>
      <c r="IR6" s="6" t="str">
        <f t="shared" si="253"/>
        <v>s</v>
      </c>
      <c r="IS6" s="6" t="str">
        <f t="shared" si="253"/>
        <v>d</v>
      </c>
      <c r="IT6" s="6" t="str">
        <f t="shared" si="253"/>
        <v>s</v>
      </c>
      <c r="IU6" s="6" t="str">
        <f t="shared" si="253"/>
        <v>t</v>
      </c>
      <c r="IV6" s="6" t="str">
        <f t="shared" si="253"/>
        <v>q</v>
      </c>
      <c r="IW6" s="6" t="str">
        <f t="shared" si="253"/>
        <v>q</v>
      </c>
      <c r="IX6" s="6" t="str">
        <f t="shared" si="253"/>
        <v>s</v>
      </c>
      <c r="IY6" s="6" t="str">
        <f t="shared" si="253"/>
        <v>s</v>
      </c>
      <c r="IZ6" s="6" t="str">
        <f t="shared" si="253"/>
        <v>d</v>
      </c>
      <c r="JA6" s="6" t="str">
        <f t="shared" si="253"/>
        <v>s</v>
      </c>
      <c r="JB6" s="6" t="str">
        <f t="shared" si="253"/>
        <v>t</v>
      </c>
      <c r="JC6" s="6" t="str">
        <f t="shared" si="253"/>
        <v>q</v>
      </c>
      <c r="JD6" s="6" t="str">
        <f t="shared" si="253"/>
        <v>q</v>
      </c>
      <c r="JE6" s="6" t="str">
        <f t="shared" si="253"/>
        <v>s</v>
      </c>
      <c r="JF6" s="6" t="str">
        <f t="shared" si="253"/>
        <v>s</v>
      </c>
      <c r="JG6" s="6" t="str">
        <f t="shared" si="253"/>
        <v>d</v>
      </c>
      <c r="JH6" s="6" t="str">
        <f t="shared" si="253"/>
        <v>s</v>
      </c>
      <c r="JI6" s="6" t="str">
        <f t="shared" si="253"/>
        <v>t</v>
      </c>
      <c r="JJ6" s="6" t="str">
        <f t="shared" si="253"/>
        <v>q</v>
      </c>
      <c r="JK6" s="6" t="str">
        <f t="shared" si="253"/>
        <v>q</v>
      </c>
      <c r="JL6" s="6" t="str">
        <f t="shared" si="253"/>
        <v>s</v>
      </c>
      <c r="JM6" s="6" t="str">
        <f t="shared" si="253"/>
        <v>s</v>
      </c>
      <c r="JN6" s="6" t="str">
        <f t="shared" si="253"/>
        <v>d</v>
      </c>
      <c r="JO6" s="6" t="str">
        <f t="shared" si="253"/>
        <v>s</v>
      </c>
      <c r="JP6" s="6" t="str">
        <f t="shared" si="253"/>
        <v>t</v>
      </c>
      <c r="JQ6" s="6" t="str">
        <f t="shared" si="253"/>
        <v>q</v>
      </c>
      <c r="JR6" s="6" t="str">
        <f t="shared" si="253"/>
        <v>q</v>
      </c>
      <c r="JS6" s="6" t="str">
        <f t="shared" si="253"/>
        <v>s</v>
      </c>
      <c r="JT6" s="6" t="str">
        <f t="shared" si="253"/>
        <v>s</v>
      </c>
      <c r="JU6" s="6" t="str">
        <f t="shared" si="253"/>
        <v>d</v>
      </c>
    </row>
    <row r="7" spans="1:281" s="3" customFormat="1" ht="30" customHeight="1" thickBot="1">
      <c r="A7" s="128" t="s">
        <v>325</v>
      </c>
      <c r="B7" s="129"/>
      <c r="C7" s="129"/>
      <c r="D7" s="129"/>
      <c r="E7" s="130"/>
      <c r="F7" s="130"/>
      <c r="G7" s="130"/>
      <c r="H7" s="131" t="str">
        <f t="shared" ref="H7:H159" si="254">IF(OR(ISBLANK(Início_da_tarefa),ISBLANK(Término_da_tarefa)),"",Término_da_tarefa-Início_da_tarefa+1)</f>
        <v/>
      </c>
      <c r="I7" s="22"/>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s="3" customFormat="1" ht="30" customHeight="1" thickBot="1">
      <c r="A8" s="30" t="s">
        <v>1987</v>
      </c>
      <c r="B8" s="29" t="s">
        <v>1986</v>
      </c>
      <c r="C8" s="29" t="s">
        <v>309</v>
      </c>
      <c r="D8" s="31"/>
      <c r="E8" s="118">
        <v>1</v>
      </c>
      <c r="F8" s="116">
        <v>45748</v>
      </c>
      <c r="G8" s="33">
        <v>45838</v>
      </c>
      <c r="H8" s="119">
        <f t="shared" si="254"/>
        <v>91</v>
      </c>
      <c r="I8" s="22"/>
      <c r="J8" s="7"/>
      <c r="K8" s="7"/>
      <c r="L8" s="7"/>
      <c r="M8" s="7"/>
      <c r="N8" s="7"/>
      <c r="O8" s="7"/>
      <c r="P8" s="7"/>
      <c r="Q8" s="7"/>
      <c r="R8" s="7"/>
      <c r="S8" s="7"/>
      <c r="T8" s="7"/>
      <c r="U8" s="8"/>
      <c r="V8" s="8"/>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s="3" customFormat="1" ht="30" customHeight="1" thickBot="1">
      <c r="A9" s="19" t="s">
        <v>1959</v>
      </c>
      <c r="B9" s="29" t="s">
        <v>1988</v>
      </c>
      <c r="C9" s="29" t="s">
        <v>1989</v>
      </c>
      <c r="D9" s="29"/>
      <c r="E9" s="115">
        <v>1</v>
      </c>
      <c r="F9" s="112">
        <v>45809</v>
      </c>
      <c r="G9" s="17">
        <v>45828</v>
      </c>
      <c r="H9" s="28">
        <f>IF(OR(ISBLANK(Início_da_tarefa),ISBLANK(Término_da_tarefa)),"",Término_da_tarefa-Início_da_tarefa+1)</f>
        <v>20</v>
      </c>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s="3" customFormat="1" ht="30" customHeight="1" thickBot="1">
      <c r="A10" s="19" t="s">
        <v>1960</v>
      </c>
      <c r="B10" s="29" t="s">
        <v>19</v>
      </c>
      <c r="C10" s="29" t="s">
        <v>1989</v>
      </c>
      <c r="D10" s="29"/>
      <c r="E10" s="115">
        <v>1</v>
      </c>
      <c r="F10" s="112">
        <v>45809</v>
      </c>
      <c r="G10" s="17">
        <v>45828</v>
      </c>
      <c r="H10" s="28">
        <f>IF(OR(ISBLANK(Início_da_tarefa),ISBLANK(Término_da_tarefa)),"",Término_da_tarefa-Início_da_tarefa+1)</f>
        <v>20</v>
      </c>
      <c r="I10" s="22"/>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s="3" customFormat="1" ht="30" customHeight="1" thickBot="1">
      <c r="A11" s="19" t="s">
        <v>2000</v>
      </c>
      <c r="B11" s="29" t="s">
        <v>1999</v>
      </c>
      <c r="C11" s="29" t="s">
        <v>309</v>
      </c>
      <c r="D11" s="20"/>
      <c r="E11" s="115">
        <v>1</v>
      </c>
      <c r="F11" s="116">
        <v>45748</v>
      </c>
      <c r="G11" s="33">
        <v>45838</v>
      </c>
      <c r="H11" s="28">
        <f t="shared" si="254"/>
        <v>91</v>
      </c>
      <c r="I11" s="22"/>
      <c r="J11" s="7"/>
      <c r="K11" s="7"/>
      <c r="L11" s="7"/>
      <c r="M11" s="7"/>
      <c r="N11" s="7"/>
      <c r="O11" s="7"/>
      <c r="P11" s="7"/>
      <c r="Q11" s="7"/>
      <c r="R11" s="7"/>
      <c r="S11" s="7"/>
      <c r="T11" s="7"/>
      <c r="U11" s="8"/>
      <c r="V11" s="8"/>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s="3" customFormat="1" ht="30" customHeight="1" thickBot="1">
      <c r="A12" s="19" t="s">
        <v>2001</v>
      </c>
      <c r="B12" s="29" t="s">
        <v>1999</v>
      </c>
      <c r="C12" s="29" t="s">
        <v>309</v>
      </c>
      <c r="D12" s="20"/>
      <c r="E12" s="115">
        <v>1</v>
      </c>
      <c r="F12" s="111">
        <v>45748</v>
      </c>
      <c r="G12" s="33">
        <v>45839</v>
      </c>
      <c r="H12" s="28">
        <f t="shared" si="254"/>
        <v>92</v>
      </c>
      <c r="I12" s="22"/>
      <c r="J12" s="7"/>
      <c r="K12" s="7"/>
      <c r="L12" s="7"/>
      <c r="M12" s="7"/>
      <c r="N12" s="7"/>
      <c r="O12" s="7"/>
      <c r="P12" s="7"/>
      <c r="Q12" s="7"/>
      <c r="R12" s="7"/>
      <c r="S12" s="7"/>
      <c r="T12" s="7"/>
      <c r="U12" s="8"/>
      <c r="V12" s="8"/>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row>
    <row r="13" spans="1:281" s="3" customFormat="1" ht="30" customHeight="1" thickBot="1">
      <c r="A13" s="19" t="s">
        <v>14</v>
      </c>
      <c r="B13" s="29" t="s">
        <v>1920</v>
      </c>
      <c r="C13" s="29" t="s">
        <v>1921</v>
      </c>
      <c r="D13" s="20"/>
      <c r="E13" s="115">
        <v>0.9</v>
      </c>
      <c r="F13" s="111">
        <v>45748</v>
      </c>
      <c r="G13" s="18">
        <v>45838</v>
      </c>
      <c r="H13" s="28">
        <f t="shared" si="254"/>
        <v>91</v>
      </c>
      <c r="I13" s="22"/>
      <c r="J13" s="7"/>
      <c r="K13" s="7"/>
      <c r="L13" s="7"/>
      <c r="M13" s="7"/>
      <c r="N13" s="7"/>
      <c r="O13" s="7"/>
      <c r="P13" s="7"/>
      <c r="Q13" s="7"/>
      <c r="R13" s="7"/>
      <c r="S13" s="7"/>
      <c r="T13" s="7"/>
      <c r="U13" s="8"/>
      <c r="V13" s="8"/>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row>
    <row r="14" spans="1:281" s="3" customFormat="1" ht="30" customHeight="1" thickBot="1">
      <c r="A14" s="19" t="s">
        <v>2002</v>
      </c>
      <c r="B14" s="29" t="s">
        <v>19</v>
      </c>
      <c r="C14" s="29" t="s">
        <v>1989</v>
      </c>
      <c r="D14" s="20"/>
      <c r="E14" s="115">
        <v>1</v>
      </c>
      <c r="F14" s="111">
        <v>45793</v>
      </c>
      <c r="G14" s="18">
        <v>45800</v>
      </c>
      <c r="H14" s="168">
        <f t="shared" si="254"/>
        <v>8</v>
      </c>
      <c r="I14" s="22"/>
      <c r="J14" s="7"/>
      <c r="K14" s="7"/>
      <c r="L14" s="7"/>
      <c r="M14" s="7"/>
      <c r="N14" s="7"/>
      <c r="O14" s="7"/>
      <c r="P14" s="7"/>
      <c r="Q14" s="7"/>
      <c r="R14" s="7"/>
      <c r="S14" s="7"/>
      <c r="T14" s="7"/>
      <c r="U14" s="8"/>
      <c r="V14" s="8"/>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row>
    <row r="15" spans="1:281" s="3" customFormat="1" ht="30" customHeight="1" thickBot="1">
      <c r="A15" s="19" t="s">
        <v>312</v>
      </c>
      <c r="B15" s="29" t="s">
        <v>323</v>
      </c>
      <c r="C15" s="29" t="s">
        <v>1990</v>
      </c>
      <c r="D15" s="20"/>
      <c r="E15" s="115">
        <v>0.5</v>
      </c>
      <c r="F15" s="111">
        <v>45772</v>
      </c>
      <c r="G15" s="18">
        <v>45797</v>
      </c>
      <c r="H15" s="28">
        <f t="shared" si="254"/>
        <v>26</v>
      </c>
      <c r="I15" s="22"/>
      <c r="J15" s="7"/>
      <c r="K15" s="7"/>
      <c r="L15" s="7"/>
      <c r="M15" s="7"/>
      <c r="N15" s="7"/>
      <c r="O15" s="7"/>
      <c r="P15" s="7"/>
      <c r="Q15" s="7"/>
      <c r="R15" s="7"/>
      <c r="S15" s="7"/>
      <c r="T15" s="7"/>
      <c r="U15" s="8"/>
      <c r="V15" s="8"/>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row>
    <row r="16" spans="1:281" s="3" customFormat="1" ht="30" customHeight="1" thickBot="1">
      <c r="A16" s="19" t="s">
        <v>15</v>
      </c>
      <c r="B16" s="29" t="s">
        <v>321</v>
      </c>
      <c r="C16" s="29" t="s">
        <v>1989</v>
      </c>
      <c r="D16" s="20"/>
      <c r="E16" s="115">
        <v>0.4</v>
      </c>
      <c r="F16" s="111">
        <v>45772</v>
      </c>
      <c r="G16" s="18">
        <v>45838</v>
      </c>
      <c r="H16" s="28">
        <f t="shared" si="254"/>
        <v>67</v>
      </c>
      <c r="I16" s="22"/>
      <c r="J16" s="7"/>
      <c r="K16" s="7"/>
      <c r="L16" s="7"/>
      <c r="M16" s="7"/>
      <c r="N16" s="7"/>
      <c r="O16" s="7"/>
      <c r="P16" s="7"/>
      <c r="Q16" s="7"/>
      <c r="R16" s="7"/>
      <c r="S16" s="7"/>
      <c r="T16" s="7"/>
      <c r="U16" s="8"/>
      <c r="V16" s="8"/>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row>
    <row r="17" spans="1:281" s="3" customFormat="1" ht="30" customHeight="1" thickBot="1">
      <c r="A17" s="30" t="s">
        <v>310</v>
      </c>
      <c r="B17" s="29" t="s">
        <v>321</v>
      </c>
      <c r="C17" s="29" t="s">
        <v>1991</v>
      </c>
      <c r="D17" s="31"/>
      <c r="E17" s="115">
        <v>0</v>
      </c>
      <c r="F17" s="116">
        <v>45772</v>
      </c>
      <c r="G17" s="33">
        <v>45797</v>
      </c>
      <c r="H17" s="28">
        <f t="shared" si="254"/>
        <v>26</v>
      </c>
      <c r="I17" s="22"/>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row>
    <row r="18" spans="1:281" s="3" customFormat="1" ht="30" customHeight="1" thickBot="1">
      <c r="A18" s="19" t="s">
        <v>1922</v>
      </c>
      <c r="B18" s="29" t="s">
        <v>321</v>
      </c>
      <c r="C18" s="29" t="s">
        <v>1989</v>
      </c>
      <c r="D18" s="20"/>
      <c r="E18" s="115">
        <v>0.65</v>
      </c>
      <c r="F18" s="111">
        <v>45772</v>
      </c>
      <c r="G18" s="18">
        <v>45838</v>
      </c>
      <c r="H18" s="28">
        <f t="shared" si="254"/>
        <v>67</v>
      </c>
      <c r="I18" s="22"/>
      <c r="J18" s="7"/>
      <c r="K18" s="7"/>
      <c r="L18" s="7"/>
      <c r="M18" s="7"/>
      <c r="N18" s="7"/>
      <c r="O18" s="7"/>
      <c r="P18" s="7"/>
      <c r="Q18" s="7"/>
      <c r="R18" s="7"/>
      <c r="S18" s="7"/>
      <c r="T18" s="7"/>
      <c r="U18" s="8"/>
      <c r="V18" s="8"/>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row>
    <row r="19" spans="1:281" s="3" customFormat="1" ht="30" customHeight="1" thickBot="1">
      <c r="A19" s="19" t="s">
        <v>2003</v>
      </c>
      <c r="B19" s="29" t="s">
        <v>1986</v>
      </c>
      <c r="C19" s="29" t="s">
        <v>1992</v>
      </c>
      <c r="D19" s="20"/>
      <c r="E19" s="115">
        <v>0.4</v>
      </c>
      <c r="F19" s="111">
        <v>45824</v>
      </c>
      <c r="G19" s="18">
        <v>45839</v>
      </c>
      <c r="H19" s="28">
        <f t="shared" si="254"/>
        <v>16</v>
      </c>
      <c r="I19" s="22"/>
      <c r="J19" s="7"/>
      <c r="K19" s="7"/>
      <c r="L19" s="7"/>
      <c r="M19" s="7"/>
      <c r="N19" s="7"/>
      <c r="O19" s="7"/>
      <c r="P19" s="7"/>
      <c r="Q19" s="7"/>
      <c r="R19" s="7"/>
      <c r="S19" s="7"/>
      <c r="T19" s="7"/>
      <c r="U19" s="8"/>
      <c r="V19" s="8"/>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row>
    <row r="20" spans="1:281" s="3" customFormat="1" ht="30" customHeight="1" thickBot="1">
      <c r="A20" s="19" t="s">
        <v>1923</v>
      </c>
      <c r="B20" s="29" t="s">
        <v>322</v>
      </c>
      <c r="C20" s="29" t="s">
        <v>308</v>
      </c>
      <c r="D20" s="20"/>
      <c r="E20" s="115">
        <v>1</v>
      </c>
      <c r="F20" s="111">
        <v>45778</v>
      </c>
      <c r="G20" s="18">
        <v>45839</v>
      </c>
      <c r="H20" s="28">
        <f t="shared" si="254"/>
        <v>62</v>
      </c>
      <c r="I20" s="22"/>
      <c r="J20" s="7"/>
      <c r="K20" s="7"/>
      <c r="L20" s="7"/>
      <c r="M20" s="7"/>
      <c r="N20" s="7"/>
      <c r="O20" s="7"/>
      <c r="P20" s="7"/>
      <c r="Q20" s="7"/>
      <c r="R20" s="7"/>
      <c r="S20" s="7"/>
      <c r="T20" s="7"/>
      <c r="U20" s="8"/>
      <c r="V20" s="8"/>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row>
    <row r="21" spans="1:281" s="3" customFormat="1" ht="30" customHeight="1" thickBot="1">
      <c r="A21" s="19" t="s">
        <v>1924</v>
      </c>
      <c r="B21" s="29" t="s">
        <v>19</v>
      </c>
      <c r="C21" s="29" t="s">
        <v>1989</v>
      </c>
      <c r="D21" s="20"/>
      <c r="E21" s="115">
        <v>1</v>
      </c>
      <c r="F21" s="111">
        <v>45828</v>
      </c>
      <c r="G21" s="18">
        <v>45835</v>
      </c>
      <c r="H21" s="28">
        <f t="shared" si="254"/>
        <v>8</v>
      </c>
      <c r="I21" s="22"/>
      <c r="J21" s="7"/>
      <c r="K21" s="7"/>
      <c r="L21" s="7"/>
      <c r="M21" s="7"/>
      <c r="N21" s="7"/>
      <c r="O21" s="7"/>
      <c r="P21" s="7"/>
      <c r="Q21" s="7"/>
      <c r="R21" s="7"/>
      <c r="S21" s="7"/>
      <c r="T21" s="7"/>
      <c r="U21" s="8"/>
      <c r="V21" s="8"/>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row>
    <row r="22" spans="1:281" s="3" customFormat="1" ht="30" customHeight="1" thickBot="1">
      <c r="A22" s="19" t="s">
        <v>2004</v>
      </c>
      <c r="B22" s="29" t="s">
        <v>19</v>
      </c>
      <c r="C22" s="29" t="s">
        <v>1989</v>
      </c>
      <c r="D22" s="20"/>
      <c r="E22" s="115">
        <v>1</v>
      </c>
      <c r="F22" s="111">
        <v>45828</v>
      </c>
      <c r="G22" s="18">
        <v>45835</v>
      </c>
      <c r="H22" s="28">
        <f t="shared" si="254"/>
        <v>8</v>
      </c>
      <c r="I22" s="22"/>
      <c r="J22" s="7"/>
      <c r="K22" s="7"/>
      <c r="L22" s="7"/>
      <c r="M22" s="7"/>
      <c r="N22" s="7"/>
      <c r="O22" s="7"/>
      <c r="P22" s="7"/>
      <c r="Q22" s="7"/>
      <c r="R22" s="7"/>
      <c r="S22" s="7"/>
      <c r="T22" s="7"/>
      <c r="U22" s="8"/>
      <c r="V22" s="8"/>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row>
    <row r="23" spans="1:281" s="3" customFormat="1" ht="30" customHeight="1" thickBot="1">
      <c r="A23" s="19" t="s">
        <v>2048</v>
      </c>
      <c r="B23" s="29" t="s">
        <v>2047</v>
      </c>
      <c r="C23" s="29" t="s">
        <v>1928</v>
      </c>
      <c r="D23" s="20"/>
      <c r="E23" s="115">
        <v>1</v>
      </c>
      <c r="F23" s="112">
        <v>45805</v>
      </c>
      <c r="G23" s="17">
        <v>45838</v>
      </c>
      <c r="H23" s="28">
        <f t="shared" si="254"/>
        <v>34</v>
      </c>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row>
    <row r="24" spans="1:281" s="3" customFormat="1" ht="30" customHeight="1" thickBot="1">
      <c r="A24" s="19" t="s">
        <v>1926</v>
      </c>
      <c r="B24" s="29" t="s">
        <v>1925</v>
      </c>
      <c r="C24" s="29" t="s">
        <v>1927</v>
      </c>
      <c r="D24" s="20"/>
      <c r="E24" s="115">
        <v>1</v>
      </c>
      <c r="F24" s="112">
        <v>45797</v>
      </c>
      <c r="G24" s="17">
        <v>45826</v>
      </c>
      <c r="H24" s="28">
        <f t="shared" si="254"/>
        <v>30</v>
      </c>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row>
    <row r="25" spans="1:281" s="3" customFormat="1" ht="30" customHeight="1" thickBot="1">
      <c r="A25" s="19" t="s">
        <v>1542</v>
      </c>
      <c r="B25" s="20" t="s">
        <v>19</v>
      </c>
      <c r="C25" s="29" t="s">
        <v>1989</v>
      </c>
      <c r="D25" s="29"/>
      <c r="E25" s="115">
        <v>0.7</v>
      </c>
      <c r="F25" s="112">
        <v>45770</v>
      </c>
      <c r="G25" s="17">
        <v>45828</v>
      </c>
      <c r="H25" s="28">
        <f t="shared" ref="H25:H458" si="255">IF(OR(ISBLANK(Início_da_tarefa),ISBLANK(Término_da_tarefa)),"",Término_da_tarefa-Início_da_tarefa+1)</f>
        <v>59</v>
      </c>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row>
    <row r="26" spans="1:281" s="3" customFormat="1" ht="30" customHeight="1" thickBot="1">
      <c r="A26" s="19" t="s">
        <v>1933</v>
      </c>
      <c r="B26" s="29" t="s">
        <v>1930</v>
      </c>
      <c r="C26" s="29" t="s">
        <v>1991</v>
      </c>
      <c r="D26" s="29"/>
      <c r="E26" s="115">
        <v>1</v>
      </c>
      <c r="F26" s="112">
        <v>45809</v>
      </c>
      <c r="G26" s="17">
        <v>45828</v>
      </c>
      <c r="H26" s="28">
        <f t="shared" si="255"/>
        <v>20</v>
      </c>
      <c r="I26" s="22"/>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row>
    <row r="27" spans="1:281" s="3" customFormat="1" ht="30" customHeight="1" thickBot="1">
      <c r="A27" s="19" t="s">
        <v>1932</v>
      </c>
      <c r="B27" s="29" t="s">
        <v>1929</v>
      </c>
      <c r="C27" s="29" t="s">
        <v>1993</v>
      </c>
      <c r="D27" s="29"/>
      <c r="E27" s="115">
        <v>1</v>
      </c>
      <c r="F27" s="112">
        <v>45809</v>
      </c>
      <c r="G27" s="17">
        <v>45828</v>
      </c>
      <c r="H27" s="28">
        <f t="shared" si="255"/>
        <v>20</v>
      </c>
      <c r="I27" s="22"/>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row>
    <row r="28" spans="1:281" s="3" customFormat="1" ht="30" customHeight="1" thickBot="1">
      <c r="A28" s="19" t="s">
        <v>1931</v>
      </c>
      <c r="B28" s="29" t="s">
        <v>1930</v>
      </c>
      <c r="C28" s="29" t="s">
        <v>1991</v>
      </c>
      <c r="D28" s="29"/>
      <c r="E28" s="115">
        <v>1</v>
      </c>
      <c r="F28" s="112">
        <v>45828</v>
      </c>
      <c r="G28" s="17">
        <v>45847</v>
      </c>
      <c r="H28" s="28">
        <f t="shared" si="255"/>
        <v>20</v>
      </c>
      <c r="I28" s="22"/>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row>
    <row r="29" spans="1:281" s="3" customFormat="1" ht="30" customHeight="1" thickBot="1">
      <c r="A29" s="19" t="s">
        <v>2049</v>
      </c>
      <c r="B29" s="29" t="s">
        <v>19</v>
      </c>
      <c r="C29" s="29" t="s">
        <v>1989</v>
      </c>
      <c r="D29" s="29"/>
      <c r="E29" s="115">
        <v>0.7</v>
      </c>
      <c r="F29" s="112">
        <v>45797</v>
      </c>
      <c r="G29" s="17">
        <v>45828</v>
      </c>
      <c r="H29" s="28">
        <f t="shared" si="255"/>
        <v>32</v>
      </c>
      <c r="I29" s="22"/>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row>
    <row r="30" spans="1:281" s="3" customFormat="1" ht="30" customHeight="1" thickBot="1">
      <c r="A30" s="19" t="s">
        <v>1919</v>
      </c>
      <c r="B30" s="29" t="s">
        <v>1918</v>
      </c>
      <c r="C30" s="29" t="s">
        <v>1928</v>
      </c>
      <c r="D30" s="29"/>
      <c r="E30" s="115">
        <v>0</v>
      </c>
      <c r="F30" s="112">
        <v>45797</v>
      </c>
      <c r="G30" s="17">
        <v>45839</v>
      </c>
      <c r="H30" s="28">
        <f t="shared" si="255"/>
        <v>43</v>
      </c>
      <c r="I30" s="22"/>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row>
    <row r="31" spans="1:281" s="3" customFormat="1" ht="30" customHeight="1" thickBot="1">
      <c r="A31" s="19" t="s">
        <v>48</v>
      </c>
      <c r="B31" s="29" t="s">
        <v>1917</v>
      </c>
      <c r="C31" s="29" t="s">
        <v>1992</v>
      </c>
      <c r="D31" s="20"/>
      <c r="E31" s="115">
        <v>0</v>
      </c>
      <c r="F31" s="111">
        <v>45880</v>
      </c>
      <c r="G31" s="18">
        <v>46021</v>
      </c>
      <c r="H31" s="28">
        <f t="shared" si="255"/>
        <v>142</v>
      </c>
      <c r="I31" s="22"/>
      <c r="J31" s="7"/>
      <c r="K31" s="7"/>
      <c r="L31" s="7"/>
      <c r="M31" s="7"/>
      <c r="N31" s="7"/>
      <c r="O31" s="7"/>
      <c r="P31" s="7"/>
      <c r="Q31" s="7"/>
      <c r="R31" s="7"/>
      <c r="S31" s="7"/>
      <c r="T31" s="7"/>
      <c r="U31" s="8"/>
      <c r="V31" s="8"/>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row>
    <row r="32" spans="1:281" s="3" customFormat="1" ht="30" customHeight="1" thickBot="1">
      <c r="A32" s="19" t="s">
        <v>13</v>
      </c>
      <c r="B32" s="29" t="s">
        <v>321</v>
      </c>
      <c r="C32" s="29" t="s">
        <v>1989</v>
      </c>
      <c r="D32" s="20"/>
      <c r="E32" s="115">
        <v>0.05</v>
      </c>
      <c r="F32" s="111"/>
      <c r="G32" s="18"/>
      <c r="H32" s="28" t="str">
        <f t="shared" si="255"/>
        <v/>
      </c>
      <c r="I32" s="22"/>
      <c r="J32" s="7"/>
      <c r="K32" s="7"/>
      <c r="L32" s="7"/>
      <c r="M32" s="7"/>
      <c r="N32" s="7"/>
      <c r="O32" s="7"/>
      <c r="P32" s="7"/>
      <c r="Q32" s="7"/>
      <c r="R32" s="7"/>
      <c r="S32" s="7"/>
      <c r="T32" s="7"/>
      <c r="U32" s="8"/>
      <c r="V32" s="8"/>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row>
    <row r="33" spans="1:281" s="3" customFormat="1" ht="30" customHeight="1" thickBot="1">
      <c r="A33" s="19" t="s">
        <v>315</v>
      </c>
      <c r="B33" s="29" t="s">
        <v>322</v>
      </c>
      <c r="C33" s="29" t="s">
        <v>309</v>
      </c>
      <c r="D33" s="20"/>
      <c r="E33" s="115">
        <v>1</v>
      </c>
      <c r="F33" s="111"/>
      <c r="G33" s="18"/>
      <c r="H33" s="28" t="str">
        <f t="shared" si="255"/>
        <v/>
      </c>
      <c r="I33" s="22"/>
      <c r="J33" s="7"/>
      <c r="K33" s="7"/>
      <c r="L33" s="7"/>
      <c r="M33" s="7"/>
      <c r="N33" s="7"/>
      <c r="O33" s="7"/>
      <c r="P33" s="7"/>
      <c r="Q33" s="7"/>
      <c r="R33" s="7"/>
      <c r="S33" s="7"/>
      <c r="T33" s="7"/>
      <c r="U33" s="8"/>
      <c r="V33" s="8"/>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row>
    <row r="34" spans="1:281" s="3" customFormat="1" ht="30" customHeight="1" thickBot="1">
      <c r="A34" s="19" t="s">
        <v>316</v>
      </c>
      <c r="B34" s="29" t="s">
        <v>2050</v>
      </c>
      <c r="C34" s="29" t="s">
        <v>309</v>
      </c>
      <c r="D34" s="20"/>
      <c r="E34" s="115">
        <v>0.02</v>
      </c>
      <c r="F34" s="111"/>
      <c r="G34" s="18"/>
      <c r="H34" s="28" t="str">
        <f t="shared" si="255"/>
        <v/>
      </c>
      <c r="I34" s="22"/>
      <c r="J34" s="7"/>
      <c r="K34" s="7"/>
      <c r="L34" s="7"/>
      <c r="M34" s="7"/>
      <c r="N34" s="7"/>
      <c r="O34" s="7"/>
      <c r="P34" s="7"/>
      <c r="Q34" s="7"/>
      <c r="R34" s="7"/>
      <c r="S34" s="7"/>
      <c r="T34" s="7"/>
      <c r="U34" s="8"/>
      <c r="V34" s="8"/>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row>
    <row r="35" spans="1:281" s="3" customFormat="1" ht="30" customHeight="1" thickBot="1">
      <c r="A35" s="19" t="s">
        <v>2051</v>
      </c>
      <c r="B35" s="29" t="s">
        <v>2050</v>
      </c>
      <c r="C35" s="29" t="s">
        <v>309</v>
      </c>
      <c r="D35" s="20"/>
      <c r="E35" s="115">
        <v>0.01</v>
      </c>
      <c r="F35" s="111"/>
      <c r="G35" s="18"/>
      <c r="H35" s="28" t="str">
        <f t="shared" si="255"/>
        <v/>
      </c>
      <c r="I35" s="22"/>
      <c r="J35" s="7"/>
      <c r="K35" s="7"/>
      <c r="L35" s="7"/>
      <c r="M35" s="7"/>
      <c r="N35" s="7"/>
      <c r="O35" s="7"/>
      <c r="P35" s="7"/>
      <c r="Q35" s="7"/>
      <c r="R35" s="7"/>
      <c r="S35" s="7"/>
      <c r="T35" s="7"/>
      <c r="U35" s="8"/>
      <c r="V35" s="8"/>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row>
    <row r="36" spans="1:281" s="3" customFormat="1" ht="30" customHeight="1" thickBot="1">
      <c r="A36" s="19" t="s">
        <v>2058</v>
      </c>
      <c r="B36" s="29" t="s">
        <v>2052</v>
      </c>
      <c r="C36" s="29" t="s">
        <v>309</v>
      </c>
      <c r="D36" s="20"/>
      <c r="E36" s="115">
        <v>1</v>
      </c>
      <c r="F36" s="111">
        <v>45820</v>
      </c>
      <c r="G36" s="18">
        <v>45846</v>
      </c>
      <c r="H36" s="28">
        <f>IF(OR(ISBLANK(Início_da_tarefa),ISBLANK(Término_da_tarefa)),"",Término_da_tarefa-Início_da_tarefa+1)</f>
        <v>27</v>
      </c>
      <c r="I36" s="22"/>
      <c r="J36" s="7"/>
      <c r="K36" s="7"/>
      <c r="L36" s="7"/>
      <c r="M36" s="7"/>
      <c r="N36" s="7"/>
      <c r="O36" s="7"/>
      <c r="P36" s="7"/>
      <c r="Q36" s="7"/>
      <c r="R36" s="7"/>
      <c r="S36" s="7"/>
      <c r="T36" s="7"/>
      <c r="U36" s="8"/>
      <c r="V36" s="8"/>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row>
    <row r="37" spans="1:281" s="3" customFormat="1" ht="30" customHeight="1" thickBot="1">
      <c r="A37" s="19" t="s">
        <v>2054</v>
      </c>
      <c r="B37" s="29" t="s">
        <v>2053</v>
      </c>
      <c r="C37" s="29" t="s">
        <v>1928</v>
      </c>
      <c r="D37" s="20"/>
      <c r="E37" s="115">
        <v>0</v>
      </c>
      <c r="F37" s="111">
        <v>45852</v>
      </c>
      <c r="G37" s="18">
        <v>45866</v>
      </c>
      <c r="H37" s="28">
        <f>IF(OR(ISBLANK(Início_da_tarefa),ISBLANK(Término_da_tarefa)),"",Término_da_tarefa-Início_da_tarefa+1)</f>
        <v>15</v>
      </c>
      <c r="I37" s="22"/>
      <c r="J37" s="7"/>
      <c r="K37" s="7"/>
      <c r="L37" s="7"/>
      <c r="M37" s="7"/>
      <c r="N37" s="7"/>
      <c r="O37" s="7"/>
      <c r="P37" s="7"/>
      <c r="Q37" s="7"/>
      <c r="R37" s="7"/>
      <c r="S37" s="7"/>
      <c r="T37" s="7"/>
      <c r="U37" s="8"/>
      <c r="V37" s="8"/>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row>
    <row r="38" spans="1:281" s="3" customFormat="1" ht="30" customHeight="1" thickBot="1">
      <c r="A38" s="19" t="s">
        <v>2055</v>
      </c>
      <c r="B38" s="29" t="s">
        <v>2053</v>
      </c>
      <c r="C38" s="29" t="s">
        <v>1928</v>
      </c>
      <c r="D38" s="20"/>
      <c r="E38" s="115">
        <v>0</v>
      </c>
      <c r="F38" s="111">
        <v>45852</v>
      </c>
      <c r="G38" s="18">
        <v>45866</v>
      </c>
      <c r="H38" s="28">
        <f>IF(OR(ISBLANK(Início_da_tarefa),ISBLANK(Término_da_tarefa)),"",Término_da_tarefa-Início_da_tarefa+1)</f>
        <v>15</v>
      </c>
      <c r="I38" s="22"/>
      <c r="J38" s="7"/>
      <c r="K38" s="7"/>
      <c r="L38" s="7"/>
      <c r="M38" s="7"/>
      <c r="N38" s="7"/>
      <c r="O38" s="7"/>
      <c r="P38" s="7"/>
      <c r="Q38" s="7"/>
      <c r="R38" s="7"/>
      <c r="S38" s="7"/>
      <c r="T38" s="7"/>
      <c r="U38" s="8"/>
      <c r="V38" s="8"/>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row>
    <row r="39" spans="1:281" s="3" customFormat="1" ht="30" customHeight="1" thickBot="1">
      <c r="A39" s="19" t="s">
        <v>2056</v>
      </c>
      <c r="B39" s="29" t="s">
        <v>1918</v>
      </c>
      <c r="C39" s="29" t="s">
        <v>1928</v>
      </c>
      <c r="D39" s="20"/>
      <c r="E39" s="115">
        <v>0</v>
      </c>
      <c r="F39" s="111">
        <v>45852</v>
      </c>
      <c r="G39" s="18">
        <v>45866</v>
      </c>
      <c r="H39" s="28">
        <f>IF(OR(ISBLANK(Início_da_tarefa),ISBLANK(Término_da_tarefa)),"",Término_da_tarefa-Início_da_tarefa+1)</f>
        <v>15</v>
      </c>
      <c r="I39" s="22"/>
      <c r="J39" s="7"/>
      <c r="K39" s="7"/>
      <c r="L39" s="7"/>
      <c r="M39" s="7"/>
      <c r="N39" s="7"/>
      <c r="O39" s="7"/>
      <c r="P39" s="7"/>
      <c r="Q39" s="7"/>
      <c r="R39" s="7"/>
      <c r="S39" s="7"/>
      <c r="T39" s="7"/>
      <c r="U39" s="8"/>
      <c r="V39" s="8"/>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row>
    <row r="40" spans="1:281" s="3" customFormat="1" ht="30" customHeight="1" thickBot="1">
      <c r="A40" s="19" t="s">
        <v>2057</v>
      </c>
      <c r="B40" s="29" t="s">
        <v>2052</v>
      </c>
      <c r="C40" s="29"/>
      <c r="D40" s="20"/>
      <c r="E40" s="115">
        <v>0</v>
      </c>
      <c r="F40" s="111"/>
      <c r="G40" s="18"/>
      <c r="H40" s="28" t="str">
        <f t="shared" si="254"/>
        <v/>
      </c>
      <c r="I40" s="22"/>
      <c r="J40" s="7"/>
      <c r="K40" s="7"/>
      <c r="L40" s="7"/>
      <c r="M40" s="7"/>
      <c r="N40" s="7"/>
      <c r="O40" s="7"/>
      <c r="P40" s="7"/>
      <c r="Q40" s="7"/>
      <c r="R40" s="7"/>
      <c r="S40" s="7"/>
      <c r="T40" s="7"/>
      <c r="U40" s="8"/>
      <c r="V40" s="8"/>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row>
    <row r="41" spans="1:281" s="3" customFormat="1" ht="30" customHeight="1" thickBot="1">
      <c r="A41" s="19" t="s">
        <v>2059</v>
      </c>
      <c r="B41" s="29" t="s">
        <v>2053</v>
      </c>
      <c r="C41" s="29" t="s">
        <v>1928</v>
      </c>
      <c r="D41" s="20"/>
      <c r="E41" s="115">
        <v>0</v>
      </c>
      <c r="F41" s="111"/>
      <c r="G41" s="18"/>
      <c r="H41" s="28" t="str">
        <f>IF(OR(ISBLANK(Início_da_tarefa),ISBLANK(Término_da_tarefa)),"",Término_da_tarefa-Início_da_tarefa+1)</f>
        <v/>
      </c>
      <c r="I41" s="22"/>
      <c r="J41" s="7"/>
      <c r="K41" s="7"/>
      <c r="L41" s="7"/>
      <c r="M41" s="7"/>
      <c r="N41" s="7"/>
      <c r="O41" s="7"/>
      <c r="P41" s="7"/>
      <c r="Q41" s="7"/>
      <c r="R41" s="7"/>
      <c r="S41" s="7"/>
      <c r="T41" s="7"/>
      <c r="U41" s="8"/>
      <c r="V41" s="8"/>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row>
    <row r="42" spans="1:281" s="3" customFormat="1" ht="30" customHeight="1" thickBot="1">
      <c r="A42" s="19" t="s">
        <v>2060</v>
      </c>
      <c r="B42" s="29" t="s">
        <v>2053</v>
      </c>
      <c r="C42" s="29" t="s">
        <v>1928</v>
      </c>
      <c r="D42" s="20"/>
      <c r="E42" s="115">
        <v>0</v>
      </c>
      <c r="F42" s="111"/>
      <c r="G42" s="18"/>
      <c r="H42" s="28" t="str">
        <f>IF(OR(ISBLANK(Início_da_tarefa),ISBLANK(Término_da_tarefa)),"",Término_da_tarefa-Início_da_tarefa+1)</f>
        <v/>
      </c>
      <c r="I42" s="22"/>
      <c r="J42" s="7"/>
      <c r="K42" s="7"/>
      <c r="L42" s="7"/>
      <c r="M42" s="7"/>
      <c r="N42" s="7"/>
      <c r="O42" s="7"/>
      <c r="P42" s="7"/>
      <c r="Q42" s="7"/>
      <c r="R42" s="7"/>
      <c r="S42" s="7"/>
      <c r="T42" s="7"/>
      <c r="U42" s="8"/>
      <c r="V42" s="8"/>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row>
    <row r="43" spans="1:281" s="3" customFormat="1" ht="30" customHeight="1" thickBot="1">
      <c r="A43" s="19" t="s">
        <v>2061</v>
      </c>
      <c r="B43" s="29" t="s">
        <v>1918</v>
      </c>
      <c r="C43" s="29" t="s">
        <v>1928</v>
      </c>
      <c r="D43" s="20"/>
      <c r="E43" s="115">
        <v>0</v>
      </c>
      <c r="F43" s="111"/>
      <c r="G43" s="18"/>
      <c r="H43" s="28" t="str">
        <f>IF(OR(ISBLANK(Início_da_tarefa),ISBLANK(Término_da_tarefa)),"",Término_da_tarefa-Início_da_tarefa+1)</f>
        <v/>
      </c>
      <c r="I43" s="22"/>
      <c r="J43" s="7"/>
      <c r="K43" s="7"/>
      <c r="L43" s="7"/>
      <c r="M43" s="7"/>
      <c r="N43" s="7"/>
      <c r="O43" s="7"/>
      <c r="P43" s="7"/>
      <c r="Q43" s="7"/>
      <c r="R43" s="7"/>
      <c r="S43" s="7"/>
      <c r="T43" s="7"/>
      <c r="U43" s="8"/>
      <c r="V43" s="8"/>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row>
    <row r="44" spans="1:281" s="3" customFormat="1" ht="30" customHeight="1" thickBot="1">
      <c r="A44" s="19" t="s">
        <v>1755</v>
      </c>
      <c r="B44" s="29" t="s">
        <v>2052</v>
      </c>
      <c r="C44" s="29"/>
      <c r="D44" s="20"/>
      <c r="E44" s="115">
        <v>0</v>
      </c>
      <c r="F44" s="111"/>
      <c r="G44" s="18"/>
      <c r="H44" s="28" t="str">
        <f t="shared" si="254"/>
        <v/>
      </c>
      <c r="I44" s="22"/>
      <c r="J44" s="7"/>
      <c r="K44" s="7"/>
      <c r="L44" s="7"/>
      <c r="M44" s="7"/>
      <c r="N44" s="7"/>
      <c r="O44" s="7"/>
      <c r="P44" s="7"/>
      <c r="Q44" s="7"/>
      <c r="R44" s="7"/>
      <c r="S44" s="7"/>
      <c r="T44" s="7"/>
      <c r="U44" s="8"/>
      <c r="V44" s="8"/>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row>
    <row r="45" spans="1:281" s="3" customFormat="1" ht="30" customHeight="1" thickBot="1">
      <c r="A45" s="19" t="s">
        <v>2062</v>
      </c>
      <c r="B45" s="29" t="s">
        <v>2053</v>
      </c>
      <c r="C45" s="29" t="s">
        <v>1928</v>
      </c>
      <c r="D45" s="20"/>
      <c r="E45" s="115">
        <v>0</v>
      </c>
      <c r="F45" s="111"/>
      <c r="G45" s="18"/>
      <c r="H45" s="28" t="str">
        <f>IF(OR(ISBLANK(Início_da_tarefa),ISBLANK(Término_da_tarefa)),"",Término_da_tarefa-Início_da_tarefa+1)</f>
        <v/>
      </c>
      <c r="I45" s="22"/>
      <c r="J45" s="7"/>
      <c r="K45" s="7"/>
      <c r="L45" s="7"/>
      <c r="M45" s="7"/>
      <c r="N45" s="7"/>
      <c r="O45" s="7"/>
      <c r="P45" s="7"/>
      <c r="Q45" s="7"/>
      <c r="R45" s="7"/>
      <c r="S45" s="7"/>
      <c r="T45" s="7"/>
      <c r="U45" s="8"/>
      <c r="V45" s="8"/>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row>
    <row r="46" spans="1:281" s="3" customFormat="1" ht="30" customHeight="1" thickBot="1">
      <c r="A46" s="19" t="s">
        <v>2063</v>
      </c>
      <c r="B46" s="29" t="s">
        <v>2053</v>
      </c>
      <c r="C46" s="29" t="s">
        <v>1928</v>
      </c>
      <c r="D46" s="20"/>
      <c r="E46" s="115">
        <v>0</v>
      </c>
      <c r="F46" s="111"/>
      <c r="G46" s="18"/>
      <c r="H46" s="28" t="str">
        <f>IF(OR(ISBLANK(Início_da_tarefa),ISBLANK(Término_da_tarefa)),"",Término_da_tarefa-Início_da_tarefa+1)</f>
        <v/>
      </c>
      <c r="I46" s="22"/>
      <c r="J46" s="7"/>
      <c r="K46" s="7"/>
      <c r="L46" s="7"/>
      <c r="M46" s="7"/>
      <c r="N46" s="7"/>
      <c r="O46" s="7"/>
      <c r="P46" s="7"/>
      <c r="Q46" s="7"/>
      <c r="R46" s="7"/>
      <c r="S46" s="7"/>
      <c r="T46" s="7"/>
      <c r="U46" s="8"/>
      <c r="V46" s="8"/>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row>
    <row r="47" spans="1:281" s="3" customFormat="1" ht="30" customHeight="1" thickBot="1">
      <c r="A47" s="19" t="s">
        <v>2064</v>
      </c>
      <c r="B47" s="29" t="s">
        <v>1918</v>
      </c>
      <c r="C47" s="29" t="s">
        <v>1928</v>
      </c>
      <c r="D47" s="20"/>
      <c r="E47" s="115">
        <v>0</v>
      </c>
      <c r="F47" s="111"/>
      <c r="G47" s="18"/>
      <c r="H47" s="28" t="str">
        <f>IF(OR(ISBLANK(Início_da_tarefa),ISBLANK(Término_da_tarefa)),"",Término_da_tarefa-Início_da_tarefa+1)</f>
        <v/>
      </c>
      <c r="I47" s="22"/>
      <c r="J47" s="7"/>
      <c r="K47" s="7"/>
      <c r="L47" s="7"/>
      <c r="M47" s="7"/>
      <c r="N47" s="7"/>
      <c r="O47" s="7"/>
      <c r="P47" s="7"/>
      <c r="Q47" s="7"/>
      <c r="R47" s="7"/>
      <c r="S47" s="7"/>
      <c r="T47" s="7"/>
      <c r="U47" s="8"/>
      <c r="V47" s="8"/>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row>
    <row r="48" spans="1:281" s="3" customFormat="1" ht="30" customHeight="1" thickBot="1">
      <c r="A48" s="27" t="s">
        <v>313</v>
      </c>
      <c r="B48" s="29" t="s">
        <v>2005</v>
      </c>
      <c r="C48" s="29" t="s">
        <v>1991</v>
      </c>
      <c r="D48" s="20"/>
      <c r="E48" s="115">
        <v>0.75</v>
      </c>
      <c r="F48" s="112">
        <v>45748</v>
      </c>
      <c r="G48" s="17"/>
      <c r="H48" s="28" t="str">
        <f t="shared" si="254"/>
        <v/>
      </c>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row>
    <row r="49" spans="1:281" s="3" customFormat="1" ht="30" customHeight="1" thickBot="1">
      <c r="A49" s="19" t="s">
        <v>314</v>
      </c>
      <c r="B49" s="29" t="s">
        <v>324</v>
      </c>
      <c r="C49" s="29" t="s">
        <v>1991</v>
      </c>
      <c r="D49" s="20"/>
      <c r="E49" s="115">
        <v>1</v>
      </c>
      <c r="F49" s="112">
        <v>45748</v>
      </c>
      <c r="G49" s="17">
        <v>45820</v>
      </c>
      <c r="H49" s="28">
        <f t="shared" si="254"/>
        <v>73</v>
      </c>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row>
    <row r="50" spans="1:281" s="3" customFormat="1" ht="30" customHeight="1" thickBot="1">
      <c r="A50" s="19" t="s">
        <v>2065</v>
      </c>
      <c r="B50" s="29" t="s">
        <v>19</v>
      </c>
      <c r="C50" s="29" t="s">
        <v>2088</v>
      </c>
      <c r="D50" s="20"/>
      <c r="E50" s="115">
        <v>0.15</v>
      </c>
      <c r="F50" s="114" t="s">
        <v>2006</v>
      </c>
      <c r="G50" s="17"/>
      <c r="H50" s="28" t="str">
        <f t="shared" si="254"/>
        <v/>
      </c>
      <c r="I50" s="22"/>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row>
    <row r="51" spans="1:281" s="3" customFormat="1" ht="30" customHeight="1" thickBot="1">
      <c r="A51" s="19" t="s">
        <v>12</v>
      </c>
      <c r="B51" s="29" t="s">
        <v>309</v>
      </c>
      <c r="C51" s="29" t="s">
        <v>309</v>
      </c>
      <c r="D51" s="20"/>
      <c r="E51" s="115">
        <v>0</v>
      </c>
      <c r="F51" s="111"/>
      <c r="G51" s="18"/>
      <c r="H51" s="28" t="str">
        <f t="shared" si="254"/>
        <v/>
      </c>
      <c r="I51" s="22"/>
      <c r="J51" s="7"/>
      <c r="K51" s="7"/>
      <c r="L51" s="7"/>
      <c r="M51" s="7"/>
      <c r="N51" s="7"/>
      <c r="O51" s="7"/>
      <c r="P51" s="7"/>
      <c r="Q51" s="7"/>
      <c r="R51" s="7"/>
      <c r="S51" s="7"/>
      <c r="T51" s="7"/>
      <c r="U51" s="8"/>
      <c r="V51" s="8"/>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row>
    <row r="52" spans="1:281" s="3" customFormat="1" ht="30" customHeight="1" thickBot="1">
      <c r="A52" s="19" t="s">
        <v>2066</v>
      </c>
      <c r="B52" s="29" t="s">
        <v>19</v>
      </c>
      <c r="C52" s="29" t="s">
        <v>1989</v>
      </c>
      <c r="D52" s="20"/>
      <c r="E52" s="115">
        <v>0</v>
      </c>
      <c r="F52" s="111"/>
      <c r="G52" s="18"/>
      <c r="H52" s="28" t="str">
        <f t="shared" si="254"/>
        <v/>
      </c>
      <c r="I52" s="22"/>
      <c r="J52" s="7"/>
      <c r="K52" s="7"/>
      <c r="L52" s="7"/>
      <c r="M52" s="7"/>
      <c r="N52" s="7"/>
      <c r="O52" s="7"/>
      <c r="P52" s="7"/>
      <c r="Q52" s="7"/>
      <c r="R52" s="7"/>
      <c r="S52" s="7"/>
      <c r="T52" s="7"/>
      <c r="U52" s="8"/>
      <c r="V52" s="8"/>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row>
    <row r="53" spans="1:281" s="3" customFormat="1" ht="30" customHeight="1" thickBot="1">
      <c r="A53" s="19" t="s">
        <v>93</v>
      </c>
      <c r="B53" s="29" t="s">
        <v>2067</v>
      </c>
      <c r="C53" s="29" t="s">
        <v>96</v>
      </c>
      <c r="D53" s="29"/>
      <c r="E53" s="115">
        <v>0</v>
      </c>
      <c r="F53" s="111"/>
      <c r="G53" s="18"/>
      <c r="H53" s="28" t="str">
        <f t="shared" si="254"/>
        <v/>
      </c>
      <c r="I53" s="22"/>
      <c r="J53" s="7"/>
      <c r="K53" s="7"/>
      <c r="L53" s="7"/>
      <c r="M53" s="7"/>
      <c r="N53" s="7"/>
      <c r="O53" s="7"/>
      <c r="P53" s="7"/>
      <c r="Q53" s="7"/>
      <c r="R53" s="7"/>
      <c r="S53" s="7"/>
      <c r="T53" s="7"/>
      <c r="U53" s="8"/>
      <c r="V53" s="8"/>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row>
    <row r="54" spans="1:281" s="3" customFormat="1" ht="30" customHeight="1" thickBot="1">
      <c r="A54" s="19" t="s">
        <v>94</v>
      </c>
      <c r="B54" s="29" t="s">
        <v>323</v>
      </c>
      <c r="C54" s="29" t="s">
        <v>1990</v>
      </c>
      <c r="D54" s="29"/>
      <c r="E54" s="115">
        <v>0</v>
      </c>
      <c r="F54" s="112"/>
      <c r="G54" s="17"/>
      <c r="H54" s="28" t="str">
        <f t="shared" si="254"/>
        <v/>
      </c>
      <c r="I54" s="22"/>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row>
    <row r="55" spans="1:281" s="3" customFormat="1" ht="30" customHeight="1" thickBot="1">
      <c r="A55" s="121" t="s">
        <v>311</v>
      </c>
      <c r="B55" s="29" t="s">
        <v>321</v>
      </c>
      <c r="C55" s="122" t="s">
        <v>1928</v>
      </c>
      <c r="D55" s="122"/>
      <c r="E55" s="117">
        <v>0</v>
      </c>
      <c r="F55" s="123"/>
      <c r="G55" s="124"/>
      <c r="H55" s="28" t="str">
        <f t="shared" si="254"/>
        <v/>
      </c>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row>
    <row r="56" spans="1:281" s="3" customFormat="1" ht="30" customHeight="1" thickBot="1">
      <c r="A56" s="121" t="s">
        <v>1758</v>
      </c>
      <c r="B56" s="122" t="s">
        <v>19</v>
      </c>
      <c r="C56" s="29" t="s">
        <v>1989</v>
      </c>
      <c r="D56" s="122"/>
      <c r="E56" s="117">
        <v>1</v>
      </c>
      <c r="F56" s="123">
        <v>45778</v>
      </c>
      <c r="G56" s="124">
        <v>45789</v>
      </c>
      <c r="H56" s="28">
        <f t="shared" si="254"/>
        <v>12</v>
      </c>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c r="JC56" s="7"/>
      <c r="JD56" s="7"/>
      <c r="JE56" s="7"/>
      <c r="JF56" s="7"/>
      <c r="JG56" s="7"/>
      <c r="JH56" s="7"/>
      <c r="JI56" s="7"/>
      <c r="JJ56" s="7"/>
      <c r="JK56" s="7"/>
      <c r="JL56" s="7"/>
      <c r="JM56" s="7"/>
      <c r="JN56" s="7"/>
      <c r="JO56" s="7"/>
      <c r="JP56" s="7"/>
      <c r="JQ56" s="7"/>
      <c r="JR56" s="7"/>
      <c r="JS56" s="7"/>
      <c r="JT56" s="7"/>
      <c r="JU56" s="7"/>
    </row>
    <row r="57" spans="1:281" s="3" customFormat="1" ht="30" customHeight="1" thickBot="1">
      <c r="A57" s="121" t="s">
        <v>1759</v>
      </c>
      <c r="B57" s="122" t="s">
        <v>19</v>
      </c>
      <c r="C57" s="32" t="s">
        <v>1989</v>
      </c>
      <c r="D57" s="122"/>
      <c r="E57" s="117">
        <v>1</v>
      </c>
      <c r="F57" s="123">
        <v>45778</v>
      </c>
      <c r="G57" s="124">
        <v>45789</v>
      </c>
      <c r="H57" s="28">
        <f t="shared" si="254"/>
        <v>12</v>
      </c>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row>
    <row r="58" spans="1:281" s="3" customFormat="1" ht="30" customHeight="1" thickBot="1">
      <c r="A58" s="19" t="s">
        <v>1765</v>
      </c>
      <c r="B58" s="29" t="s">
        <v>19</v>
      </c>
      <c r="C58" s="29" t="s">
        <v>1989</v>
      </c>
      <c r="D58" s="110"/>
      <c r="E58" s="115">
        <v>1</v>
      </c>
      <c r="F58" s="112">
        <v>45771</v>
      </c>
      <c r="G58" s="17">
        <v>45849</v>
      </c>
      <c r="H58" s="167">
        <f>IF(OR(ISBLANK(Início_da_tarefa),ISBLANK(Término_da_tarefa)),"",Término_da_tarefa-Início_da_tarefa+1)</f>
        <v>79</v>
      </c>
      <c r="I58" s="22"/>
      <c r="J58" s="7"/>
      <c r="K58" s="7"/>
      <c r="L58" s="7"/>
      <c r="M58" s="7"/>
      <c r="N58" s="7"/>
      <c r="O58" s="7"/>
      <c r="P58" s="7"/>
      <c r="Q58" s="7"/>
      <c r="R58" s="7"/>
      <c r="S58" s="7"/>
      <c r="T58" s="7"/>
      <c r="U58" s="8"/>
      <c r="V58" s="8"/>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row>
    <row r="59" spans="1:281" s="3" customFormat="1" ht="30" customHeight="1" thickBot="1">
      <c r="A59" s="128" t="s">
        <v>1974</v>
      </c>
      <c r="B59" s="129"/>
      <c r="C59" s="129"/>
      <c r="D59" s="129"/>
      <c r="E59" s="129"/>
      <c r="F59" s="129"/>
      <c r="G59" s="129"/>
      <c r="H59" s="129" t="str">
        <f t="shared" si="254"/>
        <v/>
      </c>
      <c r="I59" s="22"/>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row>
    <row r="60" spans="1:281" s="3" customFormat="1" ht="30" customHeight="1" thickBot="1">
      <c r="A60" s="30" t="s">
        <v>1971</v>
      </c>
      <c r="B60" s="32" t="s">
        <v>318</v>
      </c>
      <c r="C60" s="32" t="s">
        <v>1989</v>
      </c>
      <c r="D60" s="32"/>
      <c r="E60" s="118">
        <v>1</v>
      </c>
      <c r="F60" s="116">
        <v>45778</v>
      </c>
      <c r="G60" s="33">
        <v>45818</v>
      </c>
      <c r="H60" s="119">
        <f t="shared" si="254"/>
        <v>41</v>
      </c>
      <c r="I60" s="22"/>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row>
    <row r="61" spans="1:281" s="3" customFormat="1" ht="30" customHeight="1" thickBot="1">
      <c r="A61" s="19" t="s">
        <v>1975</v>
      </c>
      <c r="B61" s="32" t="s">
        <v>1925</v>
      </c>
      <c r="C61" s="29" t="s">
        <v>1989</v>
      </c>
      <c r="D61" s="29"/>
      <c r="E61" s="115">
        <v>1</v>
      </c>
      <c r="F61" s="111">
        <v>45809</v>
      </c>
      <c r="G61" s="18">
        <v>45828</v>
      </c>
      <c r="H61" s="28">
        <f t="shared" si="254"/>
        <v>20</v>
      </c>
      <c r="I61" s="22"/>
      <c r="J61" s="7"/>
      <c r="K61" s="7"/>
      <c r="L61" s="7"/>
      <c r="M61" s="7"/>
      <c r="N61" s="7"/>
      <c r="O61" s="7"/>
      <c r="P61" s="7"/>
      <c r="Q61" s="7"/>
      <c r="R61" s="7"/>
      <c r="S61" s="7"/>
      <c r="T61" s="7"/>
      <c r="U61" s="8"/>
      <c r="V61" s="8"/>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I61" s="7"/>
      <c r="JJ61" s="7"/>
      <c r="JK61" s="7"/>
      <c r="JL61" s="7"/>
      <c r="JM61" s="7"/>
      <c r="JN61" s="7"/>
      <c r="JO61" s="7"/>
      <c r="JP61" s="7"/>
      <c r="JQ61" s="7"/>
      <c r="JR61" s="7"/>
      <c r="JS61" s="7"/>
      <c r="JT61" s="7"/>
      <c r="JU61" s="7"/>
    </row>
    <row r="62" spans="1:281" s="3" customFormat="1" ht="30" customHeight="1" thickBot="1">
      <c r="A62" s="19" t="s">
        <v>1972</v>
      </c>
      <c r="B62" s="32" t="s">
        <v>1925</v>
      </c>
      <c r="C62" s="29" t="s">
        <v>1989</v>
      </c>
      <c r="D62" s="29"/>
      <c r="E62" s="115">
        <v>1</v>
      </c>
      <c r="F62" s="111">
        <v>45809</v>
      </c>
      <c r="G62" s="18">
        <v>45828</v>
      </c>
      <c r="H62" s="28">
        <f t="shared" si="254"/>
        <v>20</v>
      </c>
      <c r="I62" s="22"/>
      <c r="J62" s="7"/>
      <c r="K62" s="7"/>
      <c r="L62" s="7"/>
      <c r="M62" s="7"/>
      <c r="N62" s="7"/>
      <c r="O62" s="7"/>
      <c r="P62" s="7"/>
      <c r="Q62" s="7"/>
      <c r="R62" s="7"/>
      <c r="S62" s="7"/>
      <c r="T62" s="7"/>
      <c r="U62" s="8"/>
      <c r="V62" s="8"/>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row>
    <row r="63" spans="1:281" s="3" customFormat="1" ht="30" customHeight="1" thickBot="1">
      <c r="A63" s="19" t="s">
        <v>1973</v>
      </c>
      <c r="B63" s="32" t="s">
        <v>1925</v>
      </c>
      <c r="C63" s="29" t="s">
        <v>1989</v>
      </c>
      <c r="D63" s="29"/>
      <c r="E63" s="115">
        <v>1</v>
      </c>
      <c r="F63" s="112">
        <v>45823</v>
      </c>
      <c r="G63" s="18">
        <v>45828</v>
      </c>
      <c r="H63" s="28">
        <f t="shared" si="254"/>
        <v>6</v>
      </c>
      <c r="I63" s="22"/>
      <c r="J63" s="7"/>
      <c r="K63" s="7"/>
      <c r="L63" s="7"/>
      <c r="M63" s="7"/>
      <c r="N63" s="7"/>
      <c r="O63" s="7"/>
      <c r="P63" s="7"/>
      <c r="Q63" s="7"/>
      <c r="R63" s="7"/>
      <c r="S63" s="7"/>
      <c r="T63" s="7"/>
      <c r="U63" s="8"/>
      <c r="V63" s="8"/>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row>
    <row r="64" spans="1:281" s="3" customFormat="1" ht="30" customHeight="1" thickBot="1">
      <c r="A64" s="19" t="s">
        <v>1944</v>
      </c>
      <c r="B64" s="32" t="s">
        <v>1925</v>
      </c>
      <c r="C64" s="29" t="s">
        <v>1989</v>
      </c>
      <c r="D64" s="29"/>
      <c r="E64" s="115">
        <v>1</v>
      </c>
      <c r="F64" s="112">
        <v>45823</v>
      </c>
      <c r="G64" s="18">
        <v>45828</v>
      </c>
      <c r="H64" s="28">
        <f t="shared" si="254"/>
        <v>6</v>
      </c>
      <c r="I64" s="22"/>
      <c r="J64" s="7"/>
      <c r="K64" s="7"/>
      <c r="L64" s="7"/>
      <c r="M64" s="7"/>
      <c r="N64" s="7"/>
      <c r="O64" s="7"/>
      <c r="P64" s="7"/>
      <c r="Q64" s="7"/>
      <c r="R64" s="7"/>
      <c r="S64" s="7"/>
      <c r="T64" s="7"/>
      <c r="U64" s="8"/>
      <c r="V64" s="8"/>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row>
    <row r="65" spans="1:281" s="3" customFormat="1" ht="30" customHeight="1" thickBot="1">
      <c r="A65" s="19" t="s">
        <v>1942</v>
      </c>
      <c r="B65" s="32" t="s">
        <v>318</v>
      </c>
      <c r="C65" s="29" t="s">
        <v>1989</v>
      </c>
      <c r="D65" s="29"/>
      <c r="E65" s="115">
        <v>1</v>
      </c>
      <c r="F65" s="112">
        <v>45823</v>
      </c>
      <c r="G65" s="18">
        <v>45828</v>
      </c>
      <c r="H65" s="28">
        <f t="shared" si="254"/>
        <v>6</v>
      </c>
      <c r="I65" s="22"/>
      <c r="J65" s="7"/>
      <c r="K65" s="7"/>
      <c r="L65" s="7"/>
      <c r="M65" s="7"/>
      <c r="N65" s="7"/>
      <c r="O65" s="7"/>
      <c r="P65" s="7"/>
      <c r="Q65" s="7"/>
      <c r="R65" s="7"/>
      <c r="S65" s="7"/>
      <c r="T65" s="7"/>
      <c r="U65" s="8"/>
      <c r="V65" s="8"/>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row>
    <row r="66" spans="1:281" s="3" customFormat="1" ht="30" customHeight="1" thickBot="1">
      <c r="A66" s="19" t="s">
        <v>1967</v>
      </c>
      <c r="B66" s="32" t="s">
        <v>318</v>
      </c>
      <c r="C66" s="29" t="s">
        <v>1989</v>
      </c>
      <c r="D66" s="29"/>
      <c r="E66" s="115">
        <v>1</v>
      </c>
      <c r="F66" s="112">
        <v>45823</v>
      </c>
      <c r="G66" s="18">
        <v>45828</v>
      </c>
      <c r="H66" s="28">
        <f t="shared" si="254"/>
        <v>6</v>
      </c>
      <c r="I66" s="22"/>
      <c r="J66" s="7"/>
      <c r="K66" s="7"/>
      <c r="L66" s="7"/>
      <c r="M66" s="7"/>
      <c r="N66" s="7"/>
      <c r="O66" s="7"/>
      <c r="P66" s="7"/>
      <c r="Q66" s="7"/>
      <c r="R66" s="7"/>
      <c r="S66" s="7"/>
      <c r="T66" s="7"/>
      <c r="U66" s="8"/>
      <c r="V66" s="8"/>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row>
    <row r="67" spans="1:281" s="3" customFormat="1" ht="30" customHeight="1" thickBot="1">
      <c r="A67" s="19" t="s">
        <v>1976</v>
      </c>
      <c r="B67" s="32" t="s">
        <v>318</v>
      </c>
      <c r="C67" s="29" t="s">
        <v>1989</v>
      </c>
      <c r="D67" s="29"/>
      <c r="E67" s="115">
        <v>1</v>
      </c>
      <c r="F67" s="112">
        <v>45823</v>
      </c>
      <c r="G67" s="18">
        <v>45828</v>
      </c>
      <c r="H67" s="28">
        <f t="shared" si="254"/>
        <v>6</v>
      </c>
      <c r="I67" s="22"/>
      <c r="J67" s="7"/>
      <c r="K67" s="7"/>
      <c r="L67" s="7"/>
      <c r="M67" s="7"/>
      <c r="N67" s="7"/>
      <c r="O67" s="7"/>
      <c r="P67" s="7"/>
      <c r="Q67" s="7"/>
      <c r="R67" s="7"/>
      <c r="S67" s="7"/>
      <c r="T67" s="7"/>
      <c r="U67" s="8"/>
      <c r="V67" s="8"/>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row>
    <row r="68" spans="1:281" s="3" customFormat="1" ht="30" customHeight="1" thickBot="1">
      <c r="A68" s="19" t="s">
        <v>1909</v>
      </c>
      <c r="B68" s="32" t="s">
        <v>1925</v>
      </c>
      <c r="C68" s="29" t="s">
        <v>1989</v>
      </c>
      <c r="D68" s="29"/>
      <c r="E68" s="115">
        <v>1</v>
      </c>
      <c r="F68" s="112">
        <v>45823</v>
      </c>
      <c r="G68" s="18">
        <v>45828</v>
      </c>
      <c r="H68" s="28">
        <f t="shared" si="254"/>
        <v>6</v>
      </c>
      <c r="I68" s="22"/>
      <c r="J68" s="7"/>
      <c r="K68" s="7"/>
      <c r="L68" s="7"/>
      <c r="M68" s="7"/>
      <c r="N68" s="7"/>
      <c r="O68" s="7"/>
      <c r="P68" s="7"/>
      <c r="Q68" s="7"/>
      <c r="R68" s="7"/>
      <c r="S68" s="7"/>
      <c r="T68" s="7"/>
      <c r="U68" s="8"/>
      <c r="V68" s="8"/>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row>
    <row r="69" spans="1:281" s="3" customFormat="1" ht="30" customHeight="1" thickBot="1">
      <c r="A69" s="19" t="s">
        <v>1968</v>
      </c>
      <c r="B69" s="32" t="s">
        <v>1925</v>
      </c>
      <c r="C69" s="29" t="s">
        <v>1989</v>
      </c>
      <c r="D69" s="29"/>
      <c r="E69" s="115">
        <v>1</v>
      </c>
      <c r="F69" s="112">
        <v>45823</v>
      </c>
      <c r="G69" s="18">
        <v>45828</v>
      </c>
      <c r="H69" s="28">
        <f>IF(OR(ISBLANK(Início_da_tarefa),ISBLANK(Término_da_tarefa)),"",Término_da_tarefa-Início_da_tarefa+1)</f>
        <v>6</v>
      </c>
      <c r="I69" s="22"/>
      <c r="J69" s="7"/>
      <c r="K69" s="7"/>
      <c r="L69" s="7"/>
      <c r="M69" s="7"/>
      <c r="N69" s="7"/>
      <c r="O69" s="7"/>
      <c r="P69" s="7"/>
      <c r="Q69" s="7"/>
      <c r="R69" s="7"/>
      <c r="S69" s="7"/>
      <c r="T69" s="7"/>
      <c r="U69" s="8"/>
      <c r="V69" s="8"/>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row>
    <row r="70" spans="1:281" s="3" customFormat="1" ht="30" customHeight="1" thickBot="1">
      <c r="A70" s="19" t="s">
        <v>1952</v>
      </c>
      <c r="B70" s="32" t="s">
        <v>1925</v>
      </c>
      <c r="C70" s="29" t="s">
        <v>1989</v>
      </c>
      <c r="D70" s="29"/>
      <c r="E70" s="115">
        <v>0.5</v>
      </c>
      <c r="F70" s="112">
        <v>45823</v>
      </c>
      <c r="G70" s="17">
        <v>45835</v>
      </c>
      <c r="H70" s="28">
        <f t="shared" si="254"/>
        <v>13</v>
      </c>
      <c r="I70" s="22"/>
      <c r="J70" s="7"/>
      <c r="K70" s="7"/>
      <c r="L70" s="7"/>
      <c r="M70" s="7"/>
      <c r="N70" s="7"/>
      <c r="O70" s="7"/>
      <c r="P70" s="7"/>
      <c r="Q70" s="7"/>
      <c r="R70" s="7"/>
      <c r="S70" s="7"/>
      <c r="T70" s="7"/>
      <c r="U70" s="8"/>
      <c r="V70" s="8"/>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row>
    <row r="71" spans="1:281" s="3" customFormat="1" ht="30" customHeight="1" thickBot="1">
      <c r="A71" s="19" t="s">
        <v>317</v>
      </c>
      <c r="B71" s="32" t="s">
        <v>1925</v>
      </c>
      <c r="C71" s="29" t="s">
        <v>1989</v>
      </c>
      <c r="D71" s="29"/>
      <c r="E71" s="115">
        <v>0.5</v>
      </c>
      <c r="F71" s="112">
        <v>45823</v>
      </c>
      <c r="G71" s="17">
        <v>45835</v>
      </c>
      <c r="H71" s="28">
        <f t="shared" si="254"/>
        <v>13</v>
      </c>
      <c r="I71" s="22"/>
      <c r="J71" s="7"/>
      <c r="K71" s="7"/>
      <c r="L71" s="7"/>
      <c r="M71" s="7"/>
      <c r="N71" s="7"/>
      <c r="O71" s="7"/>
      <c r="P71" s="7"/>
      <c r="Q71" s="7"/>
      <c r="R71" s="7"/>
      <c r="S71" s="7"/>
      <c r="T71" s="7"/>
      <c r="U71" s="8"/>
      <c r="V71" s="8"/>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row>
    <row r="72" spans="1:281" s="3" customFormat="1" ht="30" customHeight="1" thickBot="1">
      <c r="A72" s="19" t="s">
        <v>1977</v>
      </c>
      <c r="B72" s="32" t="s">
        <v>1925</v>
      </c>
      <c r="C72" s="29" t="s">
        <v>1989</v>
      </c>
      <c r="D72" s="29"/>
      <c r="E72" s="115">
        <v>0.5</v>
      </c>
      <c r="F72" s="112">
        <v>45823</v>
      </c>
      <c r="G72" s="17">
        <v>45835</v>
      </c>
      <c r="H72" s="28">
        <f t="shared" si="254"/>
        <v>13</v>
      </c>
      <c r="I72" s="22"/>
      <c r="J72" s="7"/>
      <c r="K72" s="7"/>
      <c r="L72" s="7"/>
      <c r="M72" s="7"/>
      <c r="N72" s="7"/>
      <c r="O72" s="7"/>
      <c r="P72" s="7"/>
      <c r="Q72" s="7"/>
      <c r="R72" s="7"/>
      <c r="S72" s="7"/>
      <c r="T72" s="7"/>
      <c r="U72" s="8"/>
      <c r="V72" s="8"/>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row>
    <row r="73" spans="1:281" s="3" customFormat="1" ht="30" customHeight="1" thickBot="1">
      <c r="A73" s="19" t="s">
        <v>1961</v>
      </c>
      <c r="B73" s="32" t="s">
        <v>1925</v>
      </c>
      <c r="C73" s="29" t="s">
        <v>1989</v>
      </c>
      <c r="D73" s="29"/>
      <c r="E73" s="115">
        <v>0.5</v>
      </c>
      <c r="F73" s="112">
        <v>45823</v>
      </c>
      <c r="G73" s="17">
        <v>45835</v>
      </c>
      <c r="H73" s="28">
        <f>IF(OR(ISBLANK(Início_da_tarefa),ISBLANK(Término_da_tarefa)),"",Término_da_tarefa-Início_da_tarefa+1)</f>
        <v>13</v>
      </c>
      <c r="I73" s="22"/>
      <c r="J73" s="7"/>
      <c r="K73" s="7"/>
      <c r="L73" s="7"/>
      <c r="M73" s="7"/>
      <c r="N73" s="7"/>
      <c r="O73" s="7"/>
      <c r="P73" s="7"/>
      <c r="Q73" s="7"/>
      <c r="R73" s="7"/>
      <c r="S73" s="7"/>
      <c r="T73" s="7"/>
      <c r="U73" s="8"/>
      <c r="V73" s="8"/>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row>
    <row r="74" spans="1:281" s="3" customFormat="1" ht="30" customHeight="1" thickBot="1">
      <c r="A74" s="19" t="s">
        <v>11</v>
      </c>
      <c r="B74" s="32" t="s">
        <v>1925</v>
      </c>
      <c r="C74" s="29" t="s">
        <v>1989</v>
      </c>
      <c r="D74" s="29"/>
      <c r="E74" s="115">
        <v>0.5</v>
      </c>
      <c r="F74" s="112">
        <v>45823</v>
      </c>
      <c r="G74" s="17">
        <v>45835</v>
      </c>
      <c r="H74" s="28">
        <f t="shared" si="254"/>
        <v>13</v>
      </c>
      <c r="I74" s="22"/>
      <c r="J74" s="7"/>
      <c r="K74" s="7"/>
      <c r="L74" s="7"/>
      <c r="M74" s="7"/>
      <c r="N74" s="7"/>
      <c r="O74" s="7"/>
      <c r="P74" s="7"/>
      <c r="Q74" s="7"/>
      <c r="R74" s="7"/>
      <c r="S74" s="7"/>
      <c r="T74" s="7"/>
      <c r="U74" s="8"/>
      <c r="V74" s="8"/>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c r="HJ74" s="7"/>
      <c r="HK74" s="7"/>
      <c r="HL74" s="7"/>
      <c r="HM74" s="7"/>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I74" s="7"/>
      <c r="JJ74" s="7"/>
      <c r="JK74" s="7"/>
      <c r="JL74" s="7"/>
      <c r="JM74" s="7"/>
      <c r="JN74" s="7"/>
      <c r="JO74" s="7"/>
      <c r="JP74" s="7"/>
      <c r="JQ74" s="7"/>
      <c r="JR74" s="7"/>
      <c r="JS74" s="7"/>
      <c r="JT74" s="7"/>
      <c r="JU74" s="7"/>
    </row>
    <row r="75" spans="1:281" s="3" customFormat="1" ht="30" customHeight="1" thickBot="1">
      <c r="A75" s="19" t="s">
        <v>1910</v>
      </c>
      <c r="B75" s="32" t="s">
        <v>1925</v>
      </c>
      <c r="C75" s="29" t="s">
        <v>1989</v>
      </c>
      <c r="D75" s="29"/>
      <c r="E75" s="115">
        <v>0.5</v>
      </c>
      <c r="F75" s="112">
        <v>45823</v>
      </c>
      <c r="G75" s="17">
        <v>45835</v>
      </c>
      <c r="H75" s="28">
        <f t="shared" si="254"/>
        <v>13</v>
      </c>
      <c r="I75" s="22"/>
      <c r="J75" s="7"/>
      <c r="K75" s="7"/>
      <c r="L75" s="7"/>
      <c r="M75" s="7"/>
      <c r="N75" s="7"/>
      <c r="O75" s="7"/>
      <c r="P75" s="7"/>
      <c r="Q75" s="7"/>
      <c r="R75" s="7"/>
      <c r="S75" s="7"/>
      <c r="T75" s="7"/>
      <c r="U75" s="8"/>
      <c r="V75" s="8"/>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row>
    <row r="76" spans="1:281" s="3" customFormat="1" ht="30" customHeight="1" thickBot="1">
      <c r="A76" s="19" t="s">
        <v>1958</v>
      </c>
      <c r="B76" s="32" t="s">
        <v>1925</v>
      </c>
      <c r="C76" s="29" t="s">
        <v>1989</v>
      </c>
      <c r="D76" s="29"/>
      <c r="E76" s="115">
        <v>0.5</v>
      </c>
      <c r="F76" s="112">
        <v>45823</v>
      </c>
      <c r="G76" s="17">
        <v>45835</v>
      </c>
      <c r="H76" s="28">
        <f t="shared" si="254"/>
        <v>13</v>
      </c>
      <c r="I76" s="22"/>
      <c r="J76" s="7"/>
      <c r="K76" s="7"/>
      <c r="L76" s="7"/>
      <c r="M76" s="7"/>
      <c r="N76" s="7"/>
      <c r="O76" s="7"/>
      <c r="P76" s="7"/>
      <c r="Q76" s="7"/>
      <c r="R76" s="7"/>
      <c r="S76" s="7"/>
      <c r="T76" s="7"/>
      <c r="U76" s="8"/>
      <c r="V76" s="8"/>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7"/>
      <c r="HA76" s="7"/>
      <c r="HB76" s="7"/>
      <c r="HC76" s="7"/>
      <c r="HD76" s="7"/>
      <c r="HE76" s="7"/>
      <c r="HF76" s="7"/>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I76" s="7"/>
      <c r="JJ76" s="7"/>
      <c r="JK76" s="7"/>
      <c r="JL76" s="7"/>
      <c r="JM76" s="7"/>
      <c r="JN76" s="7"/>
      <c r="JO76" s="7"/>
      <c r="JP76" s="7"/>
      <c r="JQ76" s="7"/>
      <c r="JR76" s="7"/>
      <c r="JS76" s="7"/>
      <c r="JT76" s="7"/>
      <c r="JU76" s="7"/>
    </row>
    <row r="77" spans="1:281" s="3" customFormat="1" ht="30" customHeight="1" thickBot="1">
      <c r="A77" s="19" t="s">
        <v>1978</v>
      </c>
      <c r="B77" s="32" t="s">
        <v>1925</v>
      </c>
      <c r="C77" s="29" t="s">
        <v>1989</v>
      </c>
      <c r="D77" s="29"/>
      <c r="E77" s="115">
        <v>0.1</v>
      </c>
      <c r="F77" s="112">
        <v>45823</v>
      </c>
      <c r="G77" s="17">
        <v>45835</v>
      </c>
      <c r="H77" s="28">
        <f t="shared" si="254"/>
        <v>13</v>
      </c>
      <c r="I77" s="22"/>
      <c r="J77" s="7"/>
      <c r="K77" s="7"/>
      <c r="L77" s="7"/>
      <c r="M77" s="7"/>
      <c r="N77" s="7"/>
      <c r="O77" s="7"/>
      <c r="P77" s="7"/>
      <c r="Q77" s="7"/>
      <c r="R77" s="7"/>
      <c r="S77" s="7"/>
      <c r="T77" s="7"/>
      <c r="U77" s="8"/>
      <c r="V77" s="8"/>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row>
    <row r="78" spans="1:281" s="179" customFormat="1" ht="30" customHeight="1" thickBot="1">
      <c r="A78" s="169" t="s">
        <v>1951</v>
      </c>
      <c r="B78" s="170" t="s">
        <v>1925</v>
      </c>
      <c r="C78" s="171" t="s">
        <v>1989</v>
      </c>
      <c r="D78" s="171"/>
      <c r="E78" s="172">
        <v>1</v>
      </c>
      <c r="F78" s="173">
        <v>45823</v>
      </c>
      <c r="G78" s="174">
        <v>45828</v>
      </c>
      <c r="H78" s="175">
        <f t="shared" si="254"/>
        <v>6</v>
      </c>
      <c r="I78" s="176"/>
      <c r="J78" s="177"/>
      <c r="K78" s="177"/>
      <c r="L78" s="177"/>
      <c r="M78" s="177"/>
      <c r="N78" s="177"/>
      <c r="O78" s="177"/>
      <c r="P78" s="177"/>
      <c r="Q78" s="177"/>
      <c r="R78" s="177"/>
      <c r="S78" s="177"/>
      <c r="T78" s="177"/>
      <c r="U78" s="178"/>
      <c r="V78" s="178"/>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77"/>
      <c r="BG78" s="177"/>
      <c r="BH78" s="177"/>
      <c r="BI78" s="177"/>
      <c r="BJ78" s="177"/>
      <c r="BK78" s="177"/>
      <c r="BL78" s="177"/>
      <c r="BM78" s="177"/>
      <c r="BN78" s="177"/>
      <c r="BO78" s="177"/>
      <c r="BP78" s="177"/>
      <c r="BQ78" s="177"/>
      <c r="BR78" s="177"/>
      <c r="BS78" s="177"/>
      <c r="BT78" s="177"/>
      <c r="BU78" s="177"/>
      <c r="BV78" s="177"/>
      <c r="BW78" s="177"/>
      <c r="BX78" s="177"/>
      <c r="BY78" s="177"/>
      <c r="BZ78" s="177"/>
      <c r="CA78" s="177"/>
      <c r="CB78" s="177"/>
      <c r="CC78" s="177"/>
      <c r="CD78" s="177"/>
      <c r="CE78" s="177"/>
      <c r="CF78" s="177"/>
      <c r="CG78" s="177"/>
      <c r="CH78" s="177"/>
      <c r="CI78" s="177"/>
      <c r="CJ78" s="177"/>
      <c r="CK78" s="177"/>
      <c r="CL78" s="177"/>
      <c r="CM78" s="177"/>
      <c r="CN78" s="177"/>
      <c r="CO78" s="177"/>
      <c r="CP78" s="177"/>
      <c r="CQ78" s="177"/>
      <c r="CR78" s="177"/>
      <c r="CS78" s="177"/>
      <c r="CT78" s="177"/>
      <c r="CU78" s="177"/>
      <c r="CV78" s="177"/>
      <c r="CW78" s="177"/>
      <c r="CX78" s="177"/>
      <c r="CY78" s="177"/>
      <c r="CZ78" s="177"/>
      <c r="DA78" s="177"/>
      <c r="DB78" s="177"/>
      <c r="DC78" s="177"/>
      <c r="DD78" s="177"/>
      <c r="DE78" s="177"/>
      <c r="DF78" s="177"/>
      <c r="DG78" s="177"/>
      <c r="DH78" s="177"/>
      <c r="DI78" s="177"/>
      <c r="DJ78" s="177"/>
      <c r="DK78" s="177"/>
      <c r="DL78" s="177"/>
      <c r="DM78" s="177"/>
      <c r="DN78" s="177"/>
      <c r="DO78" s="177"/>
      <c r="DP78" s="177"/>
      <c r="DQ78" s="177"/>
      <c r="DR78" s="177"/>
      <c r="DS78" s="177"/>
      <c r="DT78" s="177"/>
      <c r="DU78" s="177"/>
      <c r="DV78" s="177"/>
      <c r="DW78" s="177"/>
      <c r="DX78" s="177"/>
      <c r="DY78" s="177"/>
      <c r="DZ78" s="177"/>
      <c r="EA78" s="177"/>
      <c r="EB78" s="177"/>
      <c r="EC78" s="177"/>
      <c r="ED78" s="177"/>
      <c r="EE78" s="177"/>
      <c r="EF78" s="177"/>
      <c r="EG78" s="177"/>
      <c r="EH78" s="177"/>
      <c r="EI78" s="177"/>
      <c r="EJ78" s="177"/>
      <c r="EK78" s="177"/>
      <c r="EL78" s="177"/>
      <c r="EM78" s="177"/>
      <c r="EN78" s="177"/>
      <c r="EO78" s="177"/>
      <c r="EP78" s="177"/>
      <c r="EQ78" s="177"/>
      <c r="ER78" s="177"/>
      <c r="ES78" s="177"/>
      <c r="ET78" s="177"/>
      <c r="EU78" s="177"/>
      <c r="EV78" s="177"/>
      <c r="EW78" s="177"/>
      <c r="EX78" s="177"/>
      <c r="EY78" s="177"/>
      <c r="EZ78" s="177"/>
      <c r="FA78" s="177"/>
      <c r="FB78" s="177"/>
      <c r="FC78" s="177"/>
      <c r="FD78" s="177"/>
      <c r="FE78" s="177"/>
      <c r="FF78" s="177"/>
      <c r="FG78" s="177"/>
      <c r="FH78" s="177"/>
      <c r="FI78" s="177"/>
      <c r="FJ78" s="177"/>
      <c r="FK78" s="177"/>
      <c r="FL78" s="177"/>
      <c r="FM78" s="177"/>
      <c r="FN78" s="177"/>
      <c r="FO78" s="177"/>
      <c r="FP78" s="177"/>
      <c r="FQ78" s="177"/>
      <c r="FR78" s="177"/>
      <c r="FS78" s="177"/>
      <c r="FT78" s="177"/>
      <c r="FU78" s="177"/>
      <c r="FV78" s="177"/>
      <c r="FW78" s="177"/>
      <c r="FX78" s="177"/>
      <c r="FY78" s="177"/>
      <c r="FZ78" s="177"/>
      <c r="GA78" s="177"/>
      <c r="GB78" s="177"/>
      <c r="GC78" s="177"/>
      <c r="GD78" s="177"/>
      <c r="GE78" s="177"/>
      <c r="GF78" s="177"/>
      <c r="GG78" s="177"/>
      <c r="GH78" s="177"/>
      <c r="GI78" s="177"/>
      <c r="GJ78" s="177"/>
      <c r="GK78" s="177"/>
      <c r="GL78" s="177"/>
      <c r="GM78" s="177"/>
      <c r="GN78" s="177"/>
      <c r="GO78" s="177"/>
      <c r="GP78" s="177"/>
      <c r="GQ78" s="177"/>
      <c r="GR78" s="177"/>
      <c r="GS78" s="177"/>
      <c r="GT78" s="177"/>
      <c r="GU78" s="177"/>
      <c r="GV78" s="177"/>
      <c r="GW78" s="177"/>
      <c r="GX78" s="177"/>
      <c r="GY78" s="177"/>
      <c r="GZ78" s="177"/>
      <c r="HA78" s="177"/>
      <c r="HB78" s="177"/>
      <c r="HC78" s="177"/>
      <c r="HD78" s="177"/>
      <c r="HE78" s="177"/>
      <c r="HF78" s="177"/>
      <c r="HG78" s="177"/>
      <c r="HH78" s="177"/>
      <c r="HI78" s="177"/>
      <c r="HJ78" s="177"/>
      <c r="HK78" s="177"/>
      <c r="HL78" s="177"/>
      <c r="HM78" s="177"/>
      <c r="HN78" s="177"/>
      <c r="HO78" s="177"/>
      <c r="HP78" s="177"/>
      <c r="HQ78" s="177"/>
      <c r="HR78" s="177"/>
      <c r="HS78" s="177"/>
      <c r="HT78" s="177"/>
      <c r="HU78" s="177"/>
      <c r="HV78" s="177"/>
      <c r="HW78" s="177"/>
      <c r="HX78" s="177"/>
      <c r="HY78" s="177"/>
      <c r="HZ78" s="177"/>
      <c r="IA78" s="177"/>
      <c r="IB78" s="177"/>
      <c r="IC78" s="177"/>
      <c r="ID78" s="177"/>
      <c r="IE78" s="177"/>
      <c r="IF78" s="177"/>
      <c r="IG78" s="177"/>
      <c r="IH78" s="177"/>
      <c r="II78" s="177"/>
      <c r="IJ78" s="177"/>
      <c r="IK78" s="177"/>
      <c r="IL78" s="177"/>
      <c r="IM78" s="177"/>
      <c r="IN78" s="177"/>
      <c r="IO78" s="177"/>
      <c r="IP78" s="177"/>
      <c r="IQ78" s="177"/>
      <c r="IR78" s="177"/>
      <c r="IS78" s="177"/>
      <c r="IT78" s="177"/>
      <c r="IU78" s="177"/>
      <c r="IV78" s="177"/>
      <c r="IW78" s="177"/>
      <c r="IX78" s="177"/>
      <c r="IY78" s="177"/>
      <c r="IZ78" s="177"/>
      <c r="JA78" s="177"/>
      <c r="JB78" s="177"/>
      <c r="JC78" s="177"/>
      <c r="JD78" s="177"/>
      <c r="JE78" s="177"/>
      <c r="JF78" s="177"/>
      <c r="JG78" s="177"/>
      <c r="JH78" s="177"/>
      <c r="JI78" s="177"/>
      <c r="JJ78" s="177"/>
      <c r="JK78" s="177"/>
      <c r="JL78" s="177"/>
      <c r="JM78" s="177"/>
      <c r="JN78" s="177"/>
      <c r="JO78" s="177"/>
      <c r="JP78" s="177"/>
      <c r="JQ78" s="177"/>
      <c r="JR78" s="177"/>
      <c r="JS78" s="177"/>
      <c r="JT78" s="177"/>
      <c r="JU78" s="177"/>
    </row>
    <row r="79" spans="1:281" s="179" customFormat="1" ht="30" customHeight="1" thickBot="1">
      <c r="A79" s="169" t="s">
        <v>1955</v>
      </c>
      <c r="B79" s="170" t="s">
        <v>1925</v>
      </c>
      <c r="C79" s="171" t="s">
        <v>1989</v>
      </c>
      <c r="D79" s="171"/>
      <c r="E79" s="172">
        <v>0.1</v>
      </c>
      <c r="F79" s="173">
        <v>45823</v>
      </c>
      <c r="G79" s="180">
        <v>45835</v>
      </c>
      <c r="H79" s="175">
        <f t="shared" si="254"/>
        <v>13</v>
      </c>
      <c r="I79" s="176"/>
      <c r="J79" s="177"/>
      <c r="K79" s="177"/>
      <c r="L79" s="177"/>
      <c r="M79" s="177"/>
      <c r="N79" s="177"/>
      <c r="O79" s="177"/>
      <c r="P79" s="177"/>
      <c r="Q79" s="177"/>
      <c r="R79" s="177"/>
      <c r="S79" s="177"/>
      <c r="T79" s="177"/>
      <c r="U79" s="178"/>
      <c r="V79" s="178"/>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7"/>
      <c r="BF79" s="177"/>
      <c r="BG79" s="177"/>
      <c r="BH79" s="177"/>
      <c r="BI79" s="177"/>
      <c r="BJ79" s="177"/>
      <c r="BK79" s="177"/>
      <c r="BL79" s="177"/>
      <c r="BM79" s="177"/>
      <c r="BN79" s="177"/>
      <c r="BO79" s="177"/>
      <c r="BP79" s="177"/>
      <c r="BQ79" s="177"/>
      <c r="BR79" s="177"/>
      <c r="BS79" s="177"/>
      <c r="BT79" s="177"/>
      <c r="BU79" s="177"/>
      <c r="BV79" s="177"/>
      <c r="BW79" s="177"/>
      <c r="BX79" s="177"/>
      <c r="BY79" s="177"/>
      <c r="BZ79" s="177"/>
      <c r="CA79" s="177"/>
      <c r="CB79" s="177"/>
      <c r="CC79" s="177"/>
      <c r="CD79" s="177"/>
      <c r="CE79" s="177"/>
      <c r="CF79" s="177"/>
      <c r="CG79" s="177"/>
      <c r="CH79" s="177"/>
      <c r="CI79" s="177"/>
      <c r="CJ79" s="177"/>
      <c r="CK79" s="177"/>
      <c r="CL79" s="177"/>
      <c r="CM79" s="177"/>
      <c r="CN79" s="177"/>
      <c r="CO79" s="177"/>
      <c r="CP79" s="177"/>
      <c r="CQ79" s="177"/>
      <c r="CR79" s="177"/>
      <c r="CS79" s="177"/>
      <c r="CT79" s="177"/>
      <c r="CU79" s="177"/>
      <c r="CV79" s="177"/>
      <c r="CW79" s="177"/>
      <c r="CX79" s="177"/>
      <c r="CY79" s="177"/>
      <c r="CZ79" s="177"/>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177"/>
      <c r="EC79" s="177"/>
      <c r="ED79" s="177"/>
      <c r="EE79" s="177"/>
      <c r="EF79" s="177"/>
      <c r="EG79" s="177"/>
      <c r="EH79" s="177"/>
      <c r="EI79" s="177"/>
      <c r="EJ79" s="177"/>
      <c r="EK79" s="177"/>
      <c r="EL79" s="177"/>
      <c r="EM79" s="177"/>
      <c r="EN79" s="177"/>
      <c r="EO79" s="177"/>
      <c r="EP79" s="177"/>
      <c r="EQ79" s="177"/>
      <c r="ER79" s="177"/>
      <c r="ES79" s="177"/>
      <c r="ET79" s="177"/>
      <c r="EU79" s="177"/>
      <c r="EV79" s="177"/>
      <c r="EW79" s="177"/>
      <c r="EX79" s="177"/>
      <c r="EY79" s="177"/>
      <c r="EZ79" s="177"/>
      <c r="FA79" s="177"/>
      <c r="FB79" s="177"/>
      <c r="FC79" s="177"/>
      <c r="FD79" s="177"/>
      <c r="FE79" s="177"/>
      <c r="FF79" s="177"/>
      <c r="FG79" s="177"/>
      <c r="FH79" s="177"/>
      <c r="FI79" s="177"/>
      <c r="FJ79" s="177"/>
      <c r="FK79" s="177"/>
      <c r="FL79" s="177"/>
      <c r="FM79" s="177"/>
      <c r="FN79" s="177"/>
      <c r="FO79" s="177"/>
      <c r="FP79" s="177"/>
      <c r="FQ79" s="177"/>
      <c r="FR79" s="177"/>
      <c r="FS79" s="177"/>
      <c r="FT79" s="177"/>
      <c r="FU79" s="177"/>
      <c r="FV79" s="177"/>
      <c r="FW79" s="177"/>
      <c r="FX79" s="177"/>
      <c r="FY79" s="177"/>
      <c r="FZ79" s="177"/>
      <c r="GA79" s="177"/>
      <c r="GB79" s="177"/>
      <c r="GC79" s="177"/>
      <c r="GD79" s="177"/>
      <c r="GE79" s="177"/>
      <c r="GF79" s="177"/>
      <c r="GG79" s="177"/>
      <c r="GH79" s="177"/>
      <c r="GI79" s="177"/>
      <c r="GJ79" s="177"/>
      <c r="GK79" s="177"/>
      <c r="GL79" s="177"/>
      <c r="GM79" s="177"/>
      <c r="GN79" s="177"/>
      <c r="GO79" s="177"/>
      <c r="GP79" s="177"/>
      <c r="GQ79" s="177"/>
      <c r="GR79" s="177"/>
      <c r="GS79" s="177"/>
      <c r="GT79" s="177"/>
      <c r="GU79" s="177"/>
      <c r="GV79" s="177"/>
      <c r="GW79" s="177"/>
      <c r="GX79" s="177"/>
      <c r="GY79" s="177"/>
      <c r="GZ79" s="177"/>
      <c r="HA79" s="177"/>
      <c r="HB79" s="177"/>
      <c r="HC79" s="177"/>
      <c r="HD79" s="177"/>
      <c r="HE79" s="177"/>
      <c r="HF79" s="177"/>
      <c r="HG79" s="177"/>
      <c r="HH79" s="177"/>
      <c r="HI79" s="177"/>
      <c r="HJ79" s="177"/>
      <c r="HK79" s="177"/>
      <c r="HL79" s="177"/>
      <c r="HM79" s="177"/>
      <c r="HN79" s="177"/>
      <c r="HO79" s="177"/>
      <c r="HP79" s="177"/>
      <c r="HQ79" s="177"/>
      <c r="HR79" s="177"/>
      <c r="HS79" s="177"/>
      <c r="HT79" s="177"/>
      <c r="HU79" s="177"/>
      <c r="HV79" s="177"/>
      <c r="HW79" s="177"/>
      <c r="HX79" s="177"/>
      <c r="HY79" s="177"/>
      <c r="HZ79" s="177"/>
      <c r="IA79" s="177"/>
      <c r="IB79" s="177"/>
      <c r="IC79" s="177"/>
      <c r="ID79" s="177"/>
      <c r="IE79" s="177"/>
      <c r="IF79" s="177"/>
      <c r="IG79" s="177"/>
      <c r="IH79" s="177"/>
      <c r="II79" s="177"/>
      <c r="IJ79" s="177"/>
      <c r="IK79" s="177"/>
      <c r="IL79" s="177"/>
      <c r="IM79" s="177"/>
      <c r="IN79" s="177"/>
      <c r="IO79" s="177"/>
      <c r="IP79" s="177"/>
      <c r="IQ79" s="177"/>
      <c r="IR79" s="177"/>
      <c r="IS79" s="177"/>
      <c r="IT79" s="177"/>
      <c r="IU79" s="177"/>
      <c r="IV79" s="177"/>
      <c r="IW79" s="177"/>
      <c r="IX79" s="177"/>
      <c r="IY79" s="177"/>
      <c r="IZ79" s="177"/>
      <c r="JA79" s="177"/>
      <c r="JB79" s="177"/>
      <c r="JC79" s="177"/>
      <c r="JD79" s="177"/>
      <c r="JE79" s="177"/>
      <c r="JF79" s="177"/>
      <c r="JG79" s="177"/>
      <c r="JH79" s="177"/>
      <c r="JI79" s="177"/>
      <c r="JJ79" s="177"/>
      <c r="JK79" s="177"/>
      <c r="JL79" s="177"/>
      <c r="JM79" s="177"/>
      <c r="JN79" s="177"/>
      <c r="JO79" s="177"/>
      <c r="JP79" s="177"/>
      <c r="JQ79" s="177"/>
      <c r="JR79" s="177"/>
      <c r="JS79" s="177"/>
      <c r="JT79" s="177"/>
      <c r="JU79" s="177"/>
    </row>
    <row r="80" spans="1:281" s="179" customFormat="1" ht="30" customHeight="1" thickBot="1">
      <c r="A80" s="169" t="s">
        <v>1956</v>
      </c>
      <c r="B80" s="170" t="s">
        <v>1925</v>
      </c>
      <c r="C80" s="171" t="s">
        <v>1989</v>
      </c>
      <c r="D80" s="171"/>
      <c r="E80" s="172">
        <v>1</v>
      </c>
      <c r="F80" s="173">
        <v>45823</v>
      </c>
      <c r="G80" s="180">
        <v>45835</v>
      </c>
      <c r="H80" s="175">
        <f t="shared" si="254"/>
        <v>13</v>
      </c>
      <c r="I80" s="176"/>
      <c r="J80" s="177"/>
      <c r="K80" s="177"/>
      <c r="L80" s="177"/>
      <c r="M80" s="177"/>
      <c r="N80" s="177"/>
      <c r="O80" s="177"/>
      <c r="P80" s="177"/>
      <c r="Q80" s="177"/>
      <c r="R80" s="177"/>
      <c r="S80" s="177"/>
      <c r="T80" s="177"/>
      <c r="U80" s="178"/>
      <c r="V80" s="178"/>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177"/>
      <c r="BP80" s="177"/>
      <c r="BQ80" s="177"/>
      <c r="BR80" s="177"/>
      <c r="BS80" s="177"/>
      <c r="BT80" s="177"/>
      <c r="BU80" s="177"/>
      <c r="BV80" s="177"/>
      <c r="BW80" s="177"/>
      <c r="BX80" s="177"/>
      <c r="BY80" s="177"/>
      <c r="BZ80" s="177"/>
      <c r="CA80" s="177"/>
      <c r="CB80" s="177"/>
      <c r="CC80" s="177"/>
      <c r="CD80" s="177"/>
      <c r="CE80" s="177"/>
      <c r="CF80" s="177"/>
      <c r="CG80" s="177"/>
      <c r="CH80" s="177"/>
      <c r="CI80" s="177"/>
      <c r="CJ80" s="177"/>
      <c r="CK80" s="177"/>
      <c r="CL80" s="177"/>
      <c r="CM80" s="177"/>
      <c r="CN80" s="177"/>
      <c r="CO80" s="177"/>
      <c r="CP80" s="177"/>
      <c r="CQ80" s="177"/>
      <c r="CR80" s="177"/>
      <c r="CS80" s="177"/>
      <c r="CT80" s="177"/>
      <c r="CU80" s="177"/>
      <c r="CV80" s="177"/>
      <c r="CW80" s="177"/>
      <c r="CX80" s="177"/>
      <c r="CY80" s="177"/>
      <c r="CZ80" s="177"/>
      <c r="DA80" s="177"/>
      <c r="DB80" s="177"/>
      <c r="DC80" s="177"/>
      <c r="DD80" s="177"/>
      <c r="DE80" s="177"/>
      <c r="DF80" s="177"/>
      <c r="DG80" s="177"/>
      <c r="DH80" s="177"/>
      <c r="DI80" s="177"/>
      <c r="DJ80" s="177"/>
      <c r="DK80" s="177"/>
      <c r="DL80" s="177"/>
      <c r="DM80" s="177"/>
      <c r="DN80" s="177"/>
      <c r="DO80" s="177"/>
      <c r="DP80" s="177"/>
      <c r="DQ80" s="177"/>
      <c r="DR80" s="177"/>
      <c r="DS80" s="177"/>
      <c r="DT80" s="177"/>
      <c r="DU80" s="177"/>
      <c r="DV80" s="177"/>
      <c r="DW80" s="177"/>
      <c r="DX80" s="177"/>
      <c r="DY80" s="177"/>
      <c r="DZ80" s="177"/>
      <c r="EA80" s="177"/>
      <c r="EB80" s="177"/>
      <c r="EC80" s="177"/>
      <c r="ED80" s="177"/>
      <c r="EE80" s="177"/>
      <c r="EF80" s="177"/>
      <c r="EG80" s="177"/>
      <c r="EH80" s="177"/>
      <c r="EI80" s="177"/>
      <c r="EJ80" s="177"/>
      <c r="EK80" s="177"/>
      <c r="EL80" s="177"/>
      <c r="EM80" s="177"/>
      <c r="EN80" s="177"/>
      <c r="EO80" s="177"/>
      <c r="EP80" s="177"/>
      <c r="EQ80" s="177"/>
      <c r="ER80" s="177"/>
      <c r="ES80" s="177"/>
      <c r="ET80" s="177"/>
      <c r="EU80" s="177"/>
      <c r="EV80" s="177"/>
      <c r="EW80" s="177"/>
      <c r="EX80" s="177"/>
      <c r="EY80" s="177"/>
      <c r="EZ80" s="177"/>
      <c r="FA80" s="177"/>
      <c r="FB80" s="177"/>
      <c r="FC80" s="177"/>
      <c r="FD80" s="177"/>
      <c r="FE80" s="177"/>
      <c r="FF80" s="177"/>
      <c r="FG80" s="177"/>
      <c r="FH80" s="177"/>
      <c r="FI80" s="177"/>
      <c r="FJ80" s="177"/>
      <c r="FK80" s="177"/>
      <c r="FL80" s="177"/>
      <c r="FM80" s="177"/>
      <c r="FN80" s="177"/>
      <c r="FO80" s="177"/>
      <c r="FP80" s="177"/>
      <c r="FQ80" s="177"/>
      <c r="FR80" s="177"/>
      <c r="FS80" s="177"/>
      <c r="FT80" s="177"/>
      <c r="FU80" s="177"/>
      <c r="FV80" s="177"/>
      <c r="FW80" s="177"/>
      <c r="FX80" s="177"/>
      <c r="FY80" s="177"/>
      <c r="FZ80" s="177"/>
      <c r="GA80" s="177"/>
      <c r="GB80" s="177"/>
      <c r="GC80" s="177"/>
      <c r="GD80" s="177"/>
      <c r="GE80" s="177"/>
      <c r="GF80" s="177"/>
      <c r="GG80" s="177"/>
      <c r="GH80" s="177"/>
      <c r="GI80" s="177"/>
      <c r="GJ80" s="177"/>
      <c r="GK80" s="177"/>
      <c r="GL80" s="177"/>
      <c r="GM80" s="177"/>
      <c r="GN80" s="177"/>
      <c r="GO80" s="177"/>
      <c r="GP80" s="177"/>
      <c r="GQ80" s="177"/>
      <c r="GR80" s="177"/>
      <c r="GS80" s="177"/>
      <c r="GT80" s="177"/>
      <c r="GU80" s="177"/>
      <c r="GV80" s="177"/>
      <c r="GW80" s="177"/>
      <c r="GX80" s="177"/>
      <c r="GY80" s="177"/>
      <c r="GZ80" s="177"/>
      <c r="HA80" s="177"/>
      <c r="HB80" s="177"/>
      <c r="HC80" s="177"/>
      <c r="HD80" s="177"/>
      <c r="HE80" s="177"/>
      <c r="HF80" s="177"/>
      <c r="HG80" s="177"/>
      <c r="HH80" s="177"/>
      <c r="HI80" s="177"/>
      <c r="HJ80" s="177"/>
      <c r="HK80" s="177"/>
      <c r="HL80" s="177"/>
      <c r="HM80" s="177"/>
      <c r="HN80" s="177"/>
      <c r="HO80" s="177"/>
      <c r="HP80" s="177"/>
      <c r="HQ80" s="177"/>
      <c r="HR80" s="177"/>
      <c r="HS80" s="177"/>
      <c r="HT80" s="177"/>
      <c r="HU80" s="177"/>
      <c r="HV80" s="177"/>
      <c r="HW80" s="177"/>
      <c r="HX80" s="177"/>
      <c r="HY80" s="177"/>
      <c r="HZ80" s="177"/>
      <c r="IA80" s="177"/>
      <c r="IB80" s="177"/>
      <c r="IC80" s="177"/>
      <c r="ID80" s="177"/>
      <c r="IE80" s="177"/>
      <c r="IF80" s="177"/>
      <c r="IG80" s="177"/>
      <c r="IH80" s="177"/>
      <c r="II80" s="177"/>
      <c r="IJ80" s="177"/>
      <c r="IK80" s="177"/>
      <c r="IL80" s="177"/>
      <c r="IM80" s="177"/>
      <c r="IN80" s="177"/>
      <c r="IO80" s="177"/>
      <c r="IP80" s="177"/>
      <c r="IQ80" s="177"/>
      <c r="IR80" s="177"/>
      <c r="IS80" s="177"/>
      <c r="IT80" s="177"/>
      <c r="IU80" s="177"/>
      <c r="IV80" s="177"/>
      <c r="IW80" s="177"/>
      <c r="IX80" s="177"/>
      <c r="IY80" s="177"/>
      <c r="IZ80" s="177"/>
      <c r="JA80" s="177"/>
      <c r="JB80" s="177"/>
      <c r="JC80" s="177"/>
      <c r="JD80" s="177"/>
      <c r="JE80" s="177"/>
      <c r="JF80" s="177"/>
      <c r="JG80" s="177"/>
      <c r="JH80" s="177"/>
      <c r="JI80" s="177"/>
      <c r="JJ80" s="177"/>
      <c r="JK80" s="177"/>
      <c r="JL80" s="177"/>
      <c r="JM80" s="177"/>
      <c r="JN80" s="177"/>
      <c r="JO80" s="177"/>
      <c r="JP80" s="177"/>
      <c r="JQ80" s="177"/>
      <c r="JR80" s="177"/>
      <c r="JS80" s="177"/>
      <c r="JT80" s="177"/>
      <c r="JU80" s="177"/>
    </row>
    <row r="81" spans="1:281" s="179" customFormat="1" ht="30" customHeight="1" thickBot="1">
      <c r="A81" s="169" t="s">
        <v>1954</v>
      </c>
      <c r="B81" s="170" t="s">
        <v>1925</v>
      </c>
      <c r="C81" s="171" t="s">
        <v>1989</v>
      </c>
      <c r="D81" s="171"/>
      <c r="E81" s="172">
        <v>1</v>
      </c>
      <c r="F81" s="173">
        <v>45823</v>
      </c>
      <c r="G81" s="180">
        <v>45835</v>
      </c>
      <c r="H81" s="175">
        <f t="shared" si="254"/>
        <v>13</v>
      </c>
      <c r="I81" s="176"/>
      <c r="J81" s="177"/>
      <c r="K81" s="177"/>
      <c r="L81" s="177"/>
      <c r="M81" s="177"/>
      <c r="N81" s="177"/>
      <c r="O81" s="177"/>
      <c r="P81" s="177"/>
      <c r="Q81" s="177"/>
      <c r="R81" s="177"/>
      <c r="S81" s="177"/>
      <c r="T81" s="177"/>
      <c r="U81" s="178"/>
      <c r="V81" s="178"/>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7"/>
      <c r="BF81" s="177"/>
      <c r="BG81" s="177"/>
      <c r="BH81" s="177"/>
      <c r="BI81" s="177"/>
      <c r="BJ81" s="177"/>
      <c r="BK81" s="177"/>
      <c r="BL81" s="177"/>
      <c r="BM81" s="177"/>
      <c r="BN81" s="177"/>
      <c r="BO81" s="177"/>
      <c r="BP81" s="177"/>
      <c r="BQ81" s="177"/>
      <c r="BR81" s="177"/>
      <c r="BS81" s="177"/>
      <c r="BT81" s="177"/>
      <c r="BU81" s="177"/>
      <c r="BV81" s="177"/>
      <c r="BW81" s="177"/>
      <c r="BX81" s="177"/>
      <c r="BY81" s="177"/>
      <c r="BZ81" s="177"/>
      <c r="CA81" s="177"/>
      <c r="CB81" s="177"/>
      <c r="CC81" s="177"/>
      <c r="CD81" s="177"/>
      <c r="CE81" s="177"/>
      <c r="CF81" s="177"/>
      <c r="CG81" s="177"/>
      <c r="CH81" s="177"/>
      <c r="CI81" s="177"/>
      <c r="CJ81" s="177"/>
      <c r="CK81" s="177"/>
      <c r="CL81" s="177"/>
      <c r="CM81" s="177"/>
      <c r="CN81" s="177"/>
      <c r="CO81" s="177"/>
      <c r="CP81" s="177"/>
      <c r="CQ81" s="177"/>
      <c r="CR81" s="177"/>
      <c r="CS81" s="177"/>
      <c r="CT81" s="177"/>
      <c r="CU81" s="177"/>
      <c r="CV81" s="177"/>
      <c r="CW81" s="177"/>
      <c r="CX81" s="177"/>
      <c r="CY81" s="177"/>
      <c r="CZ81" s="177"/>
      <c r="DA81" s="177"/>
      <c r="DB81" s="177"/>
      <c r="DC81" s="177"/>
      <c r="DD81" s="177"/>
      <c r="DE81" s="177"/>
      <c r="DF81" s="177"/>
      <c r="DG81" s="177"/>
      <c r="DH81" s="177"/>
      <c r="DI81" s="177"/>
      <c r="DJ81" s="177"/>
      <c r="DK81" s="177"/>
      <c r="DL81" s="177"/>
      <c r="DM81" s="177"/>
      <c r="DN81" s="177"/>
      <c r="DO81" s="177"/>
      <c r="DP81" s="177"/>
      <c r="DQ81" s="177"/>
      <c r="DR81" s="177"/>
      <c r="DS81" s="177"/>
      <c r="DT81" s="177"/>
      <c r="DU81" s="177"/>
      <c r="DV81" s="177"/>
      <c r="DW81" s="177"/>
      <c r="DX81" s="177"/>
      <c r="DY81" s="177"/>
      <c r="DZ81" s="177"/>
      <c r="EA81" s="177"/>
      <c r="EB81" s="177"/>
      <c r="EC81" s="177"/>
      <c r="ED81" s="177"/>
      <c r="EE81" s="177"/>
      <c r="EF81" s="177"/>
      <c r="EG81" s="177"/>
      <c r="EH81" s="177"/>
      <c r="EI81" s="177"/>
      <c r="EJ81" s="177"/>
      <c r="EK81" s="177"/>
      <c r="EL81" s="177"/>
      <c r="EM81" s="177"/>
      <c r="EN81" s="177"/>
      <c r="EO81" s="177"/>
      <c r="EP81" s="177"/>
      <c r="EQ81" s="177"/>
      <c r="ER81" s="177"/>
      <c r="ES81" s="177"/>
      <c r="ET81" s="177"/>
      <c r="EU81" s="177"/>
      <c r="EV81" s="177"/>
      <c r="EW81" s="177"/>
      <c r="EX81" s="177"/>
      <c r="EY81" s="177"/>
      <c r="EZ81" s="177"/>
      <c r="FA81" s="177"/>
      <c r="FB81" s="177"/>
      <c r="FC81" s="177"/>
      <c r="FD81" s="177"/>
      <c r="FE81" s="177"/>
      <c r="FF81" s="177"/>
      <c r="FG81" s="177"/>
      <c r="FH81" s="177"/>
      <c r="FI81" s="177"/>
      <c r="FJ81" s="177"/>
      <c r="FK81" s="177"/>
      <c r="FL81" s="177"/>
      <c r="FM81" s="177"/>
      <c r="FN81" s="177"/>
      <c r="FO81" s="177"/>
      <c r="FP81" s="177"/>
      <c r="FQ81" s="177"/>
      <c r="FR81" s="177"/>
      <c r="FS81" s="177"/>
      <c r="FT81" s="177"/>
      <c r="FU81" s="177"/>
      <c r="FV81" s="177"/>
      <c r="FW81" s="177"/>
      <c r="FX81" s="177"/>
      <c r="FY81" s="177"/>
      <c r="FZ81" s="177"/>
      <c r="GA81" s="177"/>
      <c r="GB81" s="177"/>
      <c r="GC81" s="177"/>
      <c r="GD81" s="177"/>
      <c r="GE81" s="177"/>
      <c r="GF81" s="177"/>
      <c r="GG81" s="177"/>
      <c r="GH81" s="177"/>
      <c r="GI81" s="177"/>
      <c r="GJ81" s="177"/>
      <c r="GK81" s="177"/>
      <c r="GL81" s="177"/>
      <c r="GM81" s="177"/>
      <c r="GN81" s="177"/>
      <c r="GO81" s="177"/>
      <c r="GP81" s="177"/>
      <c r="GQ81" s="177"/>
      <c r="GR81" s="177"/>
      <c r="GS81" s="177"/>
      <c r="GT81" s="177"/>
      <c r="GU81" s="177"/>
      <c r="GV81" s="177"/>
      <c r="GW81" s="177"/>
      <c r="GX81" s="177"/>
      <c r="GY81" s="177"/>
      <c r="GZ81" s="177"/>
      <c r="HA81" s="177"/>
      <c r="HB81" s="177"/>
      <c r="HC81" s="177"/>
      <c r="HD81" s="177"/>
      <c r="HE81" s="177"/>
      <c r="HF81" s="177"/>
      <c r="HG81" s="177"/>
      <c r="HH81" s="177"/>
      <c r="HI81" s="177"/>
      <c r="HJ81" s="177"/>
      <c r="HK81" s="177"/>
      <c r="HL81" s="177"/>
      <c r="HM81" s="177"/>
      <c r="HN81" s="177"/>
      <c r="HO81" s="177"/>
      <c r="HP81" s="177"/>
      <c r="HQ81" s="177"/>
      <c r="HR81" s="177"/>
      <c r="HS81" s="177"/>
      <c r="HT81" s="177"/>
      <c r="HU81" s="177"/>
      <c r="HV81" s="177"/>
      <c r="HW81" s="177"/>
      <c r="HX81" s="177"/>
      <c r="HY81" s="177"/>
      <c r="HZ81" s="177"/>
      <c r="IA81" s="177"/>
      <c r="IB81" s="177"/>
      <c r="IC81" s="177"/>
      <c r="ID81" s="177"/>
      <c r="IE81" s="177"/>
      <c r="IF81" s="177"/>
      <c r="IG81" s="177"/>
      <c r="IH81" s="177"/>
      <c r="II81" s="177"/>
      <c r="IJ81" s="177"/>
      <c r="IK81" s="177"/>
      <c r="IL81" s="177"/>
      <c r="IM81" s="177"/>
      <c r="IN81" s="177"/>
      <c r="IO81" s="177"/>
      <c r="IP81" s="177"/>
      <c r="IQ81" s="177"/>
      <c r="IR81" s="177"/>
      <c r="IS81" s="177"/>
      <c r="IT81" s="177"/>
      <c r="IU81" s="177"/>
      <c r="IV81" s="177"/>
      <c r="IW81" s="177"/>
      <c r="IX81" s="177"/>
      <c r="IY81" s="177"/>
      <c r="IZ81" s="177"/>
      <c r="JA81" s="177"/>
      <c r="JB81" s="177"/>
      <c r="JC81" s="177"/>
      <c r="JD81" s="177"/>
      <c r="JE81" s="177"/>
      <c r="JF81" s="177"/>
      <c r="JG81" s="177"/>
      <c r="JH81" s="177"/>
      <c r="JI81" s="177"/>
      <c r="JJ81" s="177"/>
      <c r="JK81" s="177"/>
      <c r="JL81" s="177"/>
      <c r="JM81" s="177"/>
      <c r="JN81" s="177"/>
      <c r="JO81" s="177"/>
      <c r="JP81" s="177"/>
      <c r="JQ81" s="177"/>
      <c r="JR81" s="177"/>
      <c r="JS81" s="177"/>
      <c r="JT81" s="177"/>
      <c r="JU81" s="177"/>
    </row>
    <row r="82" spans="1:281" s="3" customFormat="1" ht="30" customHeight="1" thickBot="1">
      <c r="A82" s="19" t="s">
        <v>1957</v>
      </c>
      <c r="B82" s="32" t="s">
        <v>1925</v>
      </c>
      <c r="C82" s="29" t="s">
        <v>1989</v>
      </c>
      <c r="D82" s="29"/>
      <c r="E82" s="115">
        <v>0</v>
      </c>
      <c r="F82" s="112">
        <v>45823</v>
      </c>
      <c r="G82" s="17">
        <v>45835</v>
      </c>
      <c r="H82" s="28">
        <f t="shared" si="254"/>
        <v>13</v>
      </c>
      <c r="I82" s="22"/>
      <c r="J82" s="7"/>
      <c r="K82" s="7"/>
      <c r="L82" s="7"/>
      <c r="M82" s="7"/>
      <c r="N82" s="7"/>
      <c r="O82" s="7"/>
      <c r="P82" s="7"/>
      <c r="Q82" s="7"/>
      <c r="R82" s="7"/>
      <c r="S82" s="7"/>
      <c r="T82" s="7"/>
      <c r="U82" s="8"/>
      <c r="V82" s="8"/>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c r="IZ82" s="7"/>
      <c r="JA82" s="7"/>
      <c r="JB82" s="7"/>
      <c r="JC82" s="7"/>
      <c r="JD82" s="7"/>
      <c r="JE82" s="7"/>
      <c r="JF82" s="7"/>
      <c r="JG82" s="7"/>
      <c r="JH82" s="7"/>
      <c r="JI82" s="7"/>
      <c r="JJ82" s="7"/>
      <c r="JK82" s="7"/>
      <c r="JL82" s="7"/>
      <c r="JM82" s="7"/>
      <c r="JN82" s="7"/>
      <c r="JO82" s="7"/>
      <c r="JP82" s="7"/>
      <c r="JQ82" s="7"/>
      <c r="JR82" s="7"/>
      <c r="JS82" s="7"/>
      <c r="JT82" s="7"/>
      <c r="JU82" s="7"/>
    </row>
    <row r="83" spans="1:281" s="3" customFormat="1" ht="30" customHeight="1" thickBot="1">
      <c r="A83" s="19" t="s">
        <v>1953</v>
      </c>
      <c r="B83" s="32" t="s">
        <v>1925</v>
      </c>
      <c r="C83" s="29" t="s">
        <v>1989</v>
      </c>
      <c r="D83" s="29"/>
      <c r="E83" s="115">
        <v>0</v>
      </c>
      <c r="F83" s="112">
        <v>45823</v>
      </c>
      <c r="G83" s="17">
        <v>45835</v>
      </c>
      <c r="H83" s="28">
        <f t="shared" si="254"/>
        <v>13</v>
      </c>
      <c r="I83" s="22"/>
      <c r="J83" s="7"/>
      <c r="K83" s="7"/>
      <c r="L83" s="7"/>
      <c r="M83" s="7"/>
      <c r="N83" s="7"/>
      <c r="O83" s="7"/>
      <c r="P83" s="7"/>
      <c r="Q83" s="7"/>
      <c r="R83" s="7"/>
      <c r="S83" s="7"/>
      <c r="T83" s="7"/>
      <c r="U83" s="8"/>
      <c r="V83" s="8"/>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row>
    <row r="84" spans="1:281" s="3" customFormat="1" ht="30" customHeight="1" thickBot="1">
      <c r="A84" s="30" t="s">
        <v>1985</v>
      </c>
      <c r="B84" s="32" t="s">
        <v>318</v>
      </c>
      <c r="C84" s="32" t="s">
        <v>1989</v>
      </c>
      <c r="D84" s="32"/>
      <c r="E84" s="118">
        <v>0</v>
      </c>
      <c r="F84" s="116">
        <v>46006</v>
      </c>
      <c r="G84" s="166">
        <v>46096</v>
      </c>
      <c r="H84" s="119">
        <f t="shared" si="254"/>
        <v>91</v>
      </c>
      <c r="I84" s="22"/>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c r="HZ84" s="7"/>
      <c r="IA84" s="7"/>
      <c r="IB84" s="7"/>
      <c r="IC84" s="7"/>
      <c r="ID84" s="7"/>
      <c r="IE84" s="7"/>
      <c r="IF84" s="7"/>
      <c r="IG84" s="7"/>
      <c r="IH84" s="7"/>
      <c r="II84" s="7"/>
      <c r="IJ84" s="7"/>
      <c r="IK84" s="7"/>
      <c r="IL84" s="7"/>
      <c r="IM84" s="7"/>
      <c r="IN84" s="7"/>
      <c r="IO84" s="7"/>
      <c r="IP84" s="7"/>
      <c r="IQ84" s="7"/>
      <c r="IR84" s="7"/>
      <c r="IS84" s="7"/>
      <c r="IT84" s="7"/>
      <c r="IU84" s="7"/>
      <c r="IV84" s="7"/>
      <c r="IW84" s="7"/>
      <c r="IX84" s="7"/>
      <c r="IY84" s="7"/>
      <c r="IZ84" s="7"/>
      <c r="JA84" s="7"/>
      <c r="JB84" s="7"/>
      <c r="JC84" s="7"/>
      <c r="JD84" s="7"/>
      <c r="JE84" s="7"/>
      <c r="JF84" s="7"/>
      <c r="JG84" s="7"/>
      <c r="JH84" s="7"/>
      <c r="JI84" s="7"/>
      <c r="JJ84" s="7"/>
      <c r="JK84" s="7"/>
      <c r="JL84" s="7"/>
      <c r="JM84" s="7"/>
      <c r="JN84" s="7"/>
      <c r="JO84" s="7"/>
      <c r="JP84" s="7"/>
      <c r="JQ84" s="7"/>
      <c r="JR84" s="7"/>
      <c r="JS84" s="7"/>
      <c r="JT84" s="7"/>
      <c r="JU84" s="7"/>
    </row>
    <row r="85" spans="1:281" s="3" customFormat="1" ht="30" customHeight="1" thickBot="1">
      <c r="A85" s="30" t="s">
        <v>2068</v>
      </c>
      <c r="B85" s="32" t="s">
        <v>318</v>
      </c>
      <c r="C85" s="32" t="s">
        <v>1989</v>
      </c>
      <c r="D85" s="32"/>
      <c r="E85" s="118">
        <v>0</v>
      </c>
      <c r="F85" s="116">
        <v>46006</v>
      </c>
      <c r="G85" s="166">
        <v>46096</v>
      </c>
      <c r="H85" s="119">
        <f t="shared" si="254"/>
        <v>91</v>
      </c>
      <c r="I85" s="22"/>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row>
    <row r="86" spans="1:281" s="3" customFormat="1" ht="30" customHeight="1" thickBot="1">
      <c r="A86" s="19" t="s">
        <v>1969</v>
      </c>
      <c r="B86" s="32" t="s">
        <v>1925</v>
      </c>
      <c r="C86" s="29" t="s">
        <v>1989</v>
      </c>
      <c r="D86" s="29"/>
      <c r="E86" s="115">
        <v>0</v>
      </c>
      <c r="F86" s="116">
        <v>46006</v>
      </c>
      <c r="G86" s="166">
        <v>46096</v>
      </c>
      <c r="H86" s="28">
        <f t="shared" si="254"/>
        <v>91</v>
      </c>
      <c r="I86" s="22"/>
      <c r="J86" s="7"/>
      <c r="K86" s="7"/>
      <c r="L86" s="7"/>
      <c r="M86" s="7"/>
      <c r="N86" s="7"/>
      <c r="O86" s="7"/>
      <c r="P86" s="7"/>
      <c r="Q86" s="7"/>
      <c r="R86" s="7"/>
      <c r="S86" s="7"/>
      <c r="T86" s="7"/>
      <c r="U86" s="8"/>
      <c r="V86" s="8"/>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c r="HZ86" s="7"/>
      <c r="IA86" s="7"/>
      <c r="IB86" s="7"/>
      <c r="IC86" s="7"/>
      <c r="ID86" s="7"/>
      <c r="IE86" s="7"/>
      <c r="IF86" s="7"/>
      <c r="IG86" s="7"/>
      <c r="IH86" s="7"/>
      <c r="II86" s="7"/>
      <c r="IJ86" s="7"/>
      <c r="IK86" s="7"/>
      <c r="IL86" s="7"/>
      <c r="IM86" s="7"/>
      <c r="IN86" s="7"/>
      <c r="IO86" s="7"/>
      <c r="IP86" s="7"/>
      <c r="IQ86" s="7"/>
      <c r="IR86" s="7"/>
      <c r="IS86" s="7"/>
      <c r="IT86" s="7"/>
      <c r="IU86" s="7"/>
      <c r="IV86" s="7"/>
      <c r="IW86" s="7"/>
      <c r="IX86" s="7"/>
      <c r="IY86" s="7"/>
      <c r="IZ86" s="7"/>
      <c r="JA86" s="7"/>
      <c r="JB86" s="7"/>
      <c r="JC86" s="7"/>
      <c r="JD86" s="7"/>
      <c r="JE86" s="7"/>
      <c r="JF86" s="7"/>
      <c r="JG86" s="7"/>
      <c r="JH86" s="7"/>
      <c r="JI86" s="7"/>
      <c r="JJ86" s="7"/>
      <c r="JK86" s="7"/>
      <c r="JL86" s="7"/>
      <c r="JM86" s="7"/>
      <c r="JN86" s="7"/>
      <c r="JO86" s="7"/>
      <c r="JP86" s="7"/>
      <c r="JQ86" s="7"/>
      <c r="JR86" s="7"/>
      <c r="JS86" s="7"/>
      <c r="JT86" s="7"/>
      <c r="JU86" s="7"/>
    </row>
    <row r="87" spans="1:281" s="3" customFormat="1" ht="30" customHeight="1" thickBot="1">
      <c r="A87" s="19" t="s">
        <v>1943</v>
      </c>
      <c r="B87" s="32" t="s">
        <v>318</v>
      </c>
      <c r="C87" s="29" t="s">
        <v>1989</v>
      </c>
      <c r="D87" s="29"/>
      <c r="E87" s="115">
        <v>0</v>
      </c>
      <c r="F87" s="112">
        <v>45823</v>
      </c>
      <c r="G87" s="18">
        <v>45828</v>
      </c>
      <c r="H87" s="28">
        <f>IF(OR(ISBLANK(Início_da_tarefa),ISBLANK(Término_da_tarefa)),"",Término_da_tarefa-Início_da_tarefa+1)</f>
        <v>6</v>
      </c>
      <c r="I87" s="22"/>
      <c r="J87" s="7"/>
      <c r="K87" s="7"/>
      <c r="L87" s="7"/>
      <c r="M87" s="7"/>
      <c r="N87" s="7"/>
      <c r="O87" s="7"/>
      <c r="P87" s="7"/>
      <c r="Q87" s="7"/>
      <c r="R87" s="7"/>
      <c r="S87" s="7"/>
      <c r="T87" s="7"/>
      <c r="U87" s="8"/>
      <c r="V87" s="8"/>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row>
    <row r="88" spans="1:281" s="3" customFormat="1" ht="30" customHeight="1" thickBot="1">
      <c r="A88" s="19" t="s">
        <v>1970</v>
      </c>
      <c r="B88" s="32" t="s">
        <v>1925</v>
      </c>
      <c r="C88" s="29" t="s">
        <v>1989</v>
      </c>
      <c r="D88" s="29"/>
      <c r="E88" s="115">
        <v>0</v>
      </c>
      <c r="F88" s="116">
        <v>46006</v>
      </c>
      <c r="G88" s="166">
        <v>46096</v>
      </c>
      <c r="H88" s="28">
        <f>IF(OR(ISBLANK(Início_da_tarefa),ISBLANK(Término_da_tarefa)),"",Término_da_tarefa-Início_da_tarefa+1)</f>
        <v>91</v>
      </c>
      <c r="I88" s="22"/>
      <c r="J88" s="7"/>
      <c r="K88" s="7"/>
      <c r="L88" s="7"/>
      <c r="M88" s="7"/>
      <c r="N88" s="7"/>
      <c r="O88" s="7"/>
      <c r="P88" s="7"/>
      <c r="Q88" s="7"/>
      <c r="R88" s="7"/>
      <c r="S88" s="7"/>
      <c r="T88" s="7"/>
      <c r="U88" s="8"/>
      <c r="V88" s="8"/>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c r="HZ88" s="7"/>
      <c r="IA88" s="7"/>
      <c r="IB88" s="7"/>
      <c r="IC88" s="7"/>
      <c r="ID88" s="7"/>
      <c r="IE88" s="7"/>
      <c r="IF88" s="7"/>
      <c r="IG88" s="7"/>
      <c r="IH88" s="7"/>
      <c r="II88" s="7"/>
      <c r="IJ88" s="7"/>
      <c r="IK88" s="7"/>
      <c r="IL88" s="7"/>
      <c r="IM88" s="7"/>
      <c r="IN88" s="7"/>
      <c r="IO88" s="7"/>
      <c r="IP88" s="7"/>
      <c r="IQ88" s="7"/>
      <c r="IR88" s="7"/>
      <c r="IS88" s="7"/>
      <c r="IT88" s="7"/>
      <c r="IU88" s="7"/>
      <c r="IV88" s="7"/>
      <c r="IW88" s="7"/>
      <c r="IX88" s="7"/>
      <c r="IY88" s="7"/>
      <c r="IZ88" s="7"/>
      <c r="JA88" s="7"/>
      <c r="JB88" s="7"/>
      <c r="JC88" s="7"/>
      <c r="JD88" s="7"/>
      <c r="JE88" s="7"/>
      <c r="JF88" s="7"/>
      <c r="JG88" s="7"/>
      <c r="JH88" s="7"/>
      <c r="JI88" s="7"/>
      <c r="JJ88" s="7"/>
      <c r="JK88" s="7"/>
      <c r="JL88" s="7"/>
      <c r="JM88" s="7"/>
      <c r="JN88" s="7"/>
      <c r="JO88" s="7"/>
      <c r="JP88" s="7"/>
      <c r="JQ88" s="7"/>
      <c r="JR88" s="7"/>
      <c r="JS88" s="7"/>
      <c r="JT88" s="7"/>
      <c r="JU88" s="7"/>
    </row>
    <row r="89" spans="1:281" s="3" customFormat="1" ht="30" customHeight="1" thickBot="1">
      <c r="A89" s="19" t="s">
        <v>1962</v>
      </c>
      <c r="B89" s="32" t="s">
        <v>1925</v>
      </c>
      <c r="C89" s="29" t="s">
        <v>1989</v>
      </c>
      <c r="D89" s="122"/>
      <c r="E89" s="117">
        <v>0</v>
      </c>
      <c r="F89" s="116">
        <v>46006</v>
      </c>
      <c r="G89" s="166">
        <v>46096</v>
      </c>
      <c r="H89" s="125">
        <f t="shared" si="254"/>
        <v>91</v>
      </c>
      <c r="I89" s="22"/>
      <c r="J89" s="7"/>
      <c r="K89" s="7"/>
      <c r="L89" s="7"/>
      <c r="M89" s="7"/>
      <c r="N89" s="7"/>
      <c r="O89" s="7"/>
      <c r="P89" s="7"/>
      <c r="Q89" s="7"/>
      <c r="R89" s="7"/>
      <c r="S89" s="7"/>
      <c r="T89" s="7"/>
      <c r="U89" s="8"/>
      <c r="V89" s="8"/>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row>
    <row r="90" spans="1:281" s="3" customFormat="1" ht="30" customHeight="1" thickBot="1">
      <c r="A90" s="19" t="s">
        <v>1963</v>
      </c>
      <c r="B90" s="32" t="s">
        <v>1925</v>
      </c>
      <c r="C90" s="29" t="s">
        <v>1989</v>
      </c>
      <c r="D90" s="122"/>
      <c r="E90" s="117">
        <v>0</v>
      </c>
      <c r="F90" s="112">
        <v>45823</v>
      </c>
      <c r="G90" s="18">
        <v>45828</v>
      </c>
      <c r="H90" s="125">
        <f t="shared" si="254"/>
        <v>6</v>
      </c>
      <c r="I90" s="22"/>
      <c r="J90" s="7"/>
      <c r="K90" s="7"/>
      <c r="L90" s="7"/>
      <c r="M90" s="7"/>
      <c r="N90" s="7"/>
      <c r="O90" s="7"/>
      <c r="P90" s="7"/>
      <c r="Q90" s="7"/>
      <c r="R90" s="7"/>
      <c r="S90" s="7"/>
      <c r="T90" s="7"/>
      <c r="U90" s="8"/>
      <c r="V90" s="8"/>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c r="HZ90" s="7"/>
      <c r="IA90" s="7"/>
      <c r="IB90" s="7"/>
      <c r="IC90" s="7"/>
      <c r="ID90" s="7"/>
      <c r="IE90" s="7"/>
      <c r="IF90" s="7"/>
      <c r="IG90" s="7"/>
      <c r="IH90" s="7"/>
      <c r="II90" s="7"/>
      <c r="IJ90" s="7"/>
      <c r="IK90" s="7"/>
      <c r="IL90" s="7"/>
      <c r="IM90" s="7"/>
      <c r="IN90" s="7"/>
      <c r="IO90" s="7"/>
      <c r="IP90" s="7"/>
      <c r="IQ90" s="7"/>
      <c r="IR90" s="7"/>
      <c r="IS90" s="7"/>
      <c r="IT90" s="7"/>
      <c r="IU90" s="7"/>
      <c r="IV90" s="7"/>
      <c r="IW90" s="7"/>
      <c r="IX90" s="7"/>
      <c r="IY90" s="7"/>
      <c r="IZ90" s="7"/>
      <c r="JA90" s="7"/>
      <c r="JB90" s="7"/>
      <c r="JC90" s="7"/>
      <c r="JD90" s="7"/>
      <c r="JE90" s="7"/>
      <c r="JF90" s="7"/>
      <c r="JG90" s="7"/>
      <c r="JH90" s="7"/>
      <c r="JI90" s="7"/>
      <c r="JJ90" s="7"/>
      <c r="JK90" s="7"/>
      <c r="JL90" s="7"/>
      <c r="JM90" s="7"/>
      <c r="JN90" s="7"/>
      <c r="JO90" s="7"/>
      <c r="JP90" s="7"/>
      <c r="JQ90" s="7"/>
      <c r="JR90" s="7"/>
      <c r="JS90" s="7"/>
      <c r="JT90" s="7"/>
      <c r="JU90" s="7"/>
    </row>
    <row r="91" spans="1:281" s="3" customFormat="1" ht="30" customHeight="1" thickBot="1">
      <c r="A91" s="19" t="s">
        <v>1964</v>
      </c>
      <c r="B91" s="32" t="s">
        <v>1925</v>
      </c>
      <c r="C91" s="29" t="s">
        <v>1989</v>
      </c>
      <c r="D91" s="122"/>
      <c r="E91" s="117">
        <v>0</v>
      </c>
      <c r="F91" s="116">
        <v>46006</v>
      </c>
      <c r="G91" s="166">
        <v>46096</v>
      </c>
      <c r="H91" s="125">
        <f t="shared" si="254"/>
        <v>91</v>
      </c>
      <c r="I91" s="22"/>
      <c r="J91" s="7"/>
      <c r="K91" s="7"/>
      <c r="L91" s="7"/>
      <c r="M91" s="7"/>
      <c r="N91" s="7"/>
      <c r="O91" s="7"/>
      <c r="P91" s="7"/>
      <c r="Q91" s="7"/>
      <c r="R91" s="7"/>
      <c r="S91" s="7"/>
      <c r="T91" s="7"/>
      <c r="U91" s="8"/>
      <c r="V91" s="8"/>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row>
    <row r="92" spans="1:281" s="3" customFormat="1" ht="30" customHeight="1" thickBot="1">
      <c r="A92" s="128" t="s">
        <v>330</v>
      </c>
      <c r="B92" s="129"/>
      <c r="C92" s="129"/>
      <c r="D92" s="129"/>
      <c r="E92" s="135"/>
      <c r="F92" s="136"/>
      <c r="G92" s="136"/>
      <c r="H92" s="136" t="str">
        <f t="shared" si="255"/>
        <v/>
      </c>
      <c r="I92" s="22"/>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c r="HZ92" s="7"/>
      <c r="IA92" s="7"/>
      <c r="IB92" s="7"/>
      <c r="IC92" s="7"/>
      <c r="ID92" s="7"/>
      <c r="IE92" s="7"/>
      <c r="IF92" s="7"/>
      <c r="IG92" s="7"/>
      <c r="IH92" s="7"/>
      <c r="II92" s="7"/>
      <c r="IJ92" s="7"/>
      <c r="IK92" s="7"/>
      <c r="IL92" s="7"/>
      <c r="IM92" s="7"/>
      <c r="IN92" s="7"/>
      <c r="IO92" s="7"/>
      <c r="IP92" s="7"/>
      <c r="IQ92" s="7"/>
      <c r="IR92" s="7"/>
      <c r="IS92" s="7"/>
      <c r="IT92" s="7"/>
      <c r="IU92" s="7"/>
      <c r="IV92" s="7"/>
      <c r="IW92" s="7"/>
      <c r="IX92" s="7"/>
      <c r="IY92" s="7"/>
      <c r="IZ92" s="7"/>
      <c r="JA92" s="7"/>
      <c r="JB92" s="7"/>
      <c r="JC92" s="7"/>
      <c r="JD92" s="7"/>
      <c r="JE92" s="7"/>
      <c r="JF92" s="7"/>
      <c r="JG92" s="7"/>
      <c r="JH92" s="7"/>
      <c r="JI92" s="7"/>
      <c r="JJ92" s="7"/>
      <c r="JK92" s="7"/>
      <c r="JL92" s="7"/>
      <c r="JM92" s="7"/>
      <c r="JN92" s="7"/>
      <c r="JO92" s="7"/>
      <c r="JP92" s="7"/>
      <c r="JQ92" s="7"/>
      <c r="JR92" s="7"/>
      <c r="JS92" s="7"/>
      <c r="JT92" s="7"/>
      <c r="JU92" s="7"/>
    </row>
    <row r="93" spans="1:281" s="3" customFormat="1" ht="30" customHeight="1" thickBot="1">
      <c r="A93" s="30" t="s">
        <v>2023</v>
      </c>
      <c r="B93" s="32" t="s">
        <v>19</v>
      </c>
      <c r="C93" s="32" t="s">
        <v>1989</v>
      </c>
      <c r="D93" s="120"/>
      <c r="E93" s="115">
        <v>1</v>
      </c>
      <c r="F93" s="113">
        <v>45778</v>
      </c>
      <c r="G93" s="34">
        <v>45851</v>
      </c>
      <c r="H93" s="119">
        <f>IF(OR(ISBLANK(Início_da_tarefa),ISBLANK(Término_da_tarefa)),"",Término_da_tarefa-Início_da_tarefa+1)</f>
        <v>74</v>
      </c>
      <c r="I93" s="22"/>
      <c r="J93" s="7"/>
      <c r="K93" s="7"/>
      <c r="L93" s="7"/>
      <c r="M93" s="7"/>
      <c r="N93" s="7"/>
      <c r="O93" s="7"/>
      <c r="P93" s="7"/>
      <c r="Q93" s="7"/>
      <c r="R93" s="7"/>
      <c r="S93" s="7"/>
      <c r="T93" s="7"/>
      <c r="U93" s="8"/>
      <c r="V93" s="8"/>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row>
    <row r="94" spans="1:281" s="3" customFormat="1" ht="30" customHeight="1" thickBot="1">
      <c r="A94" s="30" t="s">
        <v>2023</v>
      </c>
      <c r="B94" s="32" t="s">
        <v>19</v>
      </c>
      <c r="C94" s="32" t="s">
        <v>1989</v>
      </c>
      <c r="D94" s="120"/>
      <c r="E94" s="115">
        <v>1</v>
      </c>
      <c r="F94" s="113">
        <v>45778</v>
      </c>
      <c r="G94" s="34">
        <v>45851</v>
      </c>
      <c r="H94" s="119">
        <f>IF(OR(ISBLANK(Início_da_tarefa),ISBLANK(Término_da_tarefa)),"",Término_da_tarefa-Início_da_tarefa+1)</f>
        <v>74</v>
      </c>
      <c r="I94" s="22"/>
      <c r="J94" s="7"/>
      <c r="K94" s="7"/>
      <c r="L94" s="7"/>
      <c r="M94" s="7"/>
      <c r="N94" s="7"/>
      <c r="O94" s="7"/>
      <c r="P94" s="7"/>
      <c r="Q94" s="7"/>
      <c r="R94" s="7"/>
      <c r="S94" s="7"/>
      <c r="T94" s="7"/>
      <c r="U94" s="8"/>
      <c r="V94" s="8"/>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7"/>
      <c r="HN94" s="7"/>
      <c r="HO94" s="7"/>
      <c r="HP94" s="7"/>
      <c r="HQ94" s="7"/>
      <c r="HR94" s="7"/>
      <c r="HS94" s="7"/>
      <c r="HT94" s="7"/>
      <c r="HU94" s="7"/>
      <c r="HV94" s="7"/>
      <c r="HW94" s="7"/>
      <c r="HX94" s="7"/>
      <c r="HY94" s="7"/>
      <c r="HZ94" s="7"/>
      <c r="IA94" s="7"/>
      <c r="IB94" s="7"/>
      <c r="IC94" s="7"/>
      <c r="ID94" s="7"/>
      <c r="IE94" s="7"/>
      <c r="IF94" s="7"/>
      <c r="IG94" s="7"/>
      <c r="IH94" s="7"/>
      <c r="II94" s="7"/>
      <c r="IJ94" s="7"/>
      <c r="IK94" s="7"/>
      <c r="IL94" s="7"/>
      <c r="IM94" s="7"/>
      <c r="IN94" s="7"/>
      <c r="IO94" s="7"/>
      <c r="IP94" s="7"/>
      <c r="IQ94" s="7"/>
      <c r="IR94" s="7"/>
      <c r="IS94" s="7"/>
      <c r="IT94" s="7"/>
      <c r="IU94" s="7"/>
      <c r="IV94" s="7"/>
      <c r="IW94" s="7"/>
      <c r="IX94" s="7"/>
      <c r="IY94" s="7"/>
      <c r="IZ94" s="7"/>
      <c r="JA94" s="7"/>
      <c r="JB94" s="7"/>
      <c r="JC94" s="7"/>
      <c r="JD94" s="7"/>
      <c r="JE94" s="7"/>
      <c r="JF94" s="7"/>
      <c r="JG94" s="7"/>
      <c r="JH94" s="7"/>
      <c r="JI94" s="7"/>
      <c r="JJ94" s="7"/>
      <c r="JK94" s="7"/>
      <c r="JL94" s="7"/>
      <c r="JM94" s="7"/>
      <c r="JN94" s="7"/>
      <c r="JO94" s="7"/>
      <c r="JP94" s="7"/>
      <c r="JQ94" s="7"/>
      <c r="JR94" s="7"/>
      <c r="JS94" s="7"/>
      <c r="JT94" s="7"/>
      <c r="JU94" s="7"/>
    </row>
    <row r="95" spans="1:281" s="3" customFormat="1" ht="30" customHeight="1" thickBot="1">
      <c r="A95" s="30" t="s">
        <v>2045</v>
      </c>
      <c r="B95" s="32" t="s">
        <v>19</v>
      </c>
      <c r="C95" s="32" t="s">
        <v>1989</v>
      </c>
      <c r="D95" s="120"/>
      <c r="E95" s="115">
        <v>0.5</v>
      </c>
      <c r="F95" s="113">
        <v>45778</v>
      </c>
      <c r="G95" s="34">
        <v>45913</v>
      </c>
      <c r="H95" s="119">
        <f>IF(OR(ISBLANK(Início_da_tarefa),ISBLANK(Término_da_tarefa)),"",Término_da_tarefa-Início_da_tarefa+1)</f>
        <v>136</v>
      </c>
      <c r="I95" s="22"/>
      <c r="J95" s="7"/>
      <c r="K95" s="7"/>
      <c r="L95" s="7"/>
      <c r="M95" s="7"/>
      <c r="N95" s="7"/>
      <c r="O95" s="7"/>
      <c r="P95" s="7"/>
      <c r="Q95" s="7"/>
      <c r="R95" s="7"/>
      <c r="S95" s="7"/>
      <c r="T95" s="7"/>
      <c r="U95" s="8"/>
      <c r="V95" s="8"/>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row>
    <row r="96" spans="1:281" s="3" customFormat="1" ht="30" customHeight="1" thickBot="1">
      <c r="A96" s="30" t="s">
        <v>1941</v>
      </c>
      <c r="B96" s="32" t="s">
        <v>319</v>
      </c>
      <c r="C96" s="32" t="s">
        <v>1989</v>
      </c>
      <c r="D96" s="32"/>
      <c r="E96" s="118">
        <v>0.1</v>
      </c>
      <c r="F96" s="113">
        <v>45809</v>
      </c>
      <c r="G96" s="34">
        <v>45828</v>
      </c>
      <c r="H96" s="119">
        <f t="shared" si="255"/>
        <v>20</v>
      </c>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c r="JD96" s="7"/>
      <c r="JE96" s="7"/>
      <c r="JF96" s="7"/>
      <c r="JG96" s="7"/>
      <c r="JH96" s="7"/>
      <c r="JI96" s="7"/>
      <c r="JJ96" s="7"/>
      <c r="JK96" s="7"/>
      <c r="JL96" s="7"/>
      <c r="JM96" s="7"/>
      <c r="JN96" s="7"/>
      <c r="JO96" s="7"/>
      <c r="JP96" s="7"/>
      <c r="JQ96" s="7"/>
      <c r="JR96" s="7"/>
      <c r="JS96" s="7"/>
      <c r="JT96" s="7"/>
      <c r="JU96" s="7"/>
    </row>
    <row r="97" spans="1:281" s="3" customFormat="1" ht="30" customHeight="1" thickBot="1">
      <c r="A97" s="30" t="s">
        <v>1935</v>
      </c>
      <c r="B97" s="32" t="s">
        <v>19</v>
      </c>
      <c r="C97" s="32" t="s">
        <v>1989</v>
      </c>
      <c r="D97" s="32"/>
      <c r="E97" s="118">
        <v>1</v>
      </c>
      <c r="F97" s="113">
        <v>45809</v>
      </c>
      <c r="G97" s="34">
        <v>45839</v>
      </c>
      <c r="H97" s="119">
        <f t="shared" si="255"/>
        <v>31</v>
      </c>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row>
    <row r="98" spans="1:281" s="3" customFormat="1" ht="30" customHeight="1" thickBot="1">
      <c r="A98" s="30" t="s">
        <v>1936</v>
      </c>
      <c r="B98" s="32" t="s">
        <v>19</v>
      </c>
      <c r="C98" s="32" t="s">
        <v>1989</v>
      </c>
      <c r="D98" s="32"/>
      <c r="E98" s="118">
        <v>0</v>
      </c>
      <c r="F98" s="113">
        <v>45809</v>
      </c>
      <c r="G98" s="34">
        <v>45828</v>
      </c>
      <c r="H98" s="119">
        <f t="shared" si="255"/>
        <v>20</v>
      </c>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c r="HJ98" s="7"/>
      <c r="HK98" s="7"/>
      <c r="HL98" s="7"/>
      <c r="HM98" s="7"/>
      <c r="HN98" s="7"/>
      <c r="HO98" s="7"/>
      <c r="HP98" s="7"/>
      <c r="HQ98" s="7"/>
      <c r="HR98" s="7"/>
      <c r="HS98" s="7"/>
      <c r="HT98" s="7"/>
      <c r="HU98" s="7"/>
      <c r="HV98" s="7"/>
      <c r="HW98" s="7"/>
      <c r="HX98" s="7"/>
      <c r="HY98" s="7"/>
      <c r="HZ98" s="7"/>
      <c r="IA98" s="7"/>
      <c r="IB98" s="7"/>
      <c r="IC98" s="7"/>
      <c r="ID98" s="7"/>
      <c r="IE98" s="7"/>
      <c r="IF98" s="7"/>
      <c r="IG98" s="7"/>
      <c r="IH98" s="7"/>
      <c r="II98" s="7"/>
      <c r="IJ98" s="7"/>
      <c r="IK98" s="7"/>
      <c r="IL98" s="7"/>
      <c r="IM98" s="7"/>
      <c r="IN98" s="7"/>
      <c r="IO98" s="7"/>
      <c r="IP98" s="7"/>
      <c r="IQ98" s="7"/>
      <c r="IR98" s="7"/>
      <c r="IS98" s="7"/>
      <c r="IT98" s="7"/>
      <c r="IU98" s="7"/>
      <c r="IV98" s="7"/>
      <c r="IW98" s="7"/>
      <c r="IX98" s="7"/>
      <c r="IY98" s="7"/>
      <c r="IZ98" s="7"/>
      <c r="JA98" s="7"/>
      <c r="JB98" s="7"/>
      <c r="JC98" s="7"/>
      <c r="JD98" s="7"/>
      <c r="JE98" s="7"/>
      <c r="JF98" s="7"/>
      <c r="JG98" s="7"/>
      <c r="JH98" s="7"/>
      <c r="JI98" s="7"/>
      <c r="JJ98" s="7"/>
      <c r="JK98" s="7"/>
      <c r="JL98" s="7"/>
      <c r="JM98" s="7"/>
      <c r="JN98" s="7"/>
      <c r="JO98" s="7"/>
      <c r="JP98" s="7"/>
      <c r="JQ98" s="7"/>
      <c r="JR98" s="7"/>
      <c r="JS98" s="7"/>
      <c r="JT98" s="7"/>
      <c r="JU98" s="7"/>
    </row>
    <row r="99" spans="1:281" s="3" customFormat="1" ht="30" customHeight="1" thickBot="1">
      <c r="A99" s="30" t="s">
        <v>1937</v>
      </c>
      <c r="B99" s="32" t="s">
        <v>19</v>
      </c>
      <c r="C99" s="32" t="s">
        <v>1989</v>
      </c>
      <c r="D99" s="32"/>
      <c r="E99" s="118">
        <v>0</v>
      </c>
      <c r="F99" s="113">
        <v>45809</v>
      </c>
      <c r="G99" s="34">
        <v>45828</v>
      </c>
      <c r="H99" s="119">
        <f t="shared" si="255"/>
        <v>20</v>
      </c>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row>
    <row r="100" spans="1:281" s="3" customFormat="1" ht="30" customHeight="1" thickBot="1">
      <c r="A100" s="30" t="s">
        <v>1938</v>
      </c>
      <c r="B100" s="32" t="s">
        <v>19</v>
      </c>
      <c r="C100" s="32" t="s">
        <v>1989</v>
      </c>
      <c r="D100" s="32"/>
      <c r="E100" s="118">
        <v>0</v>
      </c>
      <c r="F100" s="113">
        <v>45809</v>
      </c>
      <c r="G100" s="34">
        <v>45828</v>
      </c>
      <c r="H100" s="119">
        <f t="shared" si="255"/>
        <v>20</v>
      </c>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c r="HF100" s="7"/>
      <c r="HG100" s="7"/>
      <c r="HH100" s="7"/>
      <c r="HI100" s="7"/>
      <c r="HJ100" s="7"/>
      <c r="HK100" s="7"/>
      <c r="HL100" s="7"/>
      <c r="HM100" s="7"/>
      <c r="HN100" s="7"/>
      <c r="HO100" s="7"/>
      <c r="HP100" s="7"/>
      <c r="HQ100" s="7"/>
      <c r="HR100" s="7"/>
      <c r="HS100" s="7"/>
      <c r="HT100" s="7"/>
      <c r="HU100" s="7"/>
      <c r="HV100" s="7"/>
      <c r="HW100" s="7"/>
      <c r="HX100" s="7"/>
      <c r="HY100" s="7"/>
      <c r="HZ100" s="7"/>
      <c r="IA100" s="7"/>
      <c r="IB100" s="7"/>
      <c r="IC100" s="7"/>
      <c r="ID100" s="7"/>
      <c r="IE100" s="7"/>
      <c r="IF100" s="7"/>
      <c r="IG100" s="7"/>
      <c r="IH100" s="7"/>
      <c r="II100" s="7"/>
      <c r="IJ100" s="7"/>
      <c r="IK100" s="7"/>
      <c r="IL100" s="7"/>
      <c r="IM100" s="7"/>
      <c r="IN100" s="7"/>
      <c r="IO100" s="7"/>
      <c r="IP100" s="7"/>
      <c r="IQ100" s="7"/>
      <c r="IR100" s="7"/>
      <c r="IS100" s="7"/>
      <c r="IT100" s="7"/>
      <c r="IU100" s="7"/>
      <c r="IV100" s="7"/>
      <c r="IW100" s="7"/>
      <c r="IX100" s="7"/>
      <c r="IY100" s="7"/>
      <c r="IZ100" s="7"/>
      <c r="JA100" s="7"/>
      <c r="JB100" s="7"/>
      <c r="JC100" s="7"/>
      <c r="JD100" s="7"/>
      <c r="JE100" s="7"/>
      <c r="JF100" s="7"/>
      <c r="JG100" s="7"/>
      <c r="JH100" s="7"/>
      <c r="JI100" s="7"/>
      <c r="JJ100" s="7"/>
      <c r="JK100" s="7"/>
      <c r="JL100" s="7"/>
      <c r="JM100" s="7"/>
      <c r="JN100" s="7"/>
      <c r="JO100" s="7"/>
      <c r="JP100" s="7"/>
      <c r="JQ100" s="7"/>
      <c r="JR100" s="7"/>
      <c r="JS100" s="7"/>
      <c r="JT100" s="7"/>
      <c r="JU100" s="7"/>
    </row>
    <row r="101" spans="1:281" s="3" customFormat="1" ht="30" customHeight="1" thickBot="1">
      <c r="A101" s="30" t="s">
        <v>1939</v>
      </c>
      <c r="B101" s="32" t="s">
        <v>19</v>
      </c>
      <c r="C101" s="32" t="s">
        <v>1989</v>
      </c>
      <c r="D101" s="32"/>
      <c r="E101" s="118">
        <v>0</v>
      </c>
      <c r="F101" s="113">
        <v>45809</v>
      </c>
      <c r="G101" s="34">
        <v>45828</v>
      </c>
      <c r="H101" s="119">
        <f t="shared" si="255"/>
        <v>20</v>
      </c>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row>
    <row r="102" spans="1:281" s="3" customFormat="1" ht="30" customHeight="1" thickBot="1">
      <c r="A102" s="30" t="s">
        <v>1940</v>
      </c>
      <c r="B102" s="32" t="s">
        <v>19</v>
      </c>
      <c r="C102" s="32" t="s">
        <v>1989</v>
      </c>
      <c r="D102" s="32"/>
      <c r="E102" s="118">
        <v>0</v>
      </c>
      <c r="F102" s="113">
        <v>45809</v>
      </c>
      <c r="G102" s="34">
        <v>45828</v>
      </c>
      <c r="H102" s="119">
        <f t="shared" si="255"/>
        <v>20</v>
      </c>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c r="HF102" s="7"/>
      <c r="HG102" s="7"/>
      <c r="HH102" s="7"/>
      <c r="HI102" s="7"/>
      <c r="HJ102" s="7"/>
      <c r="HK102" s="7"/>
      <c r="HL102" s="7"/>
      <c r="HM102" s="7"/>
      <c r="HN102" s="7"/>
      <c r="HO102" s="7"/>
      <c r="HP102" s="7"/>
      <c r="HQ102" s="7"/>
      <c r="HR102" s="7"/>
      <c r="HS102" s="7"/>
      <c r="HT102" s="7"/>
      <c r="HU102" s="7"/>
      <c r="HV102" s="7"/>
      <c r="HW102" s="7"/>
      <c r="HX102" s="7"/>
      <c r="HY102" s="7"/>
      <c r="HZ102" s="7"/>
      <c r="IA102" s="7"/>
      <c r="IB102" s="7"/>
      <c r="IC102" s="7"/>
      <c r="ID102" s="7"/>
      <c r="IE102" s="7"/>
      <c r="IF102" s="7"/>
      <c r="IG102" s="7"/>
      <c r="IH102" s="7"/>
      <c r="II102" s="7"/>
      <c r="IJ102" s="7"/>
      <c r="IK102" s="7"/>
      <c r="IL102" s="7"/>
      <c r="IM102" s="7"/>
      <c r="IN102" s="7"/>
      <c r="IO102" s="7"/>
      <c r="IP102" s="7"/>
      <c r="IQ102" s="7"/>
      <c r="IR102" s="7"/>
      <c r="IS102" s="7"/>
      <c r="IT102" s="7"/>
      <c r="IU102" s="7"/>
      <c r="IV102" s="7"/>
      <c r="IW102" s="7"/>
      <c r="IX102" s="7"/>
      <c r="IY102" s="7"/>
      <c r="IZ102" s="7"/>
      <c r="JA102" s="7"/>
      <c r="JB102" s="7"/>
      <c r="JC102" s="7"/>
      <c r="JD102" s="7"/>
      <c r="JE102" s="7"/>
      <c r="JF102" s="7"/>
      <c r="JG102" s="7"/>
      <c r="JH102" s="7"/>
      <c r="JI102" s="7"/>
      <c r="JJ102" s="7"/>
      <c r="JK102" s="7"/>
      <c r="JL102" s="7"/>
      <c r="JM102" s="7"/>
      <c r="JN102" s="7"/>
      <c r="JO102" s="7"/>
      <c r="JP102" s="7"/>
      <c r="JQ102" s="7"/>
      <c r="JR102" s="7"/>
      <c r="JS102" s="7"/>
      <c r="JT102" s="7"/>
      <c r="JU102" s="7"/>
    </row>
    <row r="103" spans="1:281" s="3" customFormat="1" ht="30" customHeight="1" thickBot="1">
      <c r="A103" s="30" t="s">
        <v>1934</v>
      </c>
      <c r="B103" s="32" t="s">
        <v>19</v>
      </c>
      <c r="C103" s="32" t="s">
        <v>1989</v>
      </c>
      <c r="D103" s="32"/>
      <c r="E103" s="118">
        <v>1</v>
      </c>
      <c r="F103" s="113"/>
      <c r="G103" s="34"/>
      <c r="H103" s="119"/>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row>
    <row r="104" spans="1:281" s="3" customFormat="1" ht="30" customHeight="1" thickBot="1">
      <c r="A104" s="30" t="s">
        <v>2046</v>
      </c>
      <c r="B104" s="32" t="s">
        <v>19</v>
      </c>
      <c r="C104" s="32" t="s">
        <v>1989</v>
      </c>
      <c r="D104" s="32"/>
      <c r="E104" s="118">
        <v>0</v>
      </c>
      <c r="F104" s="113"/>
      <c r="G104" s="34"/>
      <c r="H104" s="119" t="str">
        <f t="shared" si="255"/>
        <v/>
      </c>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row>
    <row r="105" spans="1:281" s="3" customFormat="1" ht="30" customHeight="1" thickBot="1">
      <c r="A105" s="30" t="s">
        <v>302</v>
      </c>
      <c r="B105" s="29" t="s">
        <v>19</v>
      </c>
      <c r="C105" s="29" t="s">
        <v>1989</v>
      </c>
      <c r="D105" s="32"/>
      <c r="E105" s="115">
        <v>0.25</v>
      </c>
      <c r="F105" s="113">
        <v>45770</v>
      </c>
      <c r="G105" s="34"/>
      <c r="H105" s="28" t="str">
        <f t="shared" si="255"/>
        <v/>
      </c>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row>
    <row r="106" spans="1:281" s="3" customFormat="1" ht="30" customHeight="1" thickBot="1">
      <c r="A106" s="19" t="s">
        <v>303</v>
      </c>
      <c r="B106" s="29" t="s">
        <v>19</v>
      </c>
      <c r="C106" s="29" t="s">
        <v>1989</v>
      </c>
      <c r="D106" s="29"/>
      <c r="E106" s="115">
        <v>0.25</v>
      </c>
      <c r="F106" s="112">
        <v>45791</v>
      </c>
      <c r="G106" s="17"/>
      <c r="H106" s="28" t="str">
        <f t="shared" si="255"/>
        <v/>
      </c>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c r="FL106" s="7"/>
      <c r="FM106" s="7"/>
      <c r="FN106" s="7"/>
      <c r="FO106" s="7"/>
      <c r="FP106" s="7"/>
      <c r="FQ106" s="7"/>
      <c r="FR106" s="7"/>
      <c r="FS106" s="7"/>
      <c r="FT106" s="7"/>
      <c r="FU106" s="7"/>
      <c r="FV106" s="7"/>
      <c r="FW106" s="7"/>
      <c r="FX106" s="7"/>
      <c r="FY106" s="7"/>
      <c r="FZ106" s="7"/>
      <c r="GA106" s="7"/>
      <c r="GB106" s="7"/>
      <c r="GC106" s="7"/>
      <c r="GD106" s="7"/>
      <c r="GE106" s="7"/>
      <c r="GF106" s="7"/>
      <c r="GG106" s="7"/>
      <c r="GH106" s="7"/>
      <c r="GI106" s="7"/>
      <c r="GJ106" s="7"/>
      <c r="GK106" s="7"/>
      <c r="GL106" s="7"/>
      <c r="GM106" s="7"/>
      <c r="GN106" s="7"/>
      <c r="GO106" s="7"/>
      <c r="GP106" s="7"/>
      <c r="GQ106" s="7"/>
      <c r="GR106" s="7"/>
      <c r="GS106" s="7"/>
      <c r="GT106" s="7"/>
      <c r="GU106" s="7"/>
      <c r="GV106" s="7"/>
      <c r="GW106" s="7"/>
      <c r="GX106" s="7"/>
      <c r="GY106" s="7"/>
      <c r="GZ106" s="7"/>
      <c r="HA106" s="7"/>
      <c r="HB106" s="7"/>
      <c r="HC106" s="7"/>
      <c r="HD106" s="7"/>
      <c r="HE106" s="7"/>
      <c r="HF106" s="7"/>
      <c r="HG106" s="7"/>
      <c r="HH106" s="7"/>
      <c r="HI106" s="7"/>
      <c r="HJ106" s="7"/>
      <c r="HK106" s="7"/>
      <c r="HL106" s="7"/>
      <c r="HM106" s="7"/>
      <c r="HN106" s="7"/>
      <c r="HO106" s="7"/>
      <c r="HP106" s="7"/>
      <c r="HQ106" s="7"/>
      <c r="HR106" s="7"/>
      <c r="HS106" s="7"/>
      <c r="HT106" s="7"/>
      <c r="HU106" s="7"/>
      <c r="HV106" s="7"/>
      <c r="HW106" s="7"/>
      <c r="HX106" s="7"/>
      <c r="HY106" s="7"/>
      <c r="HZ106" s="7"/>
      <c r="IA106" s="7"/>
      <c r="IB106" s="7"/>
      <c r="IC106" s="7"/>
      <c r="ID106" s="7"/>
      <c r="IE106" s="7"/>
      <c r="IF106" s="7"/>
      <c r="IG106" s="7"/>
      <c r="IH106" s="7"/>
      <c r="II106" s="7"/>
      <c r="IJ106" s="7"/>
      <c r="IK106" s="7"/>
      <c r="IL106" s="7"/>
      <c r="IM106" s="7"/>
      <c r="IN106" s="7"/>
      <c r="IO106" s="7"/>
      <c r="IP106" s="7"/>
      <c r="IQ106" s="7"/>
      <c r="IR106" s="7"/>
      <c r="IS106" s="7"/>
      <c r="IT106" s="7"/>
      <c r="IU106" s="7"/>
      <c r="IV106" s="7"/>
      <c r="IW106" s="7"/>
      <c r="IX106" s="7"/>
      <c r="IY106" s="7"/>
      <c r="IZ106" s="7"/>
      <c r="JA106" s="7"/>
      <c r="JB106" s="7"/>
      <c r="JC106" s="7"/>
      <c r="JD106" s="7"/>
      <c r="JE106" s="7"/>
      <c r="JF106" s="7"/>
      <c r="JG106" s="7"/>
      <c r="JH106" s="7"/>
      <c r="JI106" s="7"/>
      <c r="JJ106" s="7"/>
      <c r="JK106" s="7"/>
      <c r="JL106" s="7"/>
      <c r="JM106" s="7"/>
      <c r="JN106" s="7"/>
      <c r="JO106" s="7"/>
      <c r="JP106" s="7"/>
      <c r="JQ106" s="7"/>
      <c r="JR106" s="7"/>
      <c r="JS106" s="7"/>
      <c r="JT106" s="7"/>
      <c r="JU106" s="7"/>
    </row>
    <row r="107" spans="1:281" s="3" customFormat="1" ht="30" customHeight="1" thickBot="1">
      <c r="A107" s="19" t="s">
        <v>304</v>
      </c>
      <c r="B107" s="29" t="s">
        <v>19</v>
      </c>
      <c r="C107" s="29" t="s">
        <v>1989</v>
      </c>
      <c r="D107" s="29"/>
      <c r="E107" s="115">
        <v>0.25</v>
      </c>
      <c r="F107" s="112">
        <v>45791</v>
      </c>
      <c r="G107" s="17"/>
      <c r="H107" s="28" t="str">
        <f t="shared" si="255"/>
        <v/>
      </c>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row>
    <row r="108" spans="1:281" s="3" customFormat="1" ht="30" customHeight="1" thickBot="1">
      <c r="A108" s="19" t="s">
        <v>306</v>
      </c>
      <c r="B108" s="29" t="s">
        <v>318</v>
      </c>
      <c r="C108" s="29" t="s">
        <v>1989</v>
      </c>
      <c r="D108" s="29"/>
      <c r="E108" s="115">
        <v>1</v>
      </c>
      <c r="F108" s="112">
        <v>45778</v>
      </c>
      <c r="G108" s="17">
        <v>45792</v>
      </c>
      <c r="H108" s="28">
        <f t="shared" si="255"/>
        <v>15</v>
      </c>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c r="HJ108" s="7"/>
      <c r="HK108" s="7"/>
      <c r="HL108" s="7"/>
      <c r="HM108" s="7"/>
      <c r="HN108" s="7"/>
      <c r="HO108" s="7"/>
      <c r="HP108" s="7"/>
      <c r="HQ108" s="7"/>
      <c r="HR108" s="7"/>
      <c r="HS108" s="7"/>
      <c r="HT108" s="7"/>
      <c r="HU108" s="7"/>
      <c r="HV108" s="7"/>
      <c r="HW108" s="7"/>
      <c r="HX108" s="7"/>
      <c r="HY108" s="7"/>
      <c r="HZ108" s="7"/>
      <c r="IA108" s="7"/>
      <c r="IB108" s="7"/>
      <c r="IC108" s="7"/>
      <c r="ID108" s="7"/>
      <c r="IE108" s="7"/>
      <c r="IF108" s="7"/>
      <c r="IG108" s="7"/>
      <c r="IH108" s="7"/>
      <c r="II108" s="7"/>
      <c r="IJ108" s="7"/>
      <c r="IK108" s="7"/>
      <c r="IL108" s="7"/>
      <c r="IM108" s="7"/>
      <c r="IN108" s="7"/>
      <c r="IO108" s="7"/>
      <c r="IP108" s="7"/>
      <c r="IQ108" s="7"/>
      <c r="IR108" s="7"/>
      <c r="IS108" s="7"/>
      <c r="IT108" s="7"/>
      <c r="IU108" s="7"/>
      <c r="IV108" s="7"/>
      <c r="IW108" s="7"/>
      <c r="IX108" s="7"/>
      <c r="IY108" s="7"/>
      <c r="IZ108" s="7"/>
      <c r="JA108" s="7"/>
      <c r="JB108" s="7"/>
      <c r="JC108" s="7"/>
      <c r="JD108" s="7"/>
      <c r="JE108" s="7"/>
      <c r="JF108" s="7"/>
      <c r="JG108" s="7"/>
      <c r="JH108" s="7"/>
      <c r="JI108" s="7"/>
      <c r="JJ108" s="7"/>
      <c r="JK108" s="7"/>
      <c r="JL108" s="7"/>
      <c r="JM108" s="7"/>
      <c r="JN108" s="7"/>
      <c r="JO108" s="7"/>
      <c r="JP108" s="7"/>
      <c r="JQ108" s="7"/>
      <c r="JR108" s="7"/>
      <c r="JS108" s="7"/>
      <c r="JT108" s="7"/>
      <c r="JU108" s="7"/>
    </row>
    <row r="109" spans="1:281" s="3" customFormat="1" ht="30" customHeight="1" thickBot="1">
      <c r="A109" s="19" t="s">
        <v>1912</v>
      </c>
      <c r="B109" s="29" t="s">
        <v>318</v>
      </c>
      <c r="C109" s="29" t="s">
        <v>1989</v>
      </c>
      <c r="D109" s="29"/>
      <c r="E109" s="115">
        <v>1</v>
      </c>
      <c r="F109" s="112">
        <v>45793</v>
      </c>
      <c r="G109" s="17">
        <v>45818</v>
      </c>
      <c r="H109" s="28">
        <f t="shared" si="255"/>
        <v>26</v>
      </c>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c r="FL109" s="7"/>
      <c r="FM109" s="7"/>
      <c r="FN109" s="7"/>
      <c r="FO109" s="7"/>
      <c r="FP109" s="7"/>
      <c r="FQ109" s="7"/>
      <c r="FR109" s="7"/>
      <c r="FS109" s="7"/>
      <c r="FT109" s="7"/>
      <c r="FU109" s="7"/>
      <c r="FV109" s="7"/>
      <c r="FW109" s="7"/>
      <c r="FX109" s="7"/>
      <c r="FY109" s="7"/>
      <c r="FZ109" s="7"/>
      <c r="GA109" s="7"/>
      <c r="GB109" s="7"/>
      <c r="GC109" s="7"/>
      <c r="GD109" s="7"/>
      <c r="GE109" s="7"/>
      <c r="GF109" s="7"/>
      <c r="GG109" s="7"/>
      <c r="GH109" s="7"/>
      <c r="GI109" s="7"/>
      <c r="GJ109" s="7"/>
      <c r="GK109" s="7"/>
      <c r="GL109" s="7"/>
      <c r="GM109" s="7"/>
      <c r="GN109" s="7"/>
      <c r="GO109" s="7"/>
      <c r="GP109" s="7"/>
      <c r="GQ109" s="7"/>
      <c r="GR109" s="7"/>
      <c r="GS109" s="7"/>
      <c r="GT109" s="7"/>
      <c r="GU109" s="7"/>
      <c r="GV109" s="7"/>
      <c r="GW109" s="7"/>
      <c r="GX109" s="7"/>
      <c r="GY109" s="7"/>
      <c r="GZ109" s="7"/>
      <c r="HA109" s="7"/>
      <c r="HB109" s="7"/>
      <c r="HC109" s="7"/>
      <c r="HD109" s="7"/>
      <c r="HE109" s="7"/>
      <c r="HF109" s="7"/>
      <c r="HG109" s="7"/>
      <c r="HH109" s="7"/>
      <c r="HI109" s="7"/>
      <c r="HJ109" s="7"/>
      <c r="HK109" s="7"/>
      <c r="HL109" s="7"/>
      <c r="HM109" s="7"/>
      <c r="HN109" s="7"/>
      <c r="HO109" s="7"/>
      <c r="HP109" s="7"/>
      <c r="HQ109" s="7"/>
      <c r="HR109" s="7"/>
      <c r="HS109" s="7"/>
      <c r="HT109" s="7"/>
      <c r="HU109" s="7"/>
      <c r="HV109" s="7"/>
      <c r="HW109" s="7"/>
      <c r="HX109" s="7"/>
      <c r="HY109" s="7"/>
      <c r="HZ109" s="7"/>
      <c r="IA109" s="7"/>
      <c r="IB109" s="7"/>
      <c r="IC109" s="7"/>
      <c r="ID109" s="7"/>
      <c r="IE109" s="7"/>
      <c r="IF109" s="7"/>
      <c r="IG109" s="7"/>
      <c r="IH109" s="7"/>
      <c r="II109" s="7"/>
      <c r="IJ109" s="7"/>
      <c r="IK109" s="7"/>
      <c r="IL109" s="7"/>
      <c r="IM109" s="7"/>
      <c r="IN109" s="7"/>
      <c r="IO109" s="7"/>
      <c r="IP109" s="7"/>
      <c r="IQ109" s="7"/>
      <c r="IR109" s="7"/>
      <c r="IS109" s="7"/>
      <c r="IT109" s="7"/>
      <c r="IU109" s="7"/>
      <c r="IV109" s="7"/>
      <c r="IW109" s="7"/>
      <c r="IX109" s="7"/>
      <c r="IY109" s="7"/>
      <c r="IZ109" s="7"/>
      <c r="JA109" s="7"/>
      <c r="JB109" s="7"/>
      <c r="JC109" s="7"/>
      <c r="JD109" s="7"/>
      <c r="JE109" s="7"/>
      <c r="JF109" s="7"/>
      <c r="JG109" s="7"/>
      <c r="JH109" s="7"/>
      <c r="JI109" s="7"/>
      <c r="JJ109" s="7"/>
      <c r="JK109" s="7"/>
      <c r="JL109" s="7"/>
      <c r="JM109" s="7"/>
      <c r="JN109" s="7"/>
      <c r="JO109" s="7"/>
      <c r="JP109" s="7"/>
      <c r="JQ109" s="7"/>
      <c r="JR109" s="7"/>
      <c r="JS109" s="7"/>
      <c r="JT109" s="7"/>
      <c r="JU109" s="7"/>
    </row>
    <row r="110" spans="1:281" s="3" customFormat="1" ht="30" customHeight="1" thickBot="1">
      <c r="A110" s="19" t="s">
        <v>1914</v>
      </c>
      <c r="B110" s="29" t="s">
        <v>1913</v>
      </c>
      <c r="C110" s="29" t="s">
        <v>309</v>
      </c>
      <c r="D110" s="29"/>
      <c r="E110" s="115">
        <v>1</v>
      </c>
      <c r="F110" s="112">
        <v>45793</v>
      </c>
      <c r="G110" s="17">
        <v>45839</v>
      </c>
      <c r="H110" s="28">
        <f t="shared" si="255"/>
        <v>47</v>
      </c>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c r="ET110" s="7"/>
      <c r="EU110" s="7"/>
      <c r="EV110" s="7"/>
      <c r="EW110" s="7"/>
      <c r="EX110" s="7"/>
      <c r="EY110" s="7"/>
      <c r="EZ110" s="7"/>
      <c r="FA110" s="7"/>
      <c r="FB110" s="7"/>
      <c r="FC110" s="7"/>
      <c r="FD110" s="7"/>
      <c r="FE110" s="7"/>
      <c r="FF110" s="7"/>
      <c r="FG110" s="7"/>
      <c r="FH110" s="7"/>
      <c r="FI110" s="7"/>
      <c r="FJ110" s="7"/>
      <c r="FK110" s="7"/>
      <c r="FL110" s="7"/>
      <c r="FM110" s="7"/>
      <c r="FN110" s="7"/>
      <c r="FO110" s="7"/>
      <c r="FP110" s="7"/>
      <c r="FQ110" s="7"/>
      <c r="FR110" s="7"/>
      <c r="FS110" s="7"/>
      <c r="FT110" s="7"/>
      <c r="FU110" s="7"/>
      <c r="FV110" s="7"/>
      <c r="FW110" s="7"/>
      <c r="FX110" s="7"/>
      <c r="FY110" s="7"/>
      <c r="FZ110" s="7"/>
      <c r="GA110" s="7"/>
      <c r="GB110" s="7"/>
      <c r="GC110" s="7"/>
      <c r="GD110" s="7"/>
      <c r="GE110" s="7"/>
      <c r="GF110" s="7"/>
      <c r="GG110" s="7"/>
      <c r="GH110" s="7"/>
      <c r="GI110" s="7"/>
      <c r="GJ110" s="7"/>
      <c r="GK110" s="7"/>
      <c r="GL110" s="7"/>
      <c r="GM110" s="7"/>
      <c r="GN110" s="7"/>
      <c r="GO110" s="7"/>
      <c r="GP110" s="7"/>
      <c r="GQ110" s="7"/>
      <c r="GR110" s="7"/>
      <c r="GS110" s="7"/>
      <c r="GT110" s="7"/>
      <c r="GU110" s="7"/>
      <c r="GV110" s="7"/>
      <c r="GW110" s="7"/>
      <c r="GX110" s="7"/>
      <c r="GY110" s="7"/>
      <c r="GZ110" s="7"/>
      <c r="HA110" s="7"/>
      <c r="HB110" s="7"/>
      <c r="HC110" s="7"/>
      <c r="HD110" s="7"/>
      <c r="HE110" s="7"/>
      <c r="HF110" s="7"/>
      <c r="HG110" s="7"/>
      <c r="HH110" s="7"/>
      <c r="HI110" s="7"/>
      <c r="HJ110" s="7"/>
      <c r="HK110" s="7"/>
      <c r="HL110" s="7"/>
      <c r="HM110" s="7"/>
      <c r="HN110" s="7"/>
      <c r="HO110" s="7"/>
      <c r="HP110" s="7"/>
      <c r="HQ110" s="7"/>
      <c r="HR110" s="7"/>
      <c r="HS110" s="7"/>
      <c r="HT110" s="7"/>
      <c r="HU110" s="7"/>
      <c r="HV110" s="7"/>
      <c r="HW110" s="7"/>
      <c r="HX110" s="7"/>
      <c r="HY110" s="7"/>
      <c r="HZ110" s="7"/>
      <c r="IA110" s="7"/>
      <c r="IB110" s="7"/>
      <c r="IC110" s="7"/>
      <c r="ID110" s="7"/>
      <c r="IE110" s="7"/>
      <c r="IF110" s="7"/>
      <c r="IG110" s="7"/>
      <c r="IH110" s="7"/>
      <c r="II110" s="7"/>
      <c r="IJ110" s="7"/>
      <c r="IK110" s="7"/>
      <c r="IL110" s="7"/>
      <c r="IM110" s="7"/>
      <c r="IN110" s="7"/>
      <c r="IO110" s="7"/>
      <c r="IP110" s="7"/>
      <c r="IQ110" s="7"/>
      <c r="IR110" s="7"/>
      <c r="IS110" s="7"/>
      <c r="IT110" s="7"/>
      <c r="IU110" s="7"/>
      <c r="IV110" s="7"/>
      <c r="IW110" s="7"/>
      <c r="IX110" s="7"/>
      <c r="IY110" s="7"/>
      <c r="IZ110" s="7"/>
      <c r="JA110" s="7"/>
      <c r="JB110" s="7"/>
      <c r="JC110" s="7"/>
      <c r="JD110" s="7"/>
      <c r="JE110" s="7"/>
      <c r="JF110" s="7"/>
      <c r="JG110" s="7"/>
      <c r="JH110" s="7"/>
      <c r="JI110" s="7"/>
      <c r="JJ110" s="7"/>
      <c r="JK110" s="7"/>
      <c r="JL110" s="7"/>
      <c r="JM110" s="7"/>
      <c r="JN110" s="7"/>
      <c r="JO110" s="7"/>
      <c r="JP110" s="7"/>
      <c r="JQ110" s="7"/>
      <c r="JR110" s="7"/>
      <c r="JS110" s="7"/>
      <c r="JT110" s="7"/>
      <c r="JU110" s="7"/>
    </row>
    <row r="111" spans="1:281" s="3" customFormat="1" ht="30" customHeight="1" thickBot="1">
      <c r="A111" s="30" t="s">
        <v>1756</v>
      </c>
      <c r="B111" s="29" t="s">
        <v>1966</v>
      </c>
      <c r="C111" s="29" t="s">
        <v>1989</v>
      </c>
      <c r="D111" s="32"/>
      <c r="E111" s="115">
        <v>0</v>
      </c>
      <c r="F111" s="113"/>
      <c r="G111" s="34"/>
      <c r="H111" s="28" t="str">
        <f t="shared" si="255"/>
        <v/>
      </c>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c r="FL111" s="7"/>
      <c r="FM111" s="7"/>
      <c r="FN111" s="7"/>
      <c r="FO111" s="7"/>
      <c r="FP111" s="7"/>
      <c r="FQ111" s="7"/>
      <c r="FR111" s="7"/>
      <c r="FS111" s="7"/>
      <c r="FT111" s="7"/>
      <c r="FU111" s="7"/>
      <c r="FV111" s="7"/>
      <c r="FW111" s="7"/>
      <c r="FX111" s="7"/>
      <c r="FY111" s="7"/>
      <c r="FZ111" s="7"/>
      <c r="GA111" s="7"/>
      <c r="GB111" s="7"/>
      <c r="GC111" s="7"/>
      <c r="GD111" s="7"/>
      <c r="GE111" s="7"/>
      <c r="GF111" s="7"/>
      <c r="GG111" s="7"/>
      <c r="GH111" s="7"/>
      <c r="GI111" s="7"/>
      <c r="GJ111" s="7"/>
      <c r="GK111" s="7"/>
      <c r="GL111" s="7"/>
      <c r="GM111" s="7"/>
      <c r="GN111" s="7"/>
      <c r="GO111" s="7"/>
      <c r="GP111" s="7"/>
      <c r="GQ111" s="7"/>
      <c r="GR111" s="7"/>
      <c r="GS111" s="7"/>
      <c r="GT111" s="7"/>
      <c r="GU111" s="7"/>
      <c r="GV111" s="7"/>
      <c r="GW111" s="7"/>
      <c r="GX111" s="7"/>
      <c r="GY111" s="7"/>
      <c r="GZ111" s="7"/>
      <c r="HA111" s="7"/>
      <c r="HB111" s="7"/>
      <c r="HC111" s="7"/>
      <c r="HD111" s="7"/>
      <c r="HE111" s="7"/>
      <c r="HF111" s="7"/>
      <c r="HG111" s="7"/>
      <c r="HH111" s="7"/>
      <c r="HI111" s="7"/>
      <c r="HJ111" s="7"/>
      <c r="HK111" s="7"/>
      <c r="HL111" s="7"/>
      <c r="HM111" s="7"/>
      <c r="HN111" s="7"/>
      <c r="HO111" s="7"/>
      <c r="HP111" s="7"/>
      <c r="HQ111" s="7"/>
      <c r="HR111" s="7"/>
      <c r="HS111" s="7"/>
      <c r="HT111" s="7"/>
      <c r="HU111" s="7"/>
      <c r="HV111" s="7"/>
      <c r="HW111" s="7"/>
      <c r="HX111" s="7"/>
      <c r="HY111" s="7"/>
      <c r="HZ111" s="7"/>
      <c r="IA111" s="7"/>
      <c r="IB111" s="7"/>
      <c r="IC111" s="7"/>
      <c r="ID111" s="7"/>
      <c r="IE111" s="7"/>
      <c r="IF111" s="7"/>
      <c r="IG111" s="7"/>
      <c r="IH111" s="7"/>
      <c r="II111" s="7"/>
      <c r="IJ111" s="7"/>
      <c r="IK111" s="7"/>
      <c r="IL111" s="7"/>
      <c r="IM111" s="7"/>
      <c r="IN111" s="7"/>
      <c r="IO111" s="7"/>
      <c r="IP111" s="7"/>
      <c r="IQ111" s="7"/>
      <c r="IR111" s="7"/>
      <c r="IS111" s="7"/>
      <c r="IT111" s="7"/>
      <c r="IU111" s="7"/>
      <c r="IV111" s="7"/>
      <c r="IW111" s="7"/>
      <c r="IX111" s="7"/>
      <c r="IY111" s="7"/>
      <c r="IZ111" s="7"/>
      <c r="JA111" s="7"/>
      <c r="JB111" s="7"/>
      <c r="JC111" s="7"/>
      <c r="JD111" s="7"/>
      <c r="JE111" s="7"/>
      <c r="JF111" s="7"/>
      <c r="JG111" s="7"/>
      <c r="JH111" s="7"/>
      <c r="JI111" s="7"/>
      <c r="JJ111" s="7"/>
      <c r="JK111" s="7"/>
      <c r="JL111" s="7"/>
      <c r="JM111" s="7"/>
      <c r="JN111" s="7"/>
      <c r="JO111" s="7"/>
      <c r="JP111" s="7"/>
      <c r="JQ111" s="7"/>
      <c r="JR111" s="7"/>
      <c r="JS111" s="7"/>
      <c r="JT111" s="7"/>
      <c r="JU111" s="7"/>
    </row>
    <row r="112" spans="1:281" s="3" customFormat="1" ht="30" customHeight="1" thickBot="1">
      <c r="A112" s="19" t="s">
        <v>333</v>
      </c>
      <c r="B112" s="29" t="s">
        <v>19</v>
      </c>
      <c r="C112" s="29" t="s">
        <v>1989</v>
      </c>
      <c r="D112" s="29"/>
      <c r="E112" s="115">
        <v>1</v>
      </c>
      <c r="F112" s="114">
        <v>45770</v>
      </c>
      <c r="G112" s="17">
        <v>45800</v>
      </c>
      <c r="H112" s="28">
        <f t="shared" si="255"/>
        <v>31</v>
      </c>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c r="FL112" s="7"/>
      <c r="FM112" s="7"/>
      <c r="FN112" s="7"/>
      <c r="FO112" s="7"/>
      <c r="FP112" s="7"/>
      <c r="FQ112" s="7"/>
      <c r="FR112" s="7"/>
      <c r="FS112" s="7"/>
      <c r="FT112" s="7"/>
      <c r="FU112" s="7"/>
      <c r="FV112" s="7"/>
      <c r="FW112" s="7"/>
      <c r="FX112" s="7"/>
      <c r="FY112" s="7"/>
      <c r="FZ112" s="7"/>
      <c r="GA112" s="7"/>
      <c r="GB112" s="7"/>
      <c r="GC112" s="7"/>
      <c r="GD112" s="7"/>
      <c r="GE112" s="7"/>
      <c r="GF112" s="7"/>
      <c r="GG112" s="7"/>
      <c r="GH112" s="7"/>
      <c r="GI112" s="7"/>
      <c r="GJ112" s="7"/>
      <c r="GK112" s="7"/>
      <c r="GL112" s="7"/>
      <c r="GM112" s="7"/>
      <c r="GN112" s="7"/>
      <c r="GO112" s="7"/>
      <c r="GP112" s="7"/>
      <c r="GQ112" s="7"/>
      <c r="GR112" s="7"/>
      <c r="GS112" s="7"/>
      <c r="GT112" s="7"/>
      <c r="GU112" s="7"/>
      <c r="GV112" s="7"/>
      <c r="GW112" s="7"/>
      <c r="GX112" s="7"/>
      <c r="GY112" s="7"/>
      <c r="GZ112" s="7"/>
      <c r="HA112" s="7"/>
      <c r="HB112" s="7"/>
      <c r="HC112" s="7"/>
      <c r="HD112" s="7"/>
      <c r="HE112" s="7"/>
      <c r="HF112" s="7"/>
      <c r="HG112" s="7"/>
      <c r="HH112" s="7"/>
      <c r="HI112" s="7"/>
      <c r="HJ112" s="7"/>
      <c r="HK112" s="7"/>
      <c r="HL112" s="7"/>
      <c r="HM112" s="7"/>
      <c r="HN112" s="7"/>
      <c r="HO112" s="7"/>
      <c r="HP112" s="7"/>
      <c r="HQ112" s="7"/>
      <c r="HR112" s="7"/>
      <c r="HS112" s="7"/>
      <c r="HT112" s="7"/>
      <c r="HU112" s="7"/>
      <c r="HV112" s="7"/>
      <c r="HW112" s="7"/>
      <c r="HX112" s="7"/>
      <c r="HY112" s="7"/>
      <c r="HZ112" s="7"/>
      <c r="IA112" s="7"/>
      <c r="IB112" s="7"/>
      <c r="IC112" s="7"/>
      <c r="ID112" s="7"/>
      <c r="IE112" s="7"/>
      <c r="IF112" s="7"/>
      <c r="IG112" s="7"/>
      <c r="IH112" s="7"/>
      <c r="II112" s="7"/>
      <c r="IJ112" s="7"/>
      <c r="IK112" s="7"/>
      <c r="IL112" s="7"/>
      <c r="IM112" s="7"/>
      <c r="IN112" s="7"/>
      <c r="IO112" s="7"/>
      <c r="IP112" s="7"/>
      <c r="IQ112" s="7"/>
      <c r="IR112" s="7"/>
      <c r="IS112" s="7"/>
      <c r="IT112" s="7"/>
      <c r="IU112" s="7"/>
      <c r="IV112" s="7"/>
      <c r="IW112" s="7"/>
      <c r="IX112" s="7"/>
      <c r="IY112" s="7"/>
      <c r="IZ112" s="7"/>
      <c r="JA112" s="7"/>
      <c r="JB112" s="7"/>
      <c r="JC112" s="7"/>
      <c r="JD112" s="7"/>
      <c r="JE112" s="7"/>
      <c r="JF112" s="7"/>
      <c r="JG112" s="7"/>
      <c r="JH112" s="7"/>
      <c r="JI112" s="7"/>
      <c r="JJ112" s="7"/>
      <c r="JK112" s="7"/>
      <c r="JL112" s="7"/>
      <c r="JM112" s="7"/>
      <c r="JN112" s="7"/>
      <c r="JO112" s="7"/>
      <c r="JP112" s="7"/>
      <c r="JQ112" s="7"/>
      <c r="JR112" s="7"/>
      <c r="JS112" s="7"/>
      <c r="JT112" s="7"/>
      <c r="JU112" s="7"/>
    </row>
    <row r="113" spans="1:281" s="3" customFormat="1" ht="30" customHeight="1" thickBot="1">
      <c r="A113" s="19" t="s">
        <v>1757</v>
      </c>
      <c r="B113" s="20" t="s">
        <v>19</v>
      </c>
      <c r="C113" s="29" t="s">
        <v>1989</v>
      </c>
      <c r="D113" s="29"/>
      <c r="E113" s="115">
        <v>1</v>
      </c>
      <c r="F113" s="112">
        <v>45785</v>
      </c>
      <c r="G113" s="17">
        <v>45792</v>
      </c>
      <c r="H113" s="28">
        <f t="shared" si="255"/>
        <v>8</v>
      </c>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c r="HJ113" s="7"/>
      <c r="HK113" s="7"/>
      <c r="HL113" s="7"/>
      <c r="HM113" s="7"/>
      <c r="HN113" s="7"/>
      <c r="HO113" s="7"/>
      <c r="HP113" s="7"/>
      <c r="HQ113" s="7"/>
      <c r="HR113" s="7"/>
      <c r="HS113" s="7"/>
      <c r="HT113" s="7"/>
      <c r="HU113" s="7"/>
      <c r="HV113" s="7"/>
      <c r="HW113" s="7"/>
      <c r="HX113" s="7"/>
      <c r="HY113" s="7"/>
      <c r="HZ113" s="7"/>
      <c r="IA113" s="7"/>
      <c r="IB113" s="7"/>
      <c r="IC113" s="7"/>
      <c r="ID113" s="7"/>
      <c r="IE113" s="7"/>
      <c r="IF113" s="7"/>
      <c r="IG113" s="7"/>
      <c r="IH113" s="7"/>
      <c r="II113" s="7"/>
      <c r="IJ113" s="7"/>
      <c r="IK113" s="7"/>
      <c r="IL113" s="7"/>
      <c r="IM113" s="7"/>
      <c r="IN113" s="7"/>
      <c r="IO113" s="7"/>
      <c r="IP113" s="7"/>
      <c r="IQ113" s="7"/>
      <c r="IR113" s="7"/>
      <c r="IS113" s="7"/>
      <c r="IT113" s="7"/>
      <c r="IU113" s="7"/>
      <c r="IV113" s="7"/>
      <c r="IW113" s="7"/>
      <c r="IX113" s="7"/>
      <c r="IY113" s="7"/>
      <c r="IZ113" s="7"/>
      <c r="JA113" s="7"/>
      <c r="JB113" s="7"/>
      <c r="JC113" s="7"/>
      <c r="JD113" s="7"/>
      <c r="JE113" s="7"/>
      <c r="JF113" s="7"/>
      <c r="JG113" s="7"/>
      <c r="JH113" s="7"/>
      <c r="JI113" s="7"/>
      <c r="JJ113" s="7"/>
      <c r="JK113" s="7"/>
      <c r="JL113" s="7"/>
      <c r="JM113" s="7"/>
      <c r="JN113" s="7"/>
      <c r="JO113" s="7"/>
      <c r="JP113" s="7"/>
      <c r="JQ113" s="7"/>
      <c r="JR113" s="7"/>
      <c r="JS113" s="7"/>
      <c r="JT113" s="7"/>
      <c r="JU113" s="7"/>
    </row>
    <row r="114" spans="1:281" s="3" customFormat="1" ht="30" customHeight="1" thickBot="1">
      <c r="A114" s="19" t="s">
        <v>1915</v>
      </c>
      <c r="B114" s="20" t="s">
        <v>19</v>
      </c>
      <c r="C114" s="29" t="s">
        <v>1989</v>
      </c>
      <c r="D114" s="29"/>
      <c r="E114" s="115">
        <v>1</v>
      </c>
      <c r="F114" s="112">
        <v>45789</v>
      </c>
      <c r="G114" s="17"/>
      <c r="H114" s="28" t="str">
        <f t="shared" si="255"/>
        <v/>
      </c>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c r="FL114" s="7"/>
      <c r="FM114" s="7"/>
      <c r="FN114" s="7"/>
      <c r="FO114" s="7"/>
      <c r="FP114" s="7"/>
      <c r="FQ114" s="7"/>
      <c r="FR114" s="7"/>
      <c r="FS114" s="7"/>
      <c r="FT114" s="7"/>
      <c r="FU114" s="7"/>
      <c r="FV114" s="7"/>
      <c r="FW114" s="7"/>
      <c r="FX114" s="7"/>
      <c r="FY114" s="7"/>
      <c r="FZ114" s="7"/>
      <c r="GA114" s="7"/>
      <c r="GB114" s="7"/>
      <c r="GC114" s="7"/>
      <c r="GD114" s="7"/>
      <c r="GE114" s="7"/>
      <c r="GF114" s="7"/>
      <c r="GG114" s="7"/>
      <c r="GH114" s="7"/>
      <c r="GI114" s="7"/>
      <c r="GJ114" s="7"/>
      <c r="GK114" s="7"/>
      <c r="GL114" s="7"/>
      <c r="GM114" s="7"/>
      <c r="GN114" s="7"/>
      <c r="GO114" s="7"/>
      <c r="GP114" s="7"/>
      <c r="GQ114" s="7"/>
      <c r="GR114" s="7"/>
      <c r="GS114" s="7"/>
      <c r="GT114" s="7"/>
      <c r="GU114" s="7"/>
      <c r="GV114" s="7"/>
      <c r="GW114" s="7"/>
      <c r="GX114" s="7"/>
      <c r="GY114" s="7"/>
      <c r="GZ114" s="7"/>
      <c r="HA114" s="7"/>
      <c r="HB114" s="7"/>
      <c r="HC114" s="7"/>
      <c r="HD114" s="7"/>
      <c r="HE114" s="7"/>
      <c r="HF114" s="7"/>
      <c r="HG114" s="7"/>
      <c r="HH114" s="7"/>
      <c r="HI114" s="7"/>
      <c r="HJ114" s="7"/>
      <c r="HK114" s="7"/>
      <c r="HL114" s="7"/>
      <c r="HM114" s="7"/>
      <c r="HN114" s="7"/>
      <c r="HO114" s="7"/>
      <c r="HP114" s="7"/>
      <c r="HQ114" s="7"/>
      <c r="HR114" s="7"/>
      <c r="HS114" s="7"/>
      <c r="HT114" s="7"/>
      <c r="HU114" s="7"/>
      <c r="HV114" s="7"/>
      <c r="HW114" s="7"/>
      <c r="HX114" s="7"/>
      <c r="HY114" s="7"/>
      <c r="HZ114" s="7"/>
      <c r="IA114" s="7"/>
      <c r="IB114" s="7"/>
      <c r="IC114" s="7"/>
      <c r="ID114" s="7"/>
      <c r="IE114" s="7"/>
      <c r="IF114" s="7"/>
      <c r="IG114" s="7"/>
      <c r="IH114" s="7"/>
      <c r="II114" s="7"/>
      <c r="IJ114" s="7"/>
      <c r="IK114" s="7"/>
      <c r="IL114" s="7"/>
      <c r="IM114" s="7"/>
      <c r="IN114" s="7"/>
      <c r="IO114" s="7"/>
      <c r="IP114" s="7"/>
      <c r="IQ114" s="7"/>
      <c r="IR114" s="7"/>
      <c r="IS114" s="7"/>
      <c r="IT114" s="7"/>
      <c r="IU114" s="7"/>
      <c r="IV114" s="7"/>
      <c r="IW114" s="7"/>
      <c r="IX114" s="7"/>
      <c r="IY114" s="7"/>
      <c r="IZ114" s="7"/>
      <c r="JA114" s="7"/>
      <c r="JB114" s="7"/>
      <c r="JC114" s="7"/>
      <c r="JD114" s="7"/>
      <c r="JE114" s="7"/>
      <c r="JF114" s="7"/>
      <c r="JG114" s="7"/>
      <c r="JH114" s="7"/>
      <c r="JI114" s="7"/>
      <c r="JJ114" s="7"/>
      <c r="JK114" s="7"/>
      <c r="JL114" s="7"/>
      <c r="JM114" s="7"/>
      <c r="JN114" s="7"/>
      <c r="JO114" s="7"/>
      <c r="JP114" s="7"/>
      <c r="JQ114" s="7"/>
      <c r="JR114" s="7"/>
      <c r="JS114" s="7"/>
      <c r="JT114" s="7"/>
      <c r="JU114" s="7"/>
    </row>
    <row r="115" spans="1:281" s="3" customFormat="1" ht="30" customHeight="1" thickBot="1">
      <c r="A115" s="19" t="s">
        <v>1916</v>
      </c>
      <c r="B115" s="20" t="s">
        <v>19</v>
      </c>
      <c r="C115" s="29" t="s">
        <v>1989</v>
      </c>
      <c r="D115" s="29"/>
      <c r="E115" s="115">
        <v>1</v>
      </c>
      <c r="F115" s="112">
        <v>45772</v>
      </c>
      <c r="G115" s="17">
        <v>45810</v>
      </c>
      <c r="H115" s="28">
        <f t="shared" si="255"/>
        <v>39</v>
      </c>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c r="ET115" s="7"/>
      <c r="EU115" s="7"/>
      <c r="EV115" s="7"/>
      <c r="EW115" s="7"/>
      <c r="EX115" s="7"/>
      <c r="EY115" s="7"/>
      <c r="EZ115" s="7"/>
      <c r="FA115" s="7"/>
      <c r="FB115" s="7"/>
      <c r="FC115" s="7"/>
      <c r="FD115" s="7"/>
      <c r="FE115" s="7"/>
      <c r="FF115" s="7"/>
      <c r="FG115" s="7"/>
      <c r="FH115" s="7"/>
      <c r="FI115" s="7"/>
      <c r="FJ115" s="7"/>
      <c r="FK115" s="7"/>
      <c r="FL115" s="7"/>
      <c r="FM115" s="7"/>
      <c r="FN115" s="7"/>
      <c r="FO115" s="7"/>
      <c r="FP115" s="7"/>
      <c r="FQ115" s="7"/>
      <c r="FR115" s="7"/>
      <c r="FS115" s="7"/>
      <c r="FT115" s="7"/>
      <c r="FU115" s="7"/>
      <c r="FV115" s="7"/>
      <c r="FW115" s="7"/>
      <c r="FX115" s="7"/>
      <c r="FY115" s="7"/>
      <c r="FZ115" s="7"/>
      <c r="GA115" s="7"/>
      <c r="GB115" s="7"/>
      <c r="GC115" s="7"/>
      <c r="GD115" s="7"/>
      <c r="GE115" s="7"/>
      <c r="GF115" s="7"/>
      <c r="GG115" s="7"/>
      <c r="GH115" s="7"/>
      <c r="GI115" s="7"/>
      <c r="GJ115" s="7"/>
      <c r="GK115" s="7"/>
      <c r="GL115" s="7"/>
      <c r="GM115" s="7"/>
      <c r="GN115" s="7"/>
      <c r="GO115" s="7"/>
      <c r="GP115" s="7"/>
      <c r="GQ115" s="7"/>
      <c r="GR115" s="7"/>
      <c r="GS115" s="7"/>
      <c r="GT115" s="7"/>
      <c r="GU115" s="7"/>
      <c r="GV115" s="7"/>
      <c r="GW115" s="7"/>
      <c r="GX115" s="7"/>
      <c r="GY115" s="7"/>
      <c r="GZ115" s="7"/>
      <c r="HA115" s="7"/>
      <c r="HB115" s="7"/>
      <c r="HC115" s="7"/>
      <c r="HD115" s="7"/>
      <c r="HE115" s="7"/>
      <c r="HF115" s="7"/>
      <c r="HG115" s="7"/>
      <c r="HH115" s="7"/>
      <c r="HI115" s="7"/>
      <c r="HJ115" s="7"/>
      <c r="HK115" s="7"/>
      <c r="HL115" s="7"/>
      <c r="HM115" s="7"/>
      <c r="HN115" s="7"/>
      <c r="HO115" s="7"/>
      <c r="HP115" s="7"/>
      <c r="HQ115" s="7"/>
      <c r="HR115" s="7"/>
      <c r="HS115" s="7"/>
      <c r="HT115" s="7"/>
      <c r="HU115" s="7"/>
      <c r="HV115" s="7"/>
      <c r="HW115" s="7"/>
      <c r="HX115" s="7"/>
      <c r="HY115" s="7"/>
      <c r="HZ115" s="7"/>
      <c r="IA115" s="7"/>
      <c r="IB115" s="7"/>
      <c r="IC115" s="7"/>
      <c r="ID115" s="7"/>
      <c r="IE115" s="7"/>
      <c r="IF115" s="7"/>
      <c r="IG115" s="7"/>
      <c r="IH115" s="7"/>
      <c r="II115" s="7"/>
      <c r="IJ115" s="7"/>
      <c r="IK115" s="7"/>
      <c r="IL115" s="7"/>
      <c r="IM115" s="7"/>
      <c r="IN115" s="7"/>
      <c r="IO115" s="7"/>
      <c r="IP115" s="7"/>
      <c r="IQ115" s="7"/>
      <c r="IR115" s="7"/>
      <c r="IS115" s="7"/>
      <c r="IT115" s="7"/>
      <c r="IU115" s="7"/>
      <c r="IV115" s="7"/>
      <c r="IW115" s="7"/>
      <c r="IX115" s="7"/>
      <c r="IY115" s="7"/>
      <c r="IZ115" s="7"/>
      <c r="JA115" s="7"/>
      <c r="JB115" s="7"/>
      <c r="JC115" s="7"/>
      <c r="JD115" s="7"/>
      <c r="JE115" s="7"/>
      <c r="JF115" s="7"/>
      <c r="JG115" s="7"/>
      <c r="JH115" s="7"/>
      <c r="JI115" s="7"/>
      <c r="JJ115" s="7"/>
      <c r="JK115" s="7"/>
      <c r="JL115" s="7"/>
      <c r="JM115" s="7"/>
      <c r="JN115" s="7"/>
      <c r="JO115" s="7"/>
      <c r="JP115" s="7"/>
      <c r="JQ115" s="7"/>
      <c r="JR115" s="7"/>
      <c r="JS115" s="7"/>
      <c r="JT115" s="7"/>
      <c r="JU115" s="7"/>
    </row>
    <row r="116" spans="1:281" s="3" customFormat="1" ht="30" customHeight="1" thickBot="1">
      <c r="A116" s="19" t="s">
        <v>1908</v>
      </c>
      <c r="B116" s="20" t="s">
        <v>19</v>
      </c>
      <c r="C116" s="29" t="s">
        <v>1989</v>
      </c>
      <c r="D116" s="29"/>
      <c r="E116" s="115">
        <v>0</v>
      </c>
      <c r="F116" s="112"/>
      <c r="G116" s="17"/>
      <c r="H116" s="28" t="str">
        <f t="shared" si="255"/>
        <v/>
      </c>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c r="FL116" s="7"/>
      <c r="FM116" s="7"/>
      <c r="FN116" s="7"/>
      <c r="FO116" s="7"/>
      <c r="FP116" s="7"/>
      <c r="FQ116" s="7"/>
      <c r="FR116" s="7"/>
      <c r="FS116" s="7"/>
      <c r="FT116" s="7"/>
      <c r="FU116" s="7"/>
      <c r="FV116" s="7"/>
      <c r="FW116" s="7"/>
      <c r="FX116" s="7"/>
      <c r="FY116" s="7"/>
      <c r="FZ116" s="7"/>
      <c r="GA116" s="7"/>
      <c r="GB116" s="7"/>
      <c r="GC116" s="7"/>
      <c r="GD116" s="7"/>
      <c r="GE116" s="7"/>
      <c r="GF116" s="7"/>
      <c r="GG116" s="7"/>
      <c r="GH116" s="7"/>
      <c r="GI116" s="7"/>
      <c r="GJ116" s="7"/>
      <c r="GK116" s="7"/>
      <c r="GL116" s="7"/>
      <c r="GM116" s="7"/>
      <c r="GN116" s="7"/>
      <c r="GO116" s="7"/>
      <c r="GP116" s="7"/>
      <c r="GQ116" s="7"/>
      <c r="GR116" s="7"/>
      <c r="GS116" s="7"/>
      <c r="GT116" s="7"/>
      <c r="GU116" s="7"/>
      <c r="GV116" s="7"/>
      <c r="GW116" s="7"/>
      <c r="GX116" s="7"/>
      <c r="GY116" s="7"/>
      <c r="GZ116" s="7"/>
      <c r="HA116" s="7"/>
      <c r="HB116" s="7"/>
      <c r="HC116" s="7"/>
      <c r="HD116" s="7"/>
      <c r="HE116" s="7"/>
      <c r="HF116" s="7"/>
      <c r="HG116" s="7"/>
      <c r="HH116" s="7"/>
      <c r="HI116" s="7"/>
      <c r="HJ116" s="7"/>
      <c r="HK116" s="7"/>
      <c r="HL116" s="7"/>
      <c r="HM116" s="7"/>
      <c r="HN116" s="7"/>
      <c r="HO116" s="7"/>
      <c r="HP116" s="7"/>
      <c r="HQ116" s="7"/>
      <c r="HR116" s="7"/>
      <c r="HS116" s="7"/>
      <c r="HT116" s="7"/>
      <c r="HU116" s="7"/>
      <c r="HV116" s="7"/>
      <c r="HW116" s="7"/>
      <c r="HX116" s="7"/>
      <c r="HY116" s="7"/>
      <c r="HZ116" s="7"/>
      <c r="IA116" s="7"/>
      <c r="IB116" s="7"/>
      <c r="IC116" s="7"/>
      <c r="ID116" s="7"/>
      <c r="IE116" s="7"/>
      <c r="IF116" s="7"/>
      <c r="IG116" s="7"/>
      <c r="IH116" s="7"/>
      <c r="II116" s="7"/>
      <c r="IJ116" s="7"/>
      <c r="IK116" s="7"/>
      <c r="IL116" s="7"/>
      <c r="IM116" s="7"/>
      <c r="IN116" s="7"/>
      <c r="IO116" s="7"/>
      <c r="IP116" s="7"/>
      <c r="IQ116" s="7"/>
      <c r="IR116" s="7"/>
      <c r="IS116" s="7"/>
      <c r="IT116" s="7"/>
      <c r="IU116" s="7"/>
      <c r="IV116" s="7"/>
      <c r="IW116" s="7"/>
      <c r="IX116" s="7"/>
      <c r="IY116" s="7"/>
      <c r="IZ116" s="7"/>
      <c r="JA116" s="7"/>
      <c r="JB116" s="7"/>
      <c r="JC116" s="7"/>
      <c r="JD116" s="7"/>
      <c r="JE116" s="7"/>
      <c r="JF116" s="7"/>
      <c r="JG116" s="7"/>
      <c r="JH116" s="7"/>
      <c r="JI116" s="7"/>
      <c r="JJ116" s="7"/>
      <c r="JK116" s="7"/>
      <c r="JL116" s="7"/>
      <c r="JM116" s="7"/>
      <c r="JN116" s="7"/>
      <c r="JO116" s="7"/>
      <c r="JP116" s="7"/>
      <c r="JQ116" s="7"/>
      <c r="JR116" s="7"/>
      <c r="JS116" s="7"/>
      <c r="JT116" s="7"/>
      <c r="JU116" s="7"/>
    </row>
    <row r="117" spans="1:281" s="3" customFormat="1" ht="30" customHeight="1" thickBot="1">
      <c r="A117" s="19" t="s">
        <v>1767</v>
      </c>
      <c r="B117" s="20" t="s">
        <v>19</v>
      </c>
      <c r="C117" s="29" t="s">
        <v>1989</v>
      </c>
      <c r="D117" s="29"/>
      <c r="E117" s="115">
        <v>0</v>
      </c>
      <c r="F117" s="112"/>
      <c r="G117" s="17"/>
      <c r="H117" s="28" t="str">
        <f t="shared" si="255"/>
        <v/>
      </c>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D117" s="7"/>
      <c r="HE117" s="7"/>
      <c r="HF117" s="7"/>
      <c r="HG117" s="7"/>
      <c r="HH117" s="7"/>
      <c r="HI117" s="7"/>
      <c r="HJ117" s="7"/>
      <c r="HK117" s="7"/>
      <c r="HL117" s="7"/>
      <c r="HM117" s="7"/>
      <c r="HN117" s="7"/>
      <c r="HO117" s="7"/>
      <c r="HP117" s="7"/>
      <c r="HQ117" s="7"/>
      <c r="HR117" s="7"/>
      <c r="HS117" s="7"/>
      <c r="HT117" s="7"/>
      <c r="HU117" s="7"/>
      <c r="HV117" s="7"/>
      <c r="HW117" s="7"/>
      <c r="HX117" s="7"/>
      <c r="HY117" s="7"/>
      <c r="HZ117" s="7"/>
      <c r="IA117" s="7"/>
      <c r="IB117" s="7"/>
      <c r="IC117" s="7"/>
      <c r="ID117" s="7"/>
      <c r="IE117" s="7"/>
      <c r="IF117" s="7"/>
      <c r="IG117" s="7"/>
      <c r="IH117" s="7"/>
      <c r="II117" s="7"/>
      <c r="IJ117" s="7"/>
      <c r="IK117" s="7"/>
      <c r="IL117" s="7"/>
      <c r="IM117" s="7"/>
      <c r="IN117" s="7"/>
      <c r="IO117" s="7"/>
      <c r="IP117" s="7"/>
      <c r="IQ117" s="7"/>
      <c r="IR117" s="7"/>
      <c r="IS117" s="7"/>
      <c r="IT117" s="7"/>
      <c r="IU117" s="7"/>
      <c r="IV117" s="7"/>
      <c r="IW117" s="7"/>
      <c r="IX117" s="7"/>
      <c r="IY117" s="7"/>
      <c r="IZ117" s="7"/>
      <c r="JA117" s="7"/>
      <c r="JB117" s="7"/>
      <c r="JC117" s="7"/>
      <c r="JD117" s="7"/>
      <c r="JE117" s="7"/>
      <c r="JF117" s="7"/>
      <c r="JG117" s="7"/>
      <c r="JH117" s="7"/>
      <c r="JI117" s="7"/>
      <c r="JJ117" s="7"/>
      <c r="JK117" s="7"/>
      <c r="JL117" s="7"/>
      <c r="JM117" s="7"/>
      <c r="JN117" s="7"/>
      <c r="JO117" s="7"/>
      <c r="JP117" s="7"/>
      <c r="JQ117" s="7"/>
      <c r="JR117" s="7"/>
      <c r="JS117" s="7"/>
      <c r="JT117" s="7"/>
      <c r="JU117" s="7"/>
    </row>
    <row r="118" spans="1:281" s="3" customFormat="1" ht="30" customHeight="1" thickBot="1">
      <c r="A118" s="19" t="s">
        <v>1768</v>
      </c>
      <c r="B118" s="20" t="s">
        <v>19</v>
      </c>
      <c r="C118" s="29" t="s">
        <v>1989</v>
      </c>
      <c r="D118" s="29"/>
      <c r="E118" s="115">
        <v>0</v>
      </c>
      <c r="F118" s="112"/>
      <c r="G118" s="17"/>
      <c r="H118" s="28" t="str">
        <f t="shared" si="255"/>
        <v/>
      </c>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c r="FL118" s="7"/>
      <c r="FM118" s="7"/>
      <c r="FN118" s="7"/>
      <c r="FO118" s="7"/>
      <c r="FP118" s="7"/>
      <c r="FQ118" s="7"/>
      <c r="FR118" s="7"/>
      <c r="FS118" s="7"/>
      <c r="FT118" s="7"/>
      <c r="FU118" s="7"/>
      <c r="FV118" s="7"/>
      <c r="FW118" s="7"/>
      <c r="FX118" s="7"/>
      <c r="FY118" s="7"/>
      <c r="FZ118" s="7"/>
      <c r="GA118" s="7"/>
      <c r="GB118" s="7"/>
      <c r="GC118" s="7"/>
      <c r="GD118" s="7"/>
      <c r="GE118" s="7"/>
      <c r="GF118" s="7"/>
      <c r="GG118" s="7"/>
      <c r="GH118" s="7"/>
      <c r="GI118" s="7"/>
      <c r="GJ118" s="7"/>
      <c r="GK118" s="7"/>
      <c r="GL118" s="7"/>
      <c r="GM118" s="7"/>
      <c r="GN118" s="7"/>
      <c r="GO118" s="7"/>
      <c r="GP118" s="7"/>
      <c r="GQ118" s="7"/>
      <c r="GR118" s="7"/>
      <c r="GS118" s="7"/>
      <c r="GT118" s="7"/>
      <c r="GU118" s="7"/>
      <c r="GV118" s="7"/>
      <c r="GW118" s="7"/>
      <c r="GX118" s="7"/>
      <c r="GY118" s="7"/>
      <c r="GZ118" s="7"/>
      <c r="HA118" s="7"/>
      <c r="HB118" s="7"/>
      <c r="HC118" s="7"/>
      <c r="HD118" s="7"/>
      <c r="HE118" s="7"/>
      <c r="HF118" s="7"/>
      <c r="HG118" s="7"/>
      <c r="HH118" s="7"/>
      <c r="HI118" s="7"/>
      <c r="HJ118" s="7"/>
      <c r="HK118" s="7"/>
      <c r="HL118" s="7"/>
      <c r="HM118" s="7"/>
      <c r="HN118" s="7"/>
      <c r="HO118" s="7"/>
      <c r="HP118" s="7"/>
      <c r="HQ118" s="7"/>
      <c r="HR118" s="7"/>
      <c r="HS118" s="7"/>
      <c r="HT118" s="7"/>
      <c r="HU118" s="7"/>
      <c r="HV118" s="7"/>
      <c r="HW118" s="7"/>
      <c r="HX118" s="7"/>
      <c r="HY118" s="7"/>
      <c r="HZ118" s="7"/>
      <c r="IA118" s="7"/>
      <c r="IB118" s="7"/>
      <c r="IC118" s="7"/>
      <c r="ID118" s="7"/>
      <c r="IE118" s="7"/>
      <c r="IF118" s="7"/>
      <c r="IG118" s="7"/>
      <c r="IH118" s="7"/>
      <c r="II118" s="7"/>
      <c r="IJ118" s="7"/>
      <c r="IK118" s="7"/>
      <c r="IL118" s="7"/>
      <c r="IM118" s="7"/>
      <c r="IN118" s="7"/>
      <c r="IO118" s="7"/>
      <c r="IP118" s="7"/>
      <c r="IQ118" s="7"/>
      <c r="IR118" s="7"/>
      <c r="IS118" s="7"/>
      <c r="IT118" s="7"/>
      <c r="IU118" s="7"/>
      <c r="IV118" s="7"/>
      <c r="IW118" s="7"/>
      <c r="IX118" s="7"/>
      <c r="IY118" s="7"/>
      <c r="IZ118" s="7"/>
      <c r="JA118" s="7"/>
      <c r="JB118" s="7"/>
      <c r="JC118" s="7"/>
      <c r="JD118" s="7"/>
      <c r="JE118" s="7"/>
      <c r="JF118" s="7"/>
      <c r="JG118" s="7"/>
      <c r="JH118" s="7"/>
      <c r="JI118" s="7"/>
      <c r="JJ118" s="7"/>
      <c r="JK118" s="7"/>
      <c r="JL118" s="7"/>
      <c r="JM118" s="7"/>
      <c r="JN118" s="7"/>
      <c r="JO118" s="7"/>
      <c r="JP118" s="7"/>
      <c r="JQ118" s="7"/>
      <c r="JR118" s="7"/>
      <c r="JS118" s="7"/>
      <c r="JT118" s="7"/>
      <c r="JU118" s="7"/>
    </row>
    <row r="119" spans="1:281" s="3" customFormat="1" ht="30" customHeight="1" thickBot="1">
      <c r="A119" s="19" t="s">
        <v>1769</v>
      </c>
      <c r="B119" s="20" t="s">
        <v>332</v>
      </c>
      <c r="C119" s="29" t="s">
        <v>1989</v>
      </c>
      <c r="D119" s="29"/>
      <c r="E119" s="115">
        <v>0.25</v>
      </c>
      <c r="F119" s="112">
        <v>45790</v>
      </c>
      <c r="G119" s="17">
        <v>45831</v>
      </c>
      <c r="H119" s="28">
        <f t="shared" si="255"/>
        <v>42</v>
      </c>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7"/>
      <c r="EU119" s="7"/>
      <c r="EV119" s="7"/>
      <c r="EW119" s="7"/>
      <c r="EX119" s="7"/>
      <c r="EY119" s="7"/>
      <c r="EZ119" s="7"/>
      <c r="FA119" s="7"/>
      <c r="FB119" s="7"/>
      <c r="FC119" s="7"/>
      <c r="FD119" s="7"/>
      <c r="FE119" s="7"/>
      <c r="FF119" s="7"/>
      <c r="FG119" s="7"/>
      <c r="FH119" s="7"/>
      <c r="FI119" s="7"/>
      <c r="FJ119" s="7"/>
      <c r="FK119" s="7"/>
      <c r="FL119" s="7"/>
      <c r="FM119" s="7"/>
      <c r="FN119" s="7"/>
      <c r="FO119" s="7"/>
      <c r="FP119" s="7"/>
      <c r="FQ119" s="7"/>
      <c r="FR119" s="7"/>
      <c r="FS119" s="7"/>
      <c r="FT119" s="7"/>
      <c r="FU119" s="7"/>
      <c r="FV119" s="7"/>
      <c r="FW119" s="7"/>
      <c r="FX119" s="7"/>
      <c r="FY119" s="7"/>
      <c r="FZ119" s="7"/>
      <c r="GA119" s="7"/>
      <c r="GB119" s="7"/>
      <c r="GC119" s="7"/>
      <c r="GD119" s="7"/>
      <c r="GE119" s="7"/>
      <c r="GF119" s="7"/>
      <c r="GG119" s="7"/>
      <c r="GH119" s="7"/>
      <c r="GI119" s="7"/>
      <c r="GJ119" s="7"/>
      <c r="GK119" s="7"/>
      <c r="GL119" s="7"/>
      <c r="GM119" s="7"/>
      <c r="GN119" s="7"/>
      <c r="GO119" s="7"/>
      <c r="GP119" s="7"/>
      <c r="GQ119" s="7"/>
      <c r="GR119" s="7"/>
      <c r="GS119" s="7"/>
      <c r="GT119" s="7"/>
      <c r="GU119" s="7"/>
      <c r="GV119" s="7"/>
      <c r="GW119" s="7"/>
      <c r="GX119" s="7"/>
      <c r="GY119" s="7"/>
      <c r="GZ119" s="7"/>
      <c r="HA119" s="7"/>
      <c r="HB119" s="7"/>
      <c r="HC119" s="7"/>
      <c r="HD119" s="7"/>
      <c r="HE119" s="7"/>
      <c r="HF119" s="7"/>
      <c r="HG119" s="7"/>
      <c r="HH119" s="7"/>
      <c r="HI119" s="7"/>
      <c r="HJ119" s="7"/>
      <c r="HK119" s="7"/>
      <c r="HL119" s="7"/>
      <c r="HM119" s="7"/>
      <c r="HN119" s="7"/>
      <c r="HO119" s="7"/>
      <c r="HP119" s="7"/>
      <c r="HQ119" s="7"/>
      <c r="HR119" s="7"/>
      <c r="HS119" s="7"/>
      <c r="HT119" s="7"/>
      <c r="HU119" s="7"/>
      <c r="HV119" s="7"/>
      <c r="HW119" s="7"/>
      <c r="HX119" s="7"/>
      <c r="HY119" s="7"/>
      <c r="HZ119" s="7"/>
      <c r="IA119" s="7"/>
      <c r="IB119" s="7"/>
      <c r="IC119" s="7"/>
      <c r="ID119" s="7"/>
      <c r="IE119" s="7"/>
      <c r="IF119" s="7"/>
      <c r="IG119" s="7"/>
      <c r="IH119" s="7"/>
      <c r="II119" s="7"/>
      <c r="IJ119" s="7"/>
      <c r="IK119" s="7"/>
      <c r="IL119" s="7"/>
      <c r="IM119" s="7"/>
      <c r="IN119" s="7"/>
      <c r="IO119" s="7"/>
      <c r="IP119" s="7"/>
      <c r="IQ119" s="7"/>
      <c r="IR119" s="7"/>
      <c r="IS119" s="7"/>
      <c r="IT119" s="7"/>
      <c r="IU119" s="7"/>
      <c r="IV119" s="7"/>
      <c r="IW119" s="7"/>
      <c r="IX119" s="7"/>
      <c r="IY119" s="7"/>
      <c r="IZ119" s="7"/>
      <c r="JA119" s="7"/>
      <c r="JB119" s="7"/>
      <c r="JC119" s="7"/>
      <c r="JD119" s="7"/>
      <c r="JE119" s="7"/>
      <c r="JF119" s="7"/>
      <c r="JG119" s="7"/>
      <c r="JH119" s="7"/>
      <c r="JI119" s="7"/>
      <c r="JJ119" s="7"/>
      <c r="JK119" s="7"/>
      <c r="JL119" s="7"/>
      <c r="JM119" s="7"/>
      <c r="JN119" s="7"/>
      <c r="JO119" s="7"/>
      <c r="JP119" s="7"/>
      <c r="JQ119" s="7"/>
      <c r="JR119" s="7"/>
      <c r="JS119" s="7"/>
      <c r="JT119" s="7"/>
      <c r="JU119" s="7"/>
    </row>
    <row r="120" spans="1:281" s="3" customFormat="1" ht="30" customHeight="1" thickBot="1">
      <c r="A120" s="19" t="s">
        <v>1911</v>
      </c>
      <c r="B120" s="20" t="s">
        <v>19</v>
      </c>
      <c r="C120" s="29" t="s">
        <v>1989</v>
      </c>
      <c r="D120" s="29"/>
      <c r="E120" s="115">
        <v>0.2</v>
      </c>
      <c r="F120" s="112">
        <v>45826</v>
      </c>
      <c r="G120" s="17">
        <v>45835</v>
      </c>
      <c r="H120" s="28">
        <f t="shared" si="255"/>
        <v>10</v>
      </c>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c r="HJ120" s="7"/>
      <c r="HK120" s="7"/>
      <c r="HL120" s="7"/>
      <c r="HM120" s="7"/>
      <c r="HN120" s="7"/>
      <c r="HO120" s="7"/>
      <c r="HP120" s="7"/>
      <c r="HQ120" s="7"/>
      <c r="HR120" s="7"/>
      <c r="HS120" s="7"/>
      <c r="HT120" s="7"/>
      <c r="HU120" s="7"/>
      <c r="HV120" s="7"/>
      <c r="HW120" s="7"/>
      <c r="HX120" s="7"/>
      <c r="HY120" s="7"/>
      <c r="HZ120" s="7"/>
      <c r="IA120" s="7"/>
      <c r="IB120" s="7"/>
      <c r="IC120" s="7"/>
      <c r="ID120" s="7"/>
      <c r="IE120" s="7"/>
      <c r="IF120" s="7"/>
      <c r="IG120" s="7"/>
      <c r="IH120" s="7"/>
      <c r="II120" s="7"/>
      <c r="IJ120" s="7"/>
      <c r="IK120" s="7"/>
      <c r="IL120" s="7"/>
      <c r="IM120" s="7"/>
      <c r="IN120" s="7"/>
      <c r="IO120" s="7"/>
      <c r="IP120" s="7"/>
      <c r="IQ120" s="7"/>
      <c r="IR120" s="7"/>
      <c r="IS120" s="7"/>
      <c r="IT120" s="7"/>
      <c r="IU120" s="7"/>
      <c r="IV120" s="7"/>
      <c r="IW120" s="7"/>
      <c r="IX120" s="7"/>
      <c r="IY120" s="7"/>
      <c r="IZ120" s="7"/>
      <c r="JA120" s="7"/>
      <c r="JB120" s="7"/>
      <c r="JC120" s="7"/>
      <c r="JD120" s="7"/>
      <c r="JE120" s="7"/>
      <c r="JF120" s="7"/>
      <c r="JG120" s="7"/>
      <c r="JH120" s="7"/>
      <c r="JI120" s="7"/>
      <c r="JJ120" s="7"/>
      <c r="JK120" s="7"/>
      <c r="JL120" s="7"/>
      <c r="JM120" s="7"/>
      <c r="JN120" s="7"/>
      <c r="JO120" s="7"/>
      <c r="JP120" s="7"/>
      <c r="JQ120" s="7"/>
      <c r="JR120" s="7"/>
      <c r="JS120" s="7"/>
      <c r="JT120" s="7"/>
      <c r="JU120" s="7"/>
    </row>
    <row r="121" spans="1:281" s="3" customFormat="1" ht="30" customHeight="1" thickBot="1">
      <c r="A121" s="19" t="s">
        <v>1760</v>
      </c>
      <c r="B121" s="20" t="s">
        <v>19</v>
      </c>
      <c r="C121" s="29" t="s">
        <v>1989</v>
      </c>
      <c r="D121" s="29"/>
      <c r="E121" s="115">
        <v>1</v>
      </c>
      <c r="F121" s="112">
        <v>45771</v>
      </c>
      <c r="G121" s="17">
        <v>45776</v>
      </c>
      <c r="H121" s="28">
        <f t="shared" si="255"/>
        <v>6</v>
      </c>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c r="HJ121" s="7"/>
      <c r="HK121" s="7"/>
      <c r="HL121" s="7"/>
      <c r="HM121" s="7"/>
      <c r="HN121" s="7"/>
      <c r="HO121" s="7"/>
      <c r="HP121" s="7"/>
      <c r="HQ121" s="7"/>
      <c r="HR121" s="7"/>
      <c r="HS121" s="7"/>
      <c r="HT121" s="7"/>
      <c r="HU121" s="7"/>
      <c r="HV121" s="7"/>
      <c r="HW121" s="7"/>
      <c r="HX121" s="7"/>
      <c r="HY121" s="7"/>
      <c r="HZ121" s="7"/>
      <c r="IA121" s="7"/>
      <c r="IB121" s="7"/>
      <c r="IC121" s="7"/>
      <c r="ID121" s="7"/>
      <c r="IE121" s="7"/>
      <c r="IF121" s="7"/>
      <c r="IG121" s="7"/>
      <c r="IH121" s="7"/>
      <c r="II121" s="7"/>
      <c r="IJ121" s="7"/>
      <c r="IK121" s="7"/>
      <c r="IL121" s="7"/>
      <c r="IM121" s="7"/>
      <c r="IN121" s="7"/>
      <c r="IO121" s="7"/>
      <c r="IP121" s="7"/>
      <c r="IQ121" s="7"/>
      <c r="IR121" s="7"/>
      <c r="IS121" s="7"/>
      <c r="IT121" s="7"/>
      <c r="IU121" s="7"/>
      <c r="IV121" s="7"/>
      <c r="IW121" s="7"/>
      <c r="IX121" s="7"/>
      <c r="IY121" s="7"/>
      <c r="IZ121" s="7"/>
      <c r="JA121" s="7"/>
      <c r="JB121" s="7"/>
      <c r="JC121" s="7"/>
      <c r="JD121" s="7"/>
      <c r="JE121" s="7"/>
      <c r="JF121" s="7"/>
      <c r="JG121" s="7"/>
      <c r="JH121" s="7"/>
      <c r="JI121" s="7"/>
      <c r="JJ121" s="7"/>
      <c r="JK121" s="7"/>
      <c r="JL121" s="7"/>
      <c r="JM121" s="7"/>
      <c r="JN121" s="7"/>
      <c r="JO121" s="7"/>
      <c r="JP121" s="7"/>
      <c r="JQ121" s="7"/>
      <c r="JR121" s="7"/>
      <c r="JS121" s="7"/>
      <c r="JT121" s="7"/>
      <c r="JU121" s="7"/>
    </row>
    <row r="122" spans="1:281" s="3" customFormat="1" ht="30" customHeight="1" thickBot="1">
      <c r="A122" s="19" t="s">
        <v>1761</v>
      </c>
      <c r="B122" s="20" t="s">
        <v>1764</v>
      </c>
      <c r="C122" s="29" t="s">
        <v>1990</v>
      </c>
      <c r="D122" s="29"/>
      <c r="E122" s="115">
        <v>0</v>
      </c>
      <c r="F122" s="112">
        <v>45776</v>
      </c>
      <c r="G122" s="17">
        <v>45809</v>
      </c>
      <c r="H122" s="28">
        <f t="shared" si="255"/>
        <v>34</v>
      </c>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7"/>
      <c r="FJ122" s="7"/>
      <c r="FK122" s="7"/>
      <c r="FL122" s="7"/>
      <c r="FM122" s="7"/>
      <c r="FN122" s="7"/>
      <c r="FO122" s="7"/>
      <c r="FP122" s="7"/>
      <c r="FQ122" s="7"/>
      <c r="FR122" s="7"/>
      <c r="FS122" s="7"/>
      <c r="FT122" s="7"/>
      <c r="FU122" s="7"/>
      <c r="FV122" s="7"/>
      <c r="FW122" s="7"/>
      <c r="FX122" s="7"/>
      <c r="FY122" s="7"/>
      <c r="FZ122" s="7"/>
      <c r="GA122" s="7"/>
      <c r="GB122" s="7"/>
      <c r="GC122" s="7"/>
      <c r="GD122" s="7"/>
      <c r="GE122" s="7"/>
      <c r="GF122" s="7"/>
      <c r="GG122" s="7"/>
      <c r="GH122" s="7"/>
      <c r="GI122" s="7"/>
      <c r="GJ122" s="7"/>
      <c r="GK122" s="7"/>
      <c r="GL122" s="7"/>
      <c r="GM122" s="7"/>
      <c r="GN122" s="7"/>
      <c r="GO122" s="7"/>
      <c r="GP122" s="7"/>
      <c r="GQ122" s="7"/>
      <c r="GR122" s="7"/>
      <c r="GS122" s="7"/>
      <c r="GT122" s="7"/>
      <c r="GU122" s="7"/>
      <c r="GV122" s="7"/>
      <c r="GW122" s="7"/>
      <c r="GX122" s="7"/>
      <c r="GY122" s="7"/>
      <c r="GZ122" s="7"/>
      <c r="HA122" s="7"/>
      <c r="HB122" s="7"/>
      <c r="HC122" s="7"/>
      <c r="HD122" s="7"/>
      <c r="HE122" s="7"/>
      <c r="HF122" s="7"/>
      <c r="HG122" s="7"/>
      <c r="HH122" s="7"/>
      <c r="HI122" s="7"/>
      <c r="HJ122" s="7"/>
      <c r="HK122" s="7"/>
      <c r="HL122" s="7"/>
      <c r="HM122" s="7"/>
      <c r="HN122" s="7"/>
      <c r="HO122" s="7"/>
      <c r="HP122" s="7"/>
      <c r="HQ122" s="7"/>
      <c r="HR122" s="7"/>
      <c r="HS122" s="7"/>
      <c r="HT122" s="7"/>
      <c r="HU122" s="7"/>
      <c r="HV122" s="7"/>
      <c r="HW122" s="7"/>
      <c r="HX122" s="7"/>
      <c r="HY122" s="7"/>
      <c r="HZ122" s="7"/>
      <c r="IA122" s="7"/>
      <c r="IB122" s="7"/>
      <c r="IC122" s="7"/>
      <c r="ID122" s="7"/>
      <c r="IE122" s="7"/>
      <c r="IF122" s="7"/>
      <c r="IG122" s="7"/>
      <c r="IH122" s="7"/>
      <c r="II122" s="7"/>
      <c r="IJ122" s="7"/>
      <c r="IK122" s="7"/>
      <c r="IL122" s="7"/>
      <c r="IM122" s="7"/>
      <c r="IN122" s="7"/>
      <c r="IO122" s="7"/>
      <c r="IP122" s="7"/>
      <c r="IQ122" s="7"/>
      <c r="IR122" s="7"/>
      <c r="IS122" s="7"/>
      <c r="IT122" s="7"/>
      <c r="IU122" s="7"/>
      <c r="IV122" s="7"/>
      <c r="IW122" s="7"/>
      <c r="IX122" s="7"/>
      <c r="IY122" s="7"/>
      <c r="IZ122" s="7"/>
      <c r="JA122" s="7"/>
      <c r="JB122" s="7"/>
      <c r="JC122" s="7"/>
      <c r="JD122" s="7"/>
      <c r="JE122" s="7"/>
      <c r="JF122" s="7"/>
      <c r="JG122" s="7"/>
      <c r="JH122" s="7"/>
      <c r="JI122" s="7"/>
      <c r="JJ122" s="7"/>
      <c r="JK122" s="7"/>
      <c r="JL122" s="7"/>
      <c r="JM122" s="7"/>
      <c r="JN122" s="7"/>
      <c r="JO122" s="7"/>
      <c r="JP122" s="7"/>
      <c r="JQ122" s="7"/>
      <c r="JR122" s="7"/>
      <c r="JS122" s="7"/>
      <c r="JT122" s="7"/>
      <c r="JU122" s="7"/>
    </row>
    <row r="123" spans="1:281" s="3" customFormat="1" ht="30" customHeight="1" thickBot="1">
      <c r="A123" s="19" t="s">
        <v>1762</v>
      </c>
      <c r="B123" s="20" t="s">
        <v>1764</v>
      </c>
      <c r="C123" s="29" t="s">
        <v>1990</v>
      </c>
      <c r="D123" s="29"/>
      <c r="E123" s="115">
        <v>0</v>
      </c>
      <c r="F123" s="112">
        <v>45776</v>
      </c>
      <c r="G123" s="17">
        <v>45809</v>
      </c>
      <c r="H123" s="28">
        <f t="shared" si="255"/>
        <v>34</v>
      </c>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c r="FL123" s="7"/>
      <c r="FM123" s="7"/>
      <c r="FN123" s="7"/>
      <c r="FO123" s="7"/>
      <c r="FP123" s="7"/>
      <c r="FQ123" s="7"/>
      <c r="FR123" s="7"/>
      <c r="FS123" s="7"/>
      <c r="FT123" s="7"/>
      <c r="FU123" s="7"/>
      <c r="FV123" s="7"/>
      <c r="FW123" s="7"/>
      <c r="FX123" s="7"/>
      <c r="FY123" s="7"/>
      <c r="FZ123" s="7"/>
      <c r="GA123" s="7"/>
      <c r="GB123" s="7"/>
      <c r="GC123" s="7"/>
      <c r="GD123" s="7"/>
      <c r="GE123" s="7"/>
      <c r="GF123" s="7"/>
      <c r="GG123" s="7"/>
      <c r="GH123" s="7"/>
      <c r="GI123" s="7"/>
      <c r="GJ123" s="7"/>
      <c r="GK123" s="7"/>
      <c r="GL123" s="7"/>
      <c r="GM123" s="7"/>
      <c r="GN123" s="7"/>
      <c r="GO123" s="7"/>
      <c r="GP123" s="7"/>
      <c r="GQ123" s="7"/>
      <c r="GR123" s="7"/>
      <c r="GS123" s="7"/>
      <c r="GT123" s="7"/>
      <c r="GU123" s="7"/>
      <c r="GV123" s="7"/>
      <c r="GW123" s="7"/>
      <c r="GX123" s="7"/>
      <c r="GY123" s="7"/>
      <c r="GZ123" s="7"/>
      <c r="HA123" s="7"/>
      <c r="HB123" s="7"/>
      <c r="HC123" s="7"/>
      <c r="HD123" s="7"/>
      <c r="HE123" s="7"/>
      <c r="HF123" s="7"/>
      <c r="HG123" s="7"/>
      <c r="HH123" s="7"/>
      <c r="HI123" s="7"/>
      <c r="HJ123" s="7"/>
      <c r="HK123" s="7"/>
      <c r="HL123" s="7"/>
      <c r="HM123" s="7"/>
      <c r="HN123" s="7"/>
      <c r="HO123" s="7"/>
      <c r="HP123" s="7"/>
      <c r="HQ123" s="7"/>
      <c r="HR123" s="7"/>
      <c r="HS123" s="7"/>
      <c r="HT123" s="7"/>
      <c r="HU123" s="7"/>
      <c r="HV123" s="7"/>
      <c r="HW123" s="7"/>
      <c r="HX123" s="7"/>
      <c r="HY123" s="7"/>
      <c r="HZ123" s="7"/>
      <c r="IA123" s="7"/>
      <c r="IB123" s="7"/>
      <c r="IC123" s="7"/>
      <c r="ID123" s="7"/>
      <c r="IE123" s="7"/>
      <c r="IF123" s="7"/>
      <c r="IG123" s="7"/>
      <c r="IH123" s="7"/>
      <c r="II123" s="7"/>
      <c r="IJ123" s="7"/>
      <c r="IK123" s="7"/>
      <c r="IL123" s="7"/>
      <c r="IM123" s="7"/>
      <c r="IN123" s="7"/>
      <c r="IO123" s="7"/>
      <c r="IP123" s="7"/>
      <c r="IQ123" s="7"/>
      <c r="IR123" s="7"/>
      <c r="IS123" s="7"/>
      <c r="IT123" s="7"/>
      <c r="IU123" s="7"/>
      <c r="IV123" s="7"/>
      <c r="IW123" s="7"/>
      <c r="IX123" s="7"/>
      <c r="IY123" s="7"/>
      <c r="IZ123" s="7"/>
      <c r="JA123" s="7"/>
      <c r="JB123" s="7"/>
      <c r="JC123" s="7"/>
      <c r="JD123" s="7"/>
      <c r="JE123" s="7"/>
      <c r="JF123" s="7"/>
      <c r="JG123" s="7"/>
      <c r="JH123" s="7"/>
      <c r="JI123" s="7"/>
      <c r="JJ123" s="7"/>
      <c r="JK123" s="7"/>
      <c r="JL123" s="7"/>
      <c r="JM123" s="7"/>
      <c r="JN123" s="7"/>
      <c r="JO123" s="7"/>
      <c r="JP123" s="7"/>
      <c r="JQ123" s="7"/>
      <c r="JR123" s="7"/>
      <c r="JS123" s="7"/>
      <c r="JT123" s="7"/>
      <c r="JU123" s="7"/>
    </row>
    <row r="124" spans="1:281" s="3" customFormat="1" ht="30" customHeight="1" thickBot="1">
      <c r="A124" s="19" t="s">
        <v>1763</v>
      </c>
      <c r="B124" s="20" t="s">
        <v>1764</v>
      </c>
      <c r="C124" s="29" t="s">
        <v>1990</v>
      </c>
      <c r="D124" s="29"/>
      <c r="E124" s="115">
        <v>0</v>
      </c>
      <c r="F124" s="112">
        <v>45776</v>
      </c>
      <c r="G124" s="17">
        <v>45809</v>
      </c>
      <c r="H124" s="28">
        <f t="shared" si="255"/>
        <v>34</v>
      </c>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c r="FL124" s="7"/>
      <c r="FM124" s="7"/>
      <c r="FN124" s="7"/>
      <c r="FO124" s="7"/>
      <c r="FP124" s="7"/>
      <c r="FQ124" s="7"/>
      <c r="FR124" s="7"/>
      <c r="FS124" s="7"/>
      <c r="FT124" s="7"/>
      <c r="FU124" s="7"/>
      <c r="FV124" s="7"/>
      <c r="FW124" s="7"/>
      <c r="FX124" s="7"/>
      <c r="FY124" s="7"/>
      <c r="FZ124" s="7"/>
      <c r="GA124" s="7"/>
      <c r="GB124" s="7"/>
      <c r="GC124" s="7"/>
      <c r="GD124" s="7"/>
      <c r="GE124" s="7"/>
      <c r="GF124" s="7"/>
      <c r="GG124" s="7"/>
      <c r="GH124" s="7"/>
      <c r="GI124" s="7"/>
      <c r="GJ124" s="7"/>
      <c r="GK124" s="7"/>
      <c r="GL124" s="7"/>
      <c r="GM124" s="7"/>
      <c r="GN124" s="7"/>
      <c r="GO124" s="7"/>
      <c r="GP124" s="7"/>
      <c r="GQ124" s="7"/>
      <c r="GR124" s="7"/>
      <c r="GS124" s="7"/>
      <c r="GT124" s="7"/>
      <c r="GU124" s="7"/>
      <c r="GV124" s="7"/>
      <c r="GW124" s="7"/>
      <c r="GX124" s="7"/>
      <c r="GY124" s="7"/>
      <c r="GZ124" s="7"/>
      <c r="HA124" s="7"/>
      <c r="HB124" s="7"/>
      <c r="HC124" s="7"/>
      <c r="HD124" s="7"/>
      <c r="HE124" s="7"/>
      <c r="HF124" s="7"/>
      <c r="HG124" s="7"/>
      <c r="HH124" s="7"/>
      <c r="HI124" s="7"/>
      <c r="HJ124" s="7"/>
      <c r="HK124" s="7"/>
      <c r="HL124" s="7"/>
      <c r="HM124" s="7"/>
      <c r="HN124" s="7"/>
      <c r="HO124" s="7"/>
      <c r="HP124" s="7"/>
      <c r="HQ124" s="7"/>
      <c r="HR124" s="7"/>
      <c r="HS124" s="7"/>
      <c r="HT124" s="7"/>
      <c r="HU124" s="7"/>
      <c r="HV124" s="7"/>
      <c r="HW124" s="7"/>
      <c r="HX124" s="7"/>
      <c r="HY124" s="7"/>
      <c r="HZ124" s="7"/>
      <c r="IA124" s="7"/>
      <c r="IB124" s="7"/>
      <c r="IC124" s="7"/>
      <c r="ID124" s="7"/>
      <c r="IE124" s="7"/>
      <c r="IF124" s="7"/>
      <c r="IG124" s="7"/>
      <c r="IH124" s="7"/>
      <c r="II124" s="7"/>
      <c r="IJ124" s="7"/>
      <c r="IK124" s="7"/>
      <c r="IL124" s="7"/>
      <c r="IM124" s="7"/>
      <c r="IN124" s="7"/>
      <c r="IO124" s="7"/>
      <c r="IP124" s="7"/>
      <c r="IQ124" s="7"/>
      <c r="IR124" s="7"/>
      <c r="IS124" s="7"/>
      <c r="IT124" s="7"/>
      <c r="IU124" s="7"/>
      <c r="IV124" s="7"/>
      <c r="IW124" s="7"/>
      <c r="IX124" s="7"/>
      <c r="IY124" s="7"/>
      <c r="IZ124" s="7"/>
      <c r="JA124" s="7"/>
      <c r="JB124" s="7"/>
      <c r="JC124" s="7"/>
      <c r="JD124" s="7"/>
      <c r="JE124" s="7"/>
      <c r="JF124" s="7"/>
      <c r="JG124" s="7"/>
      <c r="JH124" s="7"/>
      <c r="JI124" s="7"/>
      <c r="JJ124" s="7"/>
      <c r="JK124" s="7"/>
      <c r="JL124" s="7"/>
      <c r="JM124" s="7"/>
      <c r="JN124" s="7"/>
      <c r="JO124" s="7"/>
      <c r="JP124" s="7"/>
      <c r="JQ124" s="7"/>
      <c r="JR124" s="7"/>
      <c r="JS124" s="7"/>
      <c r="JT124" s="7"/>
      <c r="JU124" s="7"/>
    </row>
    <row r="125" spans="1:281" s="3" customFormat="1" ht="30" customHeight="1" thickBot="1">
      <c r="A125" s="182" t="s">
        <v>2070</v>
      </c>
      <c r="B125" s="183"/>
      <c r="C125" s="183"/>
      <c r="D125" s="183"/>
      <c r="E125" s="183"/>
      <c r="F125" s="183"/>
      <c r="G125" s="183"/>
      <c r="H125" s="184" t="str">
        <f t="shared" si="254"/>
        <v/>
      </c>
      <c r="I125" s="22"/>
      <c r="J125" s="7"/>
      <c r="K125" s="7"/>
      <c r="L125" s="7"/>
      <c r="M125" s="7"/>
      <c r="N125" s="7"/>
      <c r="O125" s="7"/>
      <c r="P125" s="7"/>
      <c r="Q125" s="7"/>
      <c r="R125" s="7"/>
      <c r="S125" s="7"/>
      <c r="T125" s="7"/>
      <c r="U125" s="8"/>
      <c r="V125" s="8"/>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c r="FL125" s="7"/>
      <c r="FM125" s="7"/>
      <c r="FN125" s="7"/>
      <c r="FO125" s="7"/>
      <c r="FP125" s="7"/>
      <c r="FQ125" s="7"/>
      <c r="FR125" s="7"/>
      <c r="FS125" s="7"/>
      <c r="FT125" s="7"/>
      <c r="FU125" s="7"/>
      <c r="FV125" s="7"/>
      <c r="FW125" s="7"/>
      <c r="FX125" s="7"/>
      <c r="FY125" s="7"/>
      <c r="FZ125" s="7"/>
      <c r="GA125" s="7"/>
      <c r="GB125" s="7"/>
      <c r="GC125" s="7"/>
      <c r="GD125" s="7"/>
      <c r="GE125" s="7"/>
      <c r="GF125" s="7"/>
      <c r="GG125" s="7"/>
      <c r="GH125" s="7"/>
      <c r="GI125" s="7"/>
      <c r="GJ125" s="7"/>
      <c r="GK125" s="7"/>
      <c r="GL125" s="7"/>
      <c r="GM125" s="7"/>
      <c r="GN125" s="7"/>
      <c r="GO125" s="7"/>
      <c r="GP125" s="7"/>
      <c r="GQ125" s="7"/>
      <c r="GR125" s="7"/>
      <c r="GS125" s="7"/>
      <c r="GT125" s="7"/>
      <c r="GU125" s="7"/>
      <c r="GV125" s="7"/>
      <c r="GW125" s="7"/>
      <c r="GX125" s="7"/>
      <c r="GY125" s="7"/>
      <c r="GZ125" s="7"/>
      <c r="HA125" s="7"/>
      <c r="HB125" s="7"/>
      <c r="HC125" s="7"/>
      <c r="HD125" s="7"/>
      <c r="HE125" s="7"/>
      <c r="HF125" s="7"/>
      <c r="HG125" s="7"/>
      <c r="HH125" s="7"/>
      <c r="HI125" s="7"/>
      <c r="HJ125" s="7"/>
      <c r="HK125" s="7"/>
      <c r="HL125" s="7"/>
      <c r="HM125" s="7"/>
      <c r="HN125" s="7"/>
      <c r="HO125" s="7"/>
      <c r="HP125" s="7"/>
      <c r="HQ125" s="7"/>
      <c r="HR125" s="7"/>
      <c r="HS125" s="7"/>
      <c r="HT125" s="7"/>
      <c r="HU125" s="7"/>
      <c r="HV125" s="7"/>
      <c r="HW125" s="7"/>
      <c r="HX125" s="7"/>
      <c r="HY125" s="7"/>
      <c r="HZ125" s="7"/>
      <c r="IA125" s="7"/>
      <c r="IB125" s="7"/>
      <c r="IC125" s="7"/>
      <c r="ID125" s="7"/>
      <c r="IE125" s="7"/>
      <c r="IF125" s="7"/>
      <c r="IG125" s="7"/>
      <c r="IH125" s="7"/>
      <c r="II125" s="7"/>
      <c r="IJ125" s="7"/>
      <c r="IK125" s="7"/>
      <c r="IL125" s="7"/>
      <c r="IM125" s="7"/>
      <c r="IN125" s="7"/>
      <c r="IO125" s="7"/>
      <c r="IP125" s="7"/>
      <c r="IQ125" s="7"/>
      <c r="IR125" s="7"/>
      <c r="IS125" s="7"/>
      <c r="IT125" s="7"/>
      <c r="IU125" s="7"/>
      <c r="IV125" s="7"/>
      <c r="IW125" s="7"/>
      <c r="IX125" s="7"/>
      <c r="IY125" s="7"/>
      <c r="IZ125" s="7"/>
      <c r="JA125" s="7"/>
      <c r="JB125" s="7"/>
      <c r="JC125" s="7"/>
      <c r="JD125" s="7"/>
      <c r="JE125" s="7"/>
      <c r="JF125" s="7"/>
      <c r="JG125" s="7"/>
      <c r="JH125" s="7"/>
      <c r="JI125" s="7"/>
      <c r="JJ125" s="7"/>
      <c r="JK125" s="7"/>
      <c r="JL125" s="7"/>
      <c r="JM125" s="7"/>
      <c r="JN125" s="7"/>
      <c r="JO125" s="7"/>
      <c r="JP125" s="7"/>
      <c r="JQ125" s="7"/>
      <c r="JR125" s="7"/>
      <c r="JS125" s="7"/>
      <c r="JT125" s="7"/>
      <c r="JU125" s="7"/>
    </row>
    <row r="126" spans="1:281" s="3" customFormat="1" ht="30" customHeight="1" thickBot="1">
      <c r="A126" s="132" t="s">
        <v>1543</v>
      </c>
      <c r="B126" s="133"/>
      <c r="C126" s="133"/>
      <c r="D126" s="133"/>
      <c r="E126" s="133"/>
      <c r="F126" s="133"/>
      <c r="G126" s="133"/>
      <c r="H126" s="134" t="str">
        <f t="shared" si="254"/>
        <v/>
      </c>
      <c r="I126" s="22"/>
      <c r="J126" s="7"/>
      <c r="K126" s="7"/>
      <c r="L126" s="7"/>
      <c r="M126" s="7"/>
      <c r="N126" s="7"/>
      <c r="O126" s="7"/>
      <c r="P126" s="7"/>
      <c r="Q126" s="7"/>
      <c r="R126" s="7"/>
      <c r="S126" s="7"/>
      <c r="T126" s="7"/>
      <c r="U126" s="8"/>
      <c r="V126" s="8"/>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c r="FL126" s="7"/>
      <c r="FM126" s="7"/>
      <c r="FN126" s="7"/>
      <c r="FO126" s="7"/>
      <c r="FP126" s="7"/>
      <c r="FQ126" s="7"/>
      <c r="FR126" s="7"/>
      <c r="FS126" s="7"/>
      <c r="FT126" s="7"/>
      <c r="FU126" s="7"/>
      <c r="FV126" s="7"/>
      <c r="FW126" s="7"/>
      <c r="FX126" s="7"/>
      <c r="FY126" s="7"/>
      <c r="FZ126" s="7"/>
      <c r="GA126" s="7"/>
      <c r="GB126" s="7"/>
      <c r="GC126" s="7"/>
      <c r="GD126" s="7"/>
      <c r="GE126" s="7"/>
      <c r="GF126" s="7"/>
      <c r="GG126" s="7"/>
      <c r="GH126" s="7"/>
      <c r="GI126" s="7"/>
      <c r="GJ126" s="7"/>
      <c r="GK126" s="7"/>
      <c r="GL126" s="7"/>
      <c r="GM126" s="7"/>
      <c r="GN126" s="7"/>
      <c r="GO126" s="7"/>
      <c r="GP126" s="7"/>
      <c r="GQ126" s="7"/>
      <c r="GR126" s="7"/>
      <c r="GS126" s="7"/>
      <c r="GT126" s="7"/>
      <c r="GU126" s="7"/>
      <c r="GV126" s="7"/>
      <c r="GW126" s="7"/>
      <c r="GX126" s="7"/>
      <c r="GY126" s="7"/>
      <c r="GZ126" s="7"/>
      <c r="HA126" s="7"/>
      <c r="HB126" s="7"/>
      <c r="HC126" s="7"/>
      <c r="HD126" s="7"/>
      <c r="HE126" s="7"/>
      <c r="HF126" s="7"/>
      <c r="HG126" s="7"/>
      <c r="HH126" s="7"/>
      <c r="HI126" s="7"/>
      <c r="HJ126" s="7"/>
      <c r="HK126" s="7"/>
      <c r="HL126" s="7"/>
      <c r="HM126" s="7"/>
      <c r="HN126" s="7"/>
      <c r="HO126" s="7"/>
      <c r="HP126" s="7"/>
      <c r="HQ126" s="7"/>
      <c r="HR126" s="7"/>
      <c r="HS126" s="7"/>
      <c r="HT126" s="7"/>
      <c r="HU126" s="7"/>
      <c r="HV126" s="7"/>
      <c r="HW126" s="7"/>
      <c r="HX126" s="7"/>
      <c r="HY126" s="7"/>
      <c r="HZ126" s="7"/>
      <c r="IA126" s="7"/>
      <c r="IB126" s="7"/>
      <c r="IC126" s="7"/>
      <c r="ID126" s="7"/>
      <c r="IE126" s="7"/>
      <c r="IF126" s="7"/>
      <c r="IG126" s="7"/>
      <c r="IH126" s="7"/>
      <c r="II126" s="7"/>
      <c r="IJ126" s="7"/>
      <c r="IK126" s="7"/>
      <c r="IL126" s="7"/>
      <c r="IM126" s="7"/>
      <c r="IN126" s="7"/>
      <c r="IO126" s="7"/>
      <c r="IP126" s="7"/>
      <c r="IQ126" s="7"/>
      <c r="IR126" s="7"/>
      <c r="IS126" s="7"/>
      <c r="IT126" s="7"/>
      <c r="IU126" s="7"/>
      <c r="IV126" s="7"/>
      <c r="IW126" s="7"/>
      <c r="IX126" s="7"/>
      <c r="IY126" s="7"/>
      <c r="IZ126" s="7"/>
      <c r="JA126" s="7"/>
      <c r="JB126" s="7"/>
      <c r="JC126" s="7"/>
      <c r="JD126" s="7"/>
      <c r="JE126" s="7"/>
      <c r="JF126" s="7"/>
      <c r="JG126" s="7"/>
      <c r="JH126" s="7"/>
      <c r="JI126" s="7"/>
      <c r="JJ126" s="7"/>
      <c r="JK126" s="7"/>
      <c r="JL126" s="7"/>
      <c r="JM126" s="7"/>
      <c r="JN126" s="7"/>
      <c r="JO126" s="7"/>
      <c r="JP126" s="7"/>
      <c r="JQ126" s="7"/>
      <c r="JR126" s="7"/>
      <c r="JS126" s="7"/>
      <c r="JT126" s="7"/>
      <c r="JU126" s="7"/>
    </row>
    <row r="127" spans="1:281" s="3" customFormat="1" ht="30" customHeight="1" thickBot="1">
      <c r="A127" s="19" t="s">
        <v>2025</v>
      </c>
      <c r="B127" s="32" t="s">
        <v>2024</v>
      </c>
      <c r="C127" s="29" t="s">
        <v>1928</v>
      </c>
      <c r="D127" s="109"/>
      <c r="E127" s="115">
        <v>0</v>
      </c>
      <c r="F127" s="113">
        <v>45852</v>
      </c>
      <c r="G127" s="34">
        <v>45866</v>
      </c>
      <c r="H127" s="119">
        <f t="shared" si="254"/>
        <v>15</v>
      </c>
      <c r="I127" s="22"/>
      <c r="J127" s="7"/>
      <c r="K127" s="7"/>
      <c r="L127" s="7"/>
      <c r="M127" s="7"/>
      <c r="N127" s="7"/>
      <c r="O127" s="7"/>
      <c r="P127" s="7"/>
      <c r="Q127" s="7"/>
      <c r="R127" s="7"/>
      <c r="S127" s="7"/>
      <c r="T127" s="7"/>
      <c r="U127" s="8"/>
      <c r="V127" s="8"/>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c r="JD127" s="7"/>
      <c r="JE127" s="7"/>
      <c r="JF127" s="7"/>
      <c r="JG127" s="7"/>
      <c r="JH127" s="7"/>
      <c r="JI127" s="7"/>
      <c r="JJ127" s="7"/>
      <c r="JK127" s="7"/>
      <c r="JL127" s="7"/>
      <c r="JM127" s="7"/>
      <c r="JN127" s="7"/>
      <c r="JO127" s="7"/>
      <c r="JP127" s="7"/>
      <c r="JQ127" s="7"/>
      <c r="JR127" s="7"/>
      <c r="JS127" s="7"/>
      <c r="JT127" s="7"/>
      <c r="JU127" s="7"/>
    </row>
    <row r="128" spans="1:281" s="3" customFormat="1" ht="30" customHeight="1" thickBot="1">
      <c r="A128" s="30" t="s">
        <v>1979</v>
      </c>
      <c r="B128" s="32" t="s">
        <v>1947</v>
      </c>
      <c r="C128" s="32" t="s">
        <v>1948</v>
      </c>
      <c r="D128" s="120"/>
      <c r="E128" s="115">
        <v>0</v>
      </c>
      <c r="F128" s="113">
        <v>45852</v>
      </c>
      <c r="G128" s="34">
        <v>45866</v>
      </c>
      <c r="H128" s="119">
        <f t="shared" si="254"/>
        <v>15</v>
      </c>
      <c r="I128" s="22"/>
      <c r="J128" s="7"/>
      <c r="K128" s="7"/>
      <c r="L128" s="7"/>
      <c r="M128" s="7"/>
      <c r="N128" s="7"/>
      <c r="O128" s="7"/>
      <c r="P128" s="7"/>
      <c r="Q128" s="7"/>
      <c r="R128" s="7"/>
      <c r="S128" s="7"/>
      <c r="T128" s="7"/>
      <c r="U128" s="8"/>
      <c r="V128" s="8"/>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7"/>
      <c r="IX128" s="7"/>
      <c r="IY128" s="7"/>
      <c r="IZ128" s="7"/>
      <c r="JA128" s="7"/>
      <c r="JB128" s="7"/>
      <c r="JC128" s="7"/>
      <c r="JD128" s="7"/>
      <c r="JE128" s="7"/>
      <c r="JF128" s="7"/>
      <c r="JG128" s="7"/>
      <c r="JH128" s="7"/>
      <c r="JI128" s="7"/>
      <c r="JJ128" s="7"/>
      <c r="JK128" s="7"/>
      <c r="JL128" s="7"/>
      <c r="JM128" s="7"/>
      <c r="JN128" s="7"/>
      <c r="JO128" s="7"/>
      <c r="JP128" s="7"/>
      <c r="JQ128" s="7"/>
      <c r="JR128" s="7"/>
      <c r="JS128" s="7"/>
      <c r="JT128" s="7"/>
      <c r="JU128" s="7"/>
    </row>
    <row r="129" spans="1:281" s="3" customFormat="1" ht="30" customHeight="1" thickBot="1">
      <c r="A129" s="30" t="s">
        <v>1980</v>
      </c>
      <c r="B129" s="32" t="s">
        <v>1947</v>
      </c>
      <c r="C129" s="32" t="s">
        <v>1948</v>
      </c>
      <c r="D129" s="120"/>
      <c r="E129" s="115">
        <v>0</v>
      </c>
      <c r="F129" s="113">
        <v>45852</v>
      </c>
      <c r="G129" s="34">
        <v>45866</v>
      </c>
      <c r="H129" s="119">
        <f t="shared" si="254"/>
        <v>15</v>
      </c>
      <c r="I129" s="22"/>
      <c r="J129" s="7"/>
      <c r="K129" s="7"/>
      <c r="L129" s="7"/>
      <c r="M129" s="7"/>
      <c r="N129" s="7"/>
      <c r="O129" s="7"/>
      <c r="P129" s="7"/>
      <c r="Q129" s="7"/>
      <c r="R129" s="7"/>
      <c r="S129" s="7"/>
      <c r="T129" s="7"/>
      <c r="U129" s="8"/>
      <c r="V129" s="8"/>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7"/>
      <c r="IX129" s="7"/>
      <c r="IY129" s="7"/>
      <c r="IZ129" s="7"/>
      <c r="JA129" s="7"/>
      <c r="JB129" s="7"/>
      <c r="JC129" s="7"/>
      <c r="JD129" s="7"/>
      <c r="JE129" s="7"/>
      <c r="JF129" s="7"/>
      <c r="JG129" s="7"/>
      <c r="JH129" s="7"/>
      <c r="JI129" s="7"/>
      <c r="JJ129" s="7"/>
      <c r="JK129" s="7"/>
      <c r="JL129" s="7"/>
      <c r="JM129" s="7"/>
      <c r="JN129" s="7"/>
      <c r="JO129" s="7"/>
      <c r="JP129" s="7"/>
      <c r="JQ129" s="7"/>
      <c r="JR129" s="7"/>
      <c r="JS129" s="7"/>
      <c r="JT129" s="7"/>
      <c r="JU129" s="7"/>
    </row>
    <row r="130" spans="1:281" s="3" customFormat="1" ht="30" customHeight="1" thickBot="1">
      <c r="A130" s="19" t="s">
        <v>17</v>
      </c>
      <c r="B130" s="32" t="s">
        <v>1947</v>
      </c>
      <c r="C130" s="32" t="s">
        <v>1948</v>
      </c>
      <c r="D130" s="110"/>
      <c r="E130" s="115">
        <v>0</v>
      </c>
      <c r="F130" s="113">
        <v>45852</v>
      </c>
      <c r="G130" s="34">
        <v>45866</v>
      </c>
      <c r="H130" s="28">
        <f t="shared" si="254"/>
        <v>15</v>
      </c>
      <c r="I130" s="22"/>
      <c r="J130" s="7"/>
      <c r="K130" s="7"/>
      <c r="L130" s="7"/>
      <c r="M130" s="7"/>
      <c r="N130" s="7"/>
      <c r="O130" s="7"/>
      <c r="P130" s="7"/>
      <c r="Q130" s="7"/>
      <c r="R130" s="7"/>
      <c r="S130" s="7"/>
      <c r="T130" s="7"/>
      <c r="U130" s="8"/>
      <c r="V130" s="8"/>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7"/>
      <c r="IX130" s="7"/>
      <c r="IY130" s="7"/>
      <c r="IZ130" s="7"/>
      <c r="JA130" s="7"/>
      <c r="JB130" s="7"/>
      <c r="JC130" s="7"/>
      <c r="JD130" s="7"/>
      <c r="JE130" s="7"/>
      <c r="JF130" s="7"/>
      <c r="JG130" s="7"/>
      <c r="JH130" s="7"/>
      <c r="JI130" s="7"/>
      <c r="JJ130" s="7"/>
      <c r="JK130" s="7"/>
      <c r="JL130" s="7"/>
      <c r="JM130" s="7"/>
      <c r="JN130" s="7"/>
      <c r="JO130" s="7"/>
      <c r="JP130" s="7"/>
      <c r="JQ130" s="7"/>
      <c r="JR130" s="7"/>
      <c r="JS130" s="7"/>
      <c r="JT130" s="7"/>
      <c r="JU130" s="7"/>
    </row>
    <row r="131" spans="1:281" s="3" customFormat="1" ht="30" customHeight="1" thickBot="1">
      <c r="A131" s="19" t="s">
        <v>2086</v>
      </c>
      <c r="B131" s="32" t="s">
        <v>1947</v>
      </c>
      <c r="C131" s="32" t="s">
        <v>1948</v>
      </c>
      <c r="D131" s="110"/>
      <c r="E131" s="115">
        <v>0</v>
      </c>
      <c r="F131" s="113">
        <v>45852</v>
      </c>
      <c r="G131" s="34">
        <v>45866</v>
      </c>
      <c r="H131" s="28">
        <f t="shared" si="254"/>
        <v>15</v>
      </c>
      <c r="I131" s="22"/>
      <c r="J131" s="7"/>
      <c r="K131" s="7"/>
      <c r="L131" s="7"/>
      <c r="M131" s="7"/>
      <c r="N131" s="7"/>
      <c r="O131" s="7"/>
      <c r="P131" s="7"/>
      <c r="Q131" s="7"/>
      <c r="R131" s="7"/>
      <c r="S131" s="7"/>
      <c r="T131" s="7"/>
      <c r="U131" s="8"/>
      <c r="V131" s="8"/>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c r="ET131" s="7"/>
      <c r="EU131" s="7"/>
      <c r="EV131" s="7"/>
      <c r="EW131" s="7"/>
      <c r="EX131" s="7"/>
      <c r="EY131" s="7"/>
      <c r="EZ131" s="7"/>
      <c r="FA131" s="7"/>
      <c r="FB131" s="7"/>
      <c r="FC131" s="7"/>
      <c r="FD131" s="7"/>
      <c r="FE131" s="7"/>
      <c r="FF131" s="7"/>
      <c r="FG131" s="7"/>
      <c r="FH131" s="7"/>
      <c r="FI131" s="7"/>
      <c r="FJ131" s="7"/>
      <c r="FK131" s="7"/>
      <c r="FL131" s="7"/>
      <c r="FM131" s="7"/>
      <c r="FN131" s="7"/>
      <c r="FO131" s="7"/>
      <c r="FP131" s="7"/>
      <c r="FQ131" s="7"/>
      <c r="FR131" s="7"/>
      <c r="FS131" s="7"/>
      <c r="FT131" s="7"/>
      <c r="FU131" s="7"/>
      <c r="FV131" s="7"/>
      <c r="FW131" s="7"/>
      <c r="FX131" s="7"/>
      <c r="FY131" s="7"/>
      <c r="FZ131" s="7"/>
      <c r="GA131" s="7"/>
      <c r="GB131" s="7"/>
      <c r="GC131" s="7"/>
      <c r="GD131" s="7"/>
      <c r="GE131" s="7"/>
      <c r="GF131" s="7"/>
      <c r="GG131" s="7"/>
      <c r="GH131" s="7"/>
      <c r="GI131" s="7"/>
      <c r="GJ131" s="7"/>
      <c r="GK131" s="7"/>
      <c r="GL131" s="7"/>
      <c r="GM131" s="7"/>
      <c r="GN131" s="7"/>
      <c r="GO131" s="7"/>
      <c r="GP131" s="7"/>
      <c r="GQ131" s="7"/>
      <c r="GR131" s="7"/>
      <c r="GS131" s="7"/>
      <c r="GT131" s="7"/>
      <c r="GU131" s="7"/>
      <c r="GV131" s="7"/>
      <c r="GW131" s="7"/>
      <c r="GX131" s="7"/>
      <c r="GY131" s="7"/>
      <c r="GZ131" s="7"/>
      <c r="HA131" s="7"/>
      <c r="HB131" s="7"/>
      <c r="HC131" s="7"/>
      <c r="HD131" s="7"/>
      <c r="HE131" s="7"/>
      <c r="HF131" s="7"/>
      <c r="HG131" s="7"/>
      <c r="HH131" s="7"/>
      <c r="HI131" s="7"/>
      <c r="HJ131" s="7"/>
      <c r="HK131" s="7"/>
      <c r="HL131" s="7"/>
      <c r="HM131" s="7"/>
      <c r="HN131" s="7"/>
      <c r="HO131" s="7"/>
      <c r="HP131" s="7"/>
      <c r="HQ131" s="7"/>
      <c r="HR131" s="7"/>
      <c r="HS131" s="7"/>
      <c r="HT131" s="7"/>
      <c r="HU131" s="7"/>
      <c r="HV131" s="7"/>
      <c r="HW131" s="7"/>
      <c r="HX131" s="7"/>
      <c r="HY131" s="7"/>
      <c r="HZ131" s="7"/>
      <c r="IA131" s="7"/>
      <c r="IB131" s="7"/>
      <c r="IC131" s="7"/>
      <c r="ID131" s="7"/>
      <c r="IE131" s="7"/>
      <c r="IF131" s="7"/>
      <c r="IG131" s="7"/>
      <c r="IH131" s="7"/>
      <c r="II131" s="7"/>
      <c r="IJ131" s="7"/>
      <c r="IK131" s="7"/>
      <c r="IL131" s="7"/>
      <c r="IM131" s="7"/>
      <c r="IN131" s="7"/>
      <c r="IO131" s="7"/>
      <c r="IP131" s="7"/>
      <c r="IQ131" s="7"/>
      <c r="IR131" s="7"/>
      <c r="IS131" s="7"/>
      <c r="IT131" s="7"/>
      <c r="IU131" s="7"/>
      <c r="IV131" s="7"/>
      <c r="IW131" s="7"/>
      <c r="IX131" s="7"/>
      <c r="IY131" s="7"/>
      <c r="IZ131" s="7"/>
      <c r="JA131" s="7"/>
      <c r="JB131" s="7"/>
      <c r="JC131" s="7"/>
      <c r="JD131" s="7"/>
      <c r="JE131" s="7"/>
      <c r="JF131" s="7"/>
      <c r="JG131" s="7"/>
      <c r="JH131" s="7"/>
      <c r="JI131" s="7"/>
      <c r="JJ131" s="7"/>
      <c r="JK131" s="7"/>
      <c r="JL131" s="7"/>
      <c r="JM131" s="7"/>
      <c r="JN131" s="7"/>
      <c r="JO131" s="7"/>
      <c r="JP131" s="7"/>
      <c r="JQ131" s="7"/>
      <c r="JR131" s="7"/>
      <c r="JS131" s="7"/>
      <c r="JT131" s="7"/>
      <c r="JU131" s="7"/>
    </row>
    <row r="132" spans="1:281" s="3" customFormat="1" ht="30" customHeight="1" thickBot="1">
      <c r="A132" s="19" t="s">
        <v>18</v>
      </c>
      <c r="B132" s="32" t="s">
        <v>1947</v>
      </c>
      <c r="C132" s="32" t="s">
        <v>1948</v>
      </c>
      <c r="D132" s="110"/>
      <c r="E132" s="115">
        <v>0</v>
      </c>
      <c r="F132" s="113">
        <v>45852</v>
      </c>
      <c r="G132" s="34">
        <v>45866</v>
      </c>
      <c r="H132" s="28">
        <f t="shared" si="254"/>
        <v>15</v>
      </c>
      <c r="I132" s="22"/>
      <c r="J132" s="7"/>
      <c r="K132" s="7"/>
      <c r="L132" s="7"/>
      <c r="M132" s="7"/>
      <c r="N132" s="7"/>
      <c r="O132" s="7"/>
      <c r="P132" s="7"/>
      <c r="Q132" s="7"/>
      <c r="R132" s="7"/>
      <c r="S132" s="7"/>
      <c r="T132" s="7"/>
      <c r="U132" s="8"/>
      <c r="V132" s="8"/>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c r="HF132" s="7"/>
      <c r="HG132" s="7"/>
      <c r="HH132" s="7"/>
      <c r="HI132" s="7"/>
      <c r="HJ132" s="7"/>
      <c r="HK132" s="7"/>
      <c r="HL132" s="7"/>
      <c r="HM132" s="7"/>
      <c r="HN132" s="7"/>
      <c r="HO132" s="7"/>
      <c r="HP132" s="7"/>
      <c r="HQ132" s="7"/>
      <c r="HR132" s="7"/>
      <c r="HS132" s="7"/>
      <c r="HT132" s="7"/>
      <c r="HU132" s="7"/>
      <c r="HV132" s="7"/>
      <c r="HW132" s="7"/>
      <c r="HX132" s="7"/>
      <c r="HY132" s="7"/>
      <c r="HZ132" s="7"/>
      <c r="IA132" s="7"/>
      <c r="IB132" s="7"/>
      <c r="IC132" s="7"/>
      <c r="ID132" s="7"/>
      <c r="IE132" s="7"/>
      <c r="IF132" s="7"/>
      <c r="IG132" s="7"/>
      <c r="IH132" s="7"/>
      <c r="II132" s="7"/>
      <c r="IJ132" s="7"/>
      <c r="IK132" s="7"/>
      <c r="IL132" s="7"/>
      <c r="IM132" s="7"/>
      <c r="IN132" s="7"/>
      <c r="IO132" s="7"/>
      <c r="IP132" s="7"/>
      <c r="IQ132" s="7"/>
      <c r="IR132" s="7"/>
      <c r="IS132" s="7"/>
      <c r="IT132" s="7"/>
      <c r="IU132" s="7"/>
      <c r="IV132" s="7"/>
      <c r="IW132" s="7"/>
      <c r="IX132" s="7"/>
      <c r="IY132" s="7"/>
      <c r="IZ132" s="7"/>
      <c r="JA132" s="7"/>
      <c r="JB132" s="7"/>
      <c r="JC132" s="7"/>
      <c r="JD132" s="7"/>
      <c r="JE132" s="7"/>
      <c r="JF132" s="7"/>
      <c r="JG132" s="7"/>
      <c r="JH132" s="7"/>
      <c r="JI132" s="7"/>
      <c r="JJ132" s="7"/>
      <c r="JK132" s="7"/>
      <c r="JL132" s="7"/>
      <c r="JM132" s="7"/>
      <c r="JN132" s="7"/>
      <c r="JO132" s="7"/>
      <c r="JP132" s="7"/>
      <c r="JQ132" s="7"/>
      <c r="JR132" s="7"/>
      <c r="JS132" s="7"/>
      <c r="JT132" s="7"/>
      <c r="JU132" s="7"/>
    </row>
    <row r="133" spans="1:281" s="3" customFormat="1" ht="30" customHeight="1" thickBot="1">
      <c r="A133" s="19" t="s">
        <v>20</v>
      </c>
      <c r="B133" s="32" t="s">
        <v>1947</v>
      </c>
      <c r="C133" s="32" t="s">
        <v>1948</v>
      </c>
      <c r="D133" s="110"/>
      <c r="E133" s="115">
        <v>0</v>
      </c>
      <c r="F133" s="113">
        <v>45852</v>
      </c>
      <c r="G133" s="34">
        <v>45866</v>
      </c>
      <c r="H133" s="28">
        <f t="shared" si="254"/>
        <v>15</v>
      </c>
      <c r="I133" s="22"/>
      <c r="J133" s="7"/>
      <c r="K133" s="7"/>
      <c r="L133" s="7"/>
      <c r="M133" s="7"/>
      <c r="N133" s="7"/>
      <c r="O133" s="7"/>
      <c r="P133" s="7"/>
      <c r="Q133" s="7"/>
      <c r="R133" s="7"/>
      <c r="S133" s="7"/>
      <c r="T133" s="7"/>
      <c r="U133" s="8"/>
      <c r="V133" s="8"/>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D133" s="7"/>
      <c r="HE133" s="7"/>
      <c r="HF133" s="7"/>
      <c r="HG133" s="7"/>
      <c r="HH133" s="7"/>
      <c r="HI133" s="7"/>
      <c r="HJ133" s="7"/>
      <c r="HK133" s="7"/>
      <c r="HL133" s="7"/>
      <c r="HM133" s="7"/>
      <c r="HN133" s="7"/>
      <c r="HO133" s="7"/>
      <c r="HP133" s="7"/>
      <c r="HQ133" s="7"/>
      <c r="HR133" s="7"/>
      <c r="HS133" s="7"/>
      <c r="HT133" s="7"/>
      <c r="HU133" s="7"/>
      <c r="HV133" s="7"/>
      <c r="HW133" s="7"/>
      <c r="HX133" s="7"/>
      <c r="HY133" s="7"/>
      <c r="HZ133" s="7"/>
      <c r="IA133" s="7"/>
      <c r="IB133" s="7"/>
      <c r="IC133" s="7"/>
      <c r="ID133" s="7"/>
      <c r="IE133" s="7"/>
      <c r="IF133" s="7"/>
      <c r="IG133" s="7"/>
      <c r="IH133" s="7"/>
      <c r="II133" s="7"/>
      <c r="IJ133" s="7"/>
      <c r="IK133" s="7"/>
      <c r="IL133" s="7"/>
      <c r="IM133" s="7"/>
      <c r="IN133" s="7"/>
      <c r="IO133" s="7"/>
      <c r="IP133" s="7"/>
      <c r="IQ133" s="7"/>
      <c r="IR133" s="7"/>
      <c r="IS133" s="7"/>
      <c r="IT133" s="7"/>
      <c r="IU133" s="7"/>
      <c r="IV133" s="7"/>
      <c r="IW133" s="7"/>
      <c r="IX133" s="7"/>
      <c r="IY133" s="7"/>
      <c r="IZ133" s="7"/>
      <c r="JA133" s="7"/>
      <c r="JB133" s="7"/>
      <c r="JC133" s="7"/>
      <c r="JD133" s="7"/>
      <c r="JE133" s="7"/>
      <c r="JF133" s="7"/>
      <c r="JG133" s="7"/>
      <c r="JH133" s="7"/>
      <c r="JI133" s="7"/>
      <c r="JJ133" s="7"/>
      <c r="JK133" s="7"/>
      <c r="JL133" s="7"/>
      <c r="JM133" s="7"/>
      <c r="JN133" s="7"/>
      <c r="JO133" s="7"/>
      <c r="JP133" s="7"/>
      <c r="JQ133" s="7"/>
      <c r="JR133" s="7"/>
      <c r="JS133" s="7"/>
      <c r="JT133" s="7"/>
      <c r="JU133" s="7"/>
    </row>
    <row r="134" spans="1:281" s="3" customFormat="1" ht="30" customHeight="1" thickBot="1">
      <c r="A134" s="19" t="s">
        <v>2026</v>
      </c>
      <c r="B134" s="32" t="s">
        <v>19</v>
      </c>
      <c r="C134" s="32" t="s">
        <v>1948</v>
      </c>
      <c r="D134" s="110"/>
      <c r="E134" s="115">
        <v>1</v>
      </c>
      <c r="F134" s="112">
        <v>45782</v>
      </c>
      <c r="G134" s="17">
        <v>45791</v>
      </c>
      <c r="H134" s="28">
        <f t="shared" si="254"/>
        <v>10</v>
      </c>
      <c r="I134" s="22"/>
      <c r="J134" s="7"/>
      <c r="K134" s="7"/>
      <c r="L134" s="7"/>
      <c r="M134" s="7"/>
      <c r="N134" s="7"/>
      <c r="O134" s="7"/>
      <c r="P134" s="7"/>
      <c r="Q134" s="7"/>
      <c r="R134" s="7"/>
      <c r="S134" s="7"/>
      <c r="T134" s="7"/>
      <c r="U134" s="8"/>
      <c r="V134" s="8"/>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c r="HC134" s="7"/>
      <c r="HD134" s="7"/>
      <c r="HE134" s="7"/>
      <c r="HF134" s="7"/>
      <c r="HG134" s="7"/>
      <c r="HH134" s="7"/>
      <c r="HI134" s="7"/>
      <c r="HJ134" s="7"/>
      <c r="HK134" s="7"/>
      <c r="HL134" s="7"/>
      <c r="HM134" s="7"/>
      <c r="HN134" s="7"/>
      <c r="HO134" s="7"/>
      <c r="HP134" s="7"/>
      <c r="HQ134" s="7"/>
      <c r="HR134" s="7"/>
      <c r="HS134" s="7"/>
      <c r="HT134" s="7"/>
      <c r="HU134" s="7"/>
      <c r="HV134" s="7"/>
      <c r="HW134" s="7"/>
      <c r="HX134" s="7"/>
      <c r="HY134" s="7"/>
      <c r="HZ134" s="7"/>
      <c r="IA134" s="7"/>
      <c r="IB134" s="7"/>
      <c r="IC134" s="7"/>
      <c r="ID134" s="7"/>
      <c r="IE134" s="7"/>
      <c r="IF134" s="7"/>
      <c r="IG134" s="7"/>
      <c r="IH134" s="7"/>
      <c r="II134" s="7"/>
      <c r="IJ134" s="7"/>
      <c r="IK134" s="7"/>
      <c r="IL134" s="7"/>
      <c r="IM134" s="7"/>
      <c r="IN134" s="7"/>
      <c r="IO134" s="7"/>
      <c r="IP134" s="7"/>
      <c r="IQ134" s="7"/>
      <c r="IR134" s="7"/>
      <c r="IS134" s="7"/>
      <c r="IT134" s="7"/>
      <c r="IU134" s="7"/>
      <c r="IV134" s="7"/>
      <c r="IW134" s="7"/>
      <c r="IX134" s="7"/>
      <c r="IY134" s="7"/>
      <c r="IZ134" s="7"/>
      <c r="JA134" s="7"/>
      <c r="JB134" s="7"/>
      <c r="JC134" s="7"/>
      <c r="JD134" s="7"/>
      <c r="JE134" s="7"/>
      <c r="JF134" s="7"/>
      <c r="JG134" s="7"/>
      <c r="JH134" s="7"/>
      <c r="JI134" s="7"/>
      <c r="JJ134" s="7"/>
      <c r="JK134" s="7"/>
      <c r="JL134" s="7"/>
      <c r="JM134" s="7"/>
      <c r="JN134" s="7"/>
      <c r="JO134" s="7"/>
      <c r="JP134" s="7"/>
      <c r="JQ134" s="7"/>
      <c r="JR134" s="7"/>
      <c r="JS134" s="7"/>
      <c r="JT134" s="7"/>
      <c r="JU134" s="7"/>
    </row>
    <row r="135" spans="1:281" s="3" customFormat="1" ht="30" customHeight="1" thickBot="1">
      <c r="A135" s="19" t="s">
        <v>1904</v>
      </c>
      <c r="B135" s="32" t="s">
        <v>1947</v>
      </c>
      <c r="C135" s="32" t="s">
        <v>1948</v>
      </c>
      <c r="D135" s="110"/>
      <c r="E135" s="115">
        <v>0</v>
      </c>
      <c r="F135" s="113">
        <v>45852</v>
      </c>
      <c r="G135" s="34">
        <v>45866</v>
      </c>
      <c r="H135" s="28">
        <f t="shared" si="254"/>
        <v>15</v>
      </c>
      <c r="I135" s="22"/>
      <c r="J135" s="7"/>
      <c r="K135" s="7"/>
      <c r="L135" s="7"/>
      <c r="M135" s="7"/>
      <c r="N135" s="7"/>
      <c r="O135" s="7"/>
      <c r="P135" s="7"/>
      <c r="Q135" s="7"/>
      <c r="R135" s="7"/>
      <c r="S135" s="7"/>
      <c r="T135" s="7"/>
      <c r="U135" s="8"/>
      <c r="V135" s="8"/>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c r="FL135" s="7"/>
      <c r="FM135" s="7"/>
      <c r="FN135" s="7"/>
      <c r="FO135" s="7"/>
      <c r="FP135" s="7"/>
      <c r="FQ135" s="7"/>
      <c r="FR135" s="7"/>
      <c r="FS135" s="7"/>
      <c r="FT135" s="7"/>
      <c r="FU135" s="7"/>
      <c r="FV135" s="7"/>
      <c r="FW135" s="7"/>
      <c r="FX135" s="7"/>
      <c r="FY135" s="7"/>
      <c r="FZ135" s="7"/>
      <c r="GA135" s="7"/>
      <c r="GB135" s="7"/>
      <c r="GC135" s="7"/>
      <c r="GD135" s="7"/>
      <c r="GE135" s="7"/>
      <c r="GF135" s="7"/>
      <c r="GG135" s="7"/>
      <c r="GH135" s="7"/>
      <c r="GI135" s="7"/>
      <c r="GJ135" s="7"/>
      <c r="GK135" s="7"/>
      <c r="GL135" s="7"/>
      <c r="GM135" s="7"/>
      <c r="GN135" s="7"/>
      <c r="GO135" s="7"/>
      <c r="GP135" s="7"/>
      <c r="GQ135" s="7"/>
      <c r="GR135" s="7"/>
      <c r="GS135" s="7"/>
      <c r="GT135" s="7"/>
      <c r="GU135" s="7"/>
      <c r="GV135" s="7"/>
      <c r="GW135" s="7"/>
      <c r="GX135" s="7"/>
      <c r="GY135" s="7"/>
      <c r="GZ135" s="7"/>
      <c r="HA135" s="7"/>
      <c r="HB135" s="7"/>
      <c r="HC135" s="7"/>
      <c r="HD135" s="7"/>
      <c r="HE135" s="7"/>
      <c r="HF135" s="7"/>
      <c r="HG135" s="7"/>
      <c r="HH135" s="7"/>
      <c r="HI135" s="7"/>
      <c r="HJ135" s="7"/>
      <c r="HK135" s="7"/>
      <c r="HL135" s="7"/>
      <c r="HM135" s="7"/>
      <c r="HN135" s="7"/>
      <c r="HO135" s="7"/>
      <c r="HP135" s="7"/>
      <c r="HQ135" s="7"/>
      <c r="HR135" s="7"/>
      <c r="HS135" s="7"/>
      <c r="HT135" s="7"/>
      <c r="HU135" s="7"/>
      <c r="HV135" s="7"/>
      <c r="HW135" s="7"/>
      <c r="HX135" s="7"/>
      <c r="HY135" s="7"/>
      <c r="HZ135" s="7"/>
      <c r="IA135" s="7"/>
      <c r="IB135" s="7"/>
      <c r="IC135" s="7"/>
      <c r="ID135" s="7"/>
      <c r="IE135" s="7"/>
      <c r="IF135" s="7"/>
      <c r="IG135" s="7"/>
      <c r="IH135" s="7"/>
      <c r="II135" s="7"/>
      <c r="IJ135" s="7"/>
      <c r="IK135" s="7"/>
      <c r="IL135" s="7"/>
      <c r="IM135" s="7"/>
      <c r="IN135" s="7"/>
      <c r="IO135" s="7"/>
      <c r="IP135" s="7"/>
      <c r="IQ135" s="7"/>
      <c r="IR135" s="7"/>
      <c r="IS135" s="7"/>
      <c r="IT135" s="7"/>
      <c r="IU135" s="7"/>
      <c r="IV135" s="7"/>
      <c r="IW135" s="7"/>
      <c r="IX135" s="7"/>
      <c r="IY135" s="7"/>
      <c r="IZ135" s="7"/>
      <c r="JA135" s="7"/>
      <c r="JB135" s="7"/>
      <c r="JC135" s="7"/>
      <c r="JD135" s="7"/>
      <c r="JE135" s="7"/>
      <c r="JF135" s="7"/>
      <c r="JG135" s="7"/>
      <c r="JH135" s="7"/>
      <c r="JI135" s="7"/>
      <c r="JJ135" s="7"/>
      <c r="JK135" s="7"/>
      <c r="JL135" s="7"/>
      <c r="JM135" s="7"/>
      <c r="JN135" s="7"/>
      <c r="JO135" s="7"/>
      <c r="JP135" s="7"/>
      <c r="JQ135" s="7"/>
      <c r="JR135" s="7"/>
      <c r="JS135" s="7"/>
      <c r="JT135" s="7"/>
      <c r="JU135" s="7"/>
    </row>
    <row r="136" spans="1:281" s="3" customFormat="1" ht="30" customHeight="1" thickBot="1">
      <c r="A136" s="19" t="s">
        <v>2079</v>
      </c>
      <c r="B136" s="29" t="s">
        <v>319</v>
      </c>
      <c r="C136" s="29" t="s">
        <v>10</v>
      </c>
      <c r="D136" s="110"/>
      <c r="E136" s="115">
        <v>0.9</v>
      </c>
      <c r="F136" s="112">
        <v>45779</v>
      </c>
      <c r="G136" s="17">
        <v>45992</v>
      </c>
      <c r="H136" s="28">
        <f t="shared" si="254"/>
        <v>214</v>
      </c>
      <c r="I136" s="22"/>
      <c r="J136" s="7"/>
      <c r="K136" s="7"/>
      <c r="L136" s="7"/>
      <c r="M136" s="7"/>
      <c r="N136" s="7"/>
      <c r="O136" s="7"/>
      <c r="P136" s="7"/>
      <c r="Q136" s="7"/>
      <c r="R136" s="7"/>
      <c r="S136" s="7"/>
      <c r="T136" s="7"/>
      <c r="U136" s="8"/>
      <c r="V136" s="8"/>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D136" s="7"/>
      <c r="HE136" s="7"/>
      <c r="HF136" s="7"/>
      <c r="HG136" s="7"/>
      <c r="HH136" s="7"/>
      <c r="HI136" s="7"/>
      <c r="HJ136" s="7"/>
      <c r="HK136" s="7"/>
      <c r="HL136" s="7"/>
      <c r="HM136" s="7"/>
      <c r="HN136" s="7"/>
      <c r="HO136" s="7"/>
      <c r="HP136" s="7"/>
      <c r="HQ136" s="7"/>
      <c r="HR136" s="7"/>
      <c r="HS136" s="7"/>
      <c r="HT136" s="7"/>
      <c r="HU136" s="7"/>
      <c r="HV136" s="7"/>
      <c r="HW136" s="7"/>
      <c r="HX136" s="7"/>
      <c r="HY136" s="7"/>
      <c r="HZ136" s="7"/>
      <c r="IA136" s="7"/>
      <c r="IB136" s="7"/>
      <c r="IC136" s="7"/>
      <c r="ID136" s="7"/>
      <c r="IE136" s="7"/>
      <c r="IF136" s="7"/>
      <c r="IG136" s="7"/>
      <c r="IH136" s="7"/>
      <c r="II136" s="7"/>
      <c r="IJ136" s="7"/>
      <c r="IK136" s="7"/>
      <c r="IL136" s="7"/>
      <c r="IM136" s="7"/>
      <c r="IN136" s="7"/>
      <c r="IO136" s="7"/>
      <c r="IP136" s="7"/>
      <c r="IQ136" s="7"/>
      <c r="IR136" s="7"/>
      <c r="IS136" s="7"/>
      <c r="IT136" s="7"/>
      <c r="IU136" s="7"/>
      <c r="IV136" s="7"/>
      <c r="IW136" s="7"/>
      <c r="IX136" s="7"/>
      <c r="IY136" s="7"/>
      <c r="IZ136" s="7"/>
      <c r="JA136" s="7"/>
      <c r="JB136" s="7"/>
      <c r="JC136" s="7"/>
      <c r="JD136" s="7"/>
      <c r="JE136" s="7"/>
      <c r="JF136" s="7"/>
      <c r="JG136" s="7"/>
      <c r="JH136" s="7"/>
      <c r="JI136" s="7"/>
      <c r="JJ136" s="7"/>
      <c r="JK136" s="7"/>
      <c r="JL136" s="7"/>
      <c r="JM136" s="7"/>
      <c r="JN136" s="7"/>
      <c r="JO136" s="7"/>
      <c r="JP136" s="7"/>
      <c r="JQ136" s="7"/>
      <c r="JR136" s="7"/>
      <c r="JS136" s="7"/>
      <c r="JT136" s="7"/>
      <c r="JU136" s="7"/>
    </row>
    <row r="137" spans="1:281" s="3" customFormat="1" ht="30" customHeight="1" thickBot="1">
      <c r="A137" s="19" t="s">
        <v>2080</v>
      </c>
      <c r="B137" s="29" t="s">
        <v>2081</v>
      </c>
      <c r="C137" s="29" t="s">
        <v>2082</v>
      </c>
      <c r="D137" s="110"/>
      <c r="E137" s="115">
        <v>0</v>
      </c>
      <c r="F137" s="113">
        <v>45852</v>
      </c>
      <c r="G137" s="34">
        <v>45866</v>
      </c>
      <c r="H137" s="28">
        <f t="shared" si="254"/>
        <v>15</v>
      </c>
      <c r="I137" s="22"/>
      <c r="J137" s="7"/>
      <c r="K137" s="7"/>
      <c r="L137" s="7"/>
      <c r="M137" s="7"/>
      <c r="N137" s="7"/>
      <c r="O137" s="7"/>
      <c r="P137" s="7"/>
      <c r="Q137" s="7"/>
      <c r="R137" s="7"/>
      <c r="S137" s="7"/>
      <c r="T137" s="7"/>
      <c r="U137" s="8"/>
      <c r="V137" s="8"/>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c r="HC137" s="7"/>
      <c r="HD137" s="7"/>
      <c r="HE137" s="7"/>
      <c r="HF137" s="7"/>
      <c r="HG137" s="7"/>
      <c r="HH137" s="7"/>
      <c r="HI137" s="7"/>
      <c r="HJ137" s="7"/>
      <c r="HK137" s="7"/>
      <c r="HL137" s="7"/>
      <c r="HM137" s="7"/>
      <c r="HN137" s="7"/>
      <c r="HO137" s="7"/>
      <c r="HP137" s="7"/>
      <c r="HQ137" s="7"/>
      <c r="HR137" s="7"/>
      <c r="HS137" s="7"/>
      <c r="HT137" s="7"/>
      <c r="HU137" s="7"/>
      <c r="HV137" s="7"/>
      <c r="HW137" s="7"/>
      <c r="HX137" s="7"/>
      <c r="HY137" s="7"/>
      <c r="HZ137" s="7"/>
      <c r="IA137" s="7"/>
      <c r="IB137" s="7"/>
      <c r="IC137" s="7"/>
      <c r="ID137" s="7"/>
      <c r="IE137" s="7"/>
      <c r="IF137" s="7"/>
      <c r="IG137" s="7"/>
      <c r="IH137" s="7"/>
      <c r="II137" s="7"/>
      <c r="IJ137" s="7"/>
      <c r="IK137" s="7"/>
      <c r="IL137" s="7"/>
      <c r="IM137" s="7"/>
      <c r="IN137" s="7"/>
      <c r="IO137" s="7"/>
      <c r="IP137" s="7"/>
      <c r="IQ137" s="7"/>
      <c r="IR137" s="7"/>
      <c r="IS137" s="7"/>
      <c r="IT137" s="7"/>
      <c r="IU137" s="7"/>
      <c r="IV137" s="7"/>
      <c r="IW137" s="7"/>
      <c r="IX137" s="7"/>
      <c r="IY137" s="7"/>
      <c r="IZ137" s="7"/>
      <c r="JA137" s="7"/>
      <c r="JB137" s="7"/>
      <c r="JC137" s="7"/>
      <c r="JD137" s="7"/>
      <c r="JE137" s="7"/>
      <c r="JF137" s="7"/>
      <c r="JG137" s="7"/>
      <c r="JH137" s="7"/>
      <c r="JI137" s="7"/>
      <c r="JJ137" s="7"/>
      <c r="JK137" s="7"/>
      <c r="JL137" s="7"/>
      <c r="JM137" s="7"/>
      <c r="JN137" s="7"/>
      <c r="JO137" s="7"/>
      <c r="JP137" s="7"/>
      <c r="JQ137" s="7"/>
      <c r="JR137" s="7"/>
      <c r="JS137" s="7"/>
      <c r="JT137" s="7"/>
      <c r="JU137" s="7"/>
    </row>
    <row r="138" spans="1:281" s="3" customFormat="1" ht="30" customHeight="1" thickBot="1">
      <c r="A138" s="19" t="s">
        <v>2078</v>
      </c>
      <c r="B138" s="29" t="s">
        <v>319</v>
      </c>
      <c r="C138" s="29" t="s">
        <v>10</v>
      </c>
      <c r="D138" s="110"/>
      <c r="E138" s="115">
        <v>0.9</v>
      </c>
      <c r="F138" s="112">
        <v>45779</v>
      </c>
      <c r="G138" s="17">
        <v>45992</v>
      </c>
      <c r="H138" s="28">
        <f t="shared" si="254"/>
        <v>214</v>
      </c>
      <c r="I138" s="22"/>
      <c r="J138" s="7"/>
      <c r="K138" s="7"/>
      <c r="L138" s="7"/>
      <c r="M138" s="7"/>
      <c r="N138" s="7"/>
      <c r="O138" s="7"/>
      <c r="P138" s="7"/>
      <c r="Q138" s="7"/>
      <c r="R138" s="7"/>
      <c r="S138" s="7"/>
      <c r="T138" s="7"/>
      <c r="U138" s="8"/>
      <c r="V138" s="8"/>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c r="HM138" s="7"/>
      <c r="HN138" s="7"/>
      <c r="HO138" s="7"/>
      <c r="HP138" s="7"/>
      <c r="HQ138" s="7"/>
      <c r="HR138" s="7"/>
      <c r="HS138" s="7"/>
      <c r="HT138" s="7"/>
      <c r="HU138" s="7"/>
      <c r="HV138" s="7"/>
      <c r="HW138" s="7"/>
      <c r="HX138" s="7"/>
      <c r="HY138" s="7"/>
      <c r="HZ138" s="7"/>
      <c r="IA138" s="7"/>
      <c r="IB138" s="7"/>
      <c r="IC138" s="7"/>
      <c r="ID138" s="7"/>
      <c r="IE138" s="7"/>
      <c r="IF138" s="7"/>
      <c r="IG138" s="7"/>
      <c r="IH138" s="7"/>
      <c r="II138" s="7"/>
      <c r="IJ138" s="7"/>
      <c r="IK138" s="7"/>
      <c r="IL138" s="7"/>
      <c r="IM138" s="7"/>
      <c r="IN138" s="7"/>
      <c r="IO138" s="7"/>
      <c r="IP138" s="7"/>
      <c r="IQ138" s="7"/>
      <c r="IR138" s="7"/>
      <c r="IS138" s="7"/>
      <c r="IT138" s="7"/>
      <c r="IU138" s="7"/>
      <c r="IV138" s="7"/>
      <c r="IW138" s="7"/>
      <c r="IX138" s="7"/>
      <c r="IY138" s="7"/>
      <c r="IZ138" s="7"/>
      <c r="JA138" s="7"/>
      <c r="JB138" s="7"/>
      <c r="JC138" s="7"/>
      <c r="JD138" s="7"/>
      <c r="JE138" s="7"/>
      <c r="JF138" s="7"/>
      <c r="JG138" s="7"/>
      <c r="JH138" s="7"/>
      <c r="JI138" s="7"/>
      <c r="JJ138" s="7"/>
      <c r="JK138" s="7"/>
      <c r="JL138" s="7"/>
      <c r="JM138" s="7"/>
      <c r="JN138" s="7"/>
      <c r="JO138" s="7"/>
      <c r="JP138" s="7"/>
      <c r="JQ138" s="7"/>
      <c r="JR138" s="7"/>
      <c r="JS138" s="7"/>
      <c r="JT138" s="7"/>
      <c r="JU138" s="7"/>
    </row>
    <row r="139" spans="1:281" s="3" customFormat="1" ht="30" customHeight="1" thickBot="1">
      <c r="A139" s="19" t="s">
        <v>2077</v>
      </c>
      <c r="B139" s="29" t="s">
        <v>2014</v>
      </c>
      <c r="C139" s="29" t="s">
        <v>97</v>
      </c>
      <c r="D139" s="110"/>
      <c r="E139" s="115">
        <v>0</v>
      </c>
      <c r="F139" s="113">
        <v>45852</v>
      </c>
      <c r="G139" s="34">
        <v>45866</v>
      </c>
      <c r="H139" s="28">
        <f t="shared" si="254"/>
        <v>15</v>
      </c>
      <c r="I139" s="22"/>
      <c r="J139" s="7"/>
      <c r="K139" s="7"/>
      <c r="L139" s="7"/>
      <c r="M139" s="7"/>
      <c r="N139" s="7"/>
      <c r="O139" s="7"/>
      <c r="P139" s="7"/>
      <c r="Q139" s="7"/>
      <c r="R139" s="7"/>
      <c r="S139" s="7"/>
      <c r="T139" s="7"/>
      <c r="U139" s="8"/>
      <c r="V139" s="8"/>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c r="HC139" s="7"/>
      <c r="HD139" s="7"/>
      <c r="HE139" s="7"/>
      <c r="HF139" s="7"/>
      <c r="HG139" s="7"/>
      <c r="HH139" s="7"/>
      <c r="HI139" s="7"/>
      <c r="HJ139" s="7"/>
      <c r="HK139" s="7"/>
      <c r="HL139" s="7"/>
      <c r="HM139" s="7"/>
      <c r="HN139" s="7"/>
      <c r="HO139" s="7"/>
      <c r="HP139" s="7"/>
      <c r="HQ139" s="7"/>
      <c r="HR139" s="7"/>
      <c r="HS139" s="7"/>
      <c r="HT139" s="7"/>
      <c r="HU139" s="7"/>
      <c r="HV139" s="7"/>
      <c r="HW139" s="7"/>
      <c r="HX139" s="7"/>
      <c r="HY139" s="7"/>
      <c r="HZ139" s="7"/>
      <c r="IA139" s="7"/>
      <c r="IB139" s="7"/>
      <c r="IC139" s="7"/>
      <c r="ID139" s="7"/>
      <c r="IE139" s="7"/>
      <c r="IF139" s="7"/>
      <c r="IG139" s="7"/>
      <c r="IH139" s="7"/>
      <c r="II139" s="7"/>
      <c r="IJ139" s="7"/>
      <c r="IK139" s="7"/>
      <c r="IL139" s="7"/>
      <c r="IM139" s="7"/>
      <c r="IN139" s="7"/>
      <c r="IO139" s="7"/>
      <c r="IP139" s="7"/>
      <c r="IQ139" s="7"/>
      <c r="IR139" s="7"/>
      <c r="IS139" s="7"/>
      <c r="IT139" s="7"/>
      <c r="IU139" s="7"/>
      <c r="IV139" s="7"/>
      <c r="IW139" s="7"/>
      <c r="IX139" s="7"/>
      <c r="IY139" s="7"/>
      <c r="IZ139" s="7"/>
      <c r="JA139" s="7"/>
      <c r="JB139" s="7"/>
      <c r="JC139" s="7"/>
      <c r="JD139" s="7"/>
      <c r="JE139" s="7"/>
      <c r="JF139" s="7"/>
      <c r="JG139" s="7"/>
      <c r="JH139" s="7"/>
      <c r="JI139" s="7"/>
      <c r="JJ139" s="7"/>
      <c r="JK139" s="7"/>
      <c r="JL139" s="7"/>
      <c r="JM139" s="7"/>
      <c r="JN139" s="7"/>
      <c r="JO139" s="7"/>
      <c r="JP139" s="7"/>
      <c r="JQ139" s="7"/>
      <c r="JR139" s="7"/>
      <c r="JS139" s="7"/>
      <c r="JT139" s="7"/>
      <c r="JU139" s="7"/>
    </row>
    <row r="140" spans="1:281" s="3" customFormat="1" ht="30" customHeight="1" thickBot="1">
      <c r="A140" s="19" t="s">
        <v>2083</v>
      </c>
      <c r="B140" s="29" t="s">
        <v>2014</v>
      </c>
      <c r="C140" s="29" t="s">
        <v>97</v>
      </c>
      <c r="D140" s="110"/>
      <c r="E140" s="115">
        <v>0</v>
      </c>
      <c r="F140" s="113">
        <v>45852</v>
      </c>
      <c r="G140" s="34">
        <v>45866</v>
      </c>
      <c r="H140" s="28">
        <f t="shared" si="254"/>
        <v>15</v>
      </c>
      <c r="I140" s="22"/>
      <c r="J140" s="7"/>
      <c r="K140" s="7"/>
      <c r="L140" s="7"/>
      <c r="M140" s="7"/>
      <c r="N140" s="7"/>
      <c r="O140" s="7"/>
      <c r="P140" s="7"/>
      <c r="Q140" s="7"/>
      <c r="R140" s="7"/>
      <c r="S140" s="7"/>
      <c r="T140" s="7"/>
      <c r="U140" s="8"/>
      <c r="V140" s="8"/>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c r="HF140" s="7"/>
      <c r="HG140" s="7"/>
      <c r="HH140" s="7"/>
      <c r="HI140" s="7"/>
      <c r="HJ140" s="7"/>
      <c r="HK140" s="7"/>
      <c r="HL140" s="7"/>
      <c r="HM140" s="7"/>
      <c r="HN140" s="7"/>
      <c r="HO140" s="7"/>
      <c r="HP140" s="7"/>
      <c r="HQ140" s="7"/>
      <c r="HR140" s="7"/>
      <c r="HS140" s="7"/>
      <c r="HT140" s="7"/>
      <c r="HU140" s="7"/>
      <c r="HV140" s="7"/>
      <c r="HW140" s="7"/>
      <c r="HX140" s="7"/>
      <c r="HY140" s="7"/>
      <c r="HZ140" s="7"/>
      <c r="IA140" s="7"/>
      <c r="IB140" s="7"/>
      <c r="IC140" s="7"/>
      <c r="ID140" s="7"/>
      <c r="IE140" s="7"/>
      <c r="IF140" s="7"/>
      <c r="IG140" s="7"/>
      <c r="IH140" s="7"/>
      <c r="II140" s="7"/>
      <c r="IJ140" s="7"/>
      <c r="IK140" s="7"/>
      <c r="IL140" s="7"/>
      <c r="IM140" s="7"/>
      <c r="IN140" s="7"/>
      <c r="IO140" s="7"/>
      <c r="IP140" s="7"/>
      <c r="IQ140" s="7"/>
      <c r="IR140" s="7"/>
      <c r="IS140" s="7"/>
      <c r="IT140" s="7"/>
      <c r="IU140" s="7"/>
      <c r="IV140" s="7"/>
      <c r="IW140" s="7"/>
      <c r="IX140" s="7"/>
      <c r="IY140" s="7"/>
      <c r="IZ140" s="7"/>
      <c r="JA140" s="7"/>
      <c r="JB140" s="7"/>
      <c r="JC140" s="7"/>
      <c r="JD140" s="7"/>
      <c r="JE140" s="7"/>
      <c r="JF140" s="7"/>
      <c r="JG140" s="7"/>
      <c r="JH140" s="7"/>
      <c r="JI140" s="7"/>
      <c r="JJ140" s="7"/>
      <c r="JK140" s="7"/>
      <c r="JL140" s="7"/>
      <c r="JM140" s="7"/>
      <c r="JN140" s="7"/>
      <c r="JO140" s="7"/>
      <c r="JP140" s="7"/>
      <c r="JQ140" s="7"/>
      <c r="JR140" s="7"/>
      <c r="JS140" s="7"/>
      <c r="JT140" s="7"/>
      <c r="JU140" s="7"/>
    </row>
    <row r="141" spans="1:281" s="3" customFormat="1" ht="30" customHeight="1" thickBot="1">
      <c r="A141" s="19" t="s">
        <v>1906</v>
      </c>
      <c r="B141" s="29" t="s">
        <v>331</v>
      </c>
      <c r="C141" s="29" t="s">
        <v>98</v>
      </c>
      <c r="D141" s="110"/>
      <c r="E141" s="115">
        <v>1</v>
      </c>
      <c r="F141" s="112">
        <v>45785</v>
      </c>
      <c r="G141" s="17">
        <v>45785</v>
      </c>
      <c r="H141" s="28">
        <f t="shared" si="254"/>
        <v>1</v>
      </c>
      <c r="I141" s="22"/>
      <c r="J141" s="7"/>
      <c r="K141" s="7"/>
      <c r="L141" s="7"/>
      <c r="M141" s="7"/>
      <c r="N141" s="7"/>
      <c r="O141" s="7"/>
      <c r="P141" s="7"/>
      <c r="Q141" s="7"/>
      <c r="R141" s="7"/>
      <c r="S141" s="7"/>
      <c r="T141" s="7"/>
      <c r="U141" s="8"/>
      <c r="V141" s="8"/>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c r="HM141" s="7"/>
      <c r="HN141" s="7"/>
      <c r="HO141" s="7"/>
      <c r="HP141" s="7"/>
      <c r="HQ141" s="7"/>
      <c r="HR141" s="7"/>
      <c r="HS141" s="7"/>
      <c r="HT141" s="7"/>
      <c r="HU141" s="7"/>
      <c r="HV141" s="7"/>
      <c r="HW141" s="7"/>
      <c r="HX141" s="7"/>
      <c r="HY141" s="7"/>
      <c r="HZ141" s="7"/>
      <c r="IA141" s="7"/>
      <c r="IB141" s="7"/>
      <c r="IC141" s="7"/>
      <c r="ID141" s="7"/>
      <c r="IE141" s="7"/>
      <c r="IF141" s="7"/>
      <c r="IG141" s="7"/>
      <c r="IH141" s="7"/>
      <c r="II141" s="7"/>
      <c r="IJ141" s="7"/>
      <c r="IK141" s="7"/>
      <c r="IL141" s="7"/>
      <c r="IM141" s="7"/>
      <c r="IN141" s="7"/>
      <c r="IO141" s="7"/>
      <c r="IP141" s="7"/>
      <c r="IQ141" s="7"/>
      <c r="IR141" s="7"/>
      <c r="IS141" s="7"/>
      <c r="IT141" s="7"/>
      <c r="IU141" s="7"/>
      <c r="IV141" s="7"/>
      <c r="IW141" s="7"/>
      <c r="IX141" s="7"/>
      <c r="IY141" s="7"/>
      <c r="IZ141" s="7"/>
      <c r="JA141" s="7"/>
      <c r="JB141" s="7"/>
      <c r="JC141" s="7"/>
      <c r="JD141" s="7"/>
      <c r="JE141" s="7"/>
      <c r="JF141" s="7"/>
      <c r="JG141" s="7"/>
      <c r="JH141" s="7"/>
      <c r="JI141" s="7"/>
      <c r="JJ141" s="7"/>
      <c r="JK141" s="7"/>
      <c r="JL141" s="7"/>
      <c r="JM141" s="7"/>
      <c r="JN141" s="7"/>
      <c r="JO141" s="7"/>
      <c r="JP141" s="7"/>
      <c r="JQ141" s="7"/>
      <c r="JR141" s="7"/>
      <c r="JS141" s="7"/>
      <c r="JT141" s="7"/>
      <c r="JU141" s="7"/>
    </row>
    <row r="142" spans="1:281" s="3" customFormat="1" ht="30" customHeight="1" thickBot="1">
      <c r="A142" s="19" t="s">
        <v>1905</v>
      </c>
      <c r="B142" s="29" t="s">
        <v>331</v>
      </c>
      <c r="C142" s="29" t="s">
        <v>1949</v>
      </c>
      <c r="D142" s="110"/>
      <c r="E142" s="115">
        <v>0</v>
      </c>
      <c r="F142" s="112">
        <v>45785</v>
      </c>
      <c r="G142" s="17">
        <v>45800</v>
      </c>
      <c r="H142" s="28">
        <f t="shared" si="254"/>
        <v>16</v>
      </c>
      <c r="I142" s="22"/>
      <c r="J142" s="7"/>
      <c r="K142" s="7"/>
      <c r="L142" s="7"/>
      <c r="M142" s="7"/>
      <c r="N142" s="7"/>
      <c r="O142" s="7"/>
      <c r="P142" s="7"/>
      <c r="Q142" s="7"/>
      <c r="R142" s="7"/>
      <c r="S142" s="7"/>
      <c r="T142" s="7"/>
      <c r="U142" s="8"/>
      <c r="V142" s="8"/>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c r="HF142" s="7"/>
      <c r="HG142" s="7"/>
      <c r="HH142" s="7"/>
      <c r="HI142" s="7"/>
      <c r="HJ142" s="7"/>
      <c r="HK142" s="7"/>
      <c r="HL142" s="7"/>
      <c r="HM142" s="7"/>
      <c r="HN142" s="7"/>
      <c r="HO142" s="7"/>
      <c r="HP142" s="7"/>
      <c r="HQ142" s="7"/>
      <c r="HR142" s="7"/>
      <c r="HS142" s="7"/>
      <c r="HT142" s="7"/>
      <c r="HU142" s="7"/>
      <c r="HV142" s="7"/>
      <c r="HW142" s="7"/>
      <c r="HX142" s="7"/>
      <c r="HY142" s="7"/>
      <c r="HZ142" s="7"/>
      <c r="IA142" s="7"/>
      <c r="IB142" s="7"/>
      <c r="IC142" s="7"/>
      <c r="ID142" s="7"/>
      <c r="IE142" s="7"/>
      <c r="IF142" s="7"/>
      <c r="IG142" s="7"/>
      <c r="IH142" s="7"/>
      <c r="II142" s="7"/>
      <c r="IJ142" s="7"/>
      <c r="IK142" s="7"/>
      <c r="IL142" s="7"/>
      <c r="IM142" s="7"/>
      <c r="IN142" s="7"/>
      <c r="IO142" s="7"/>
      <c r="IP142" s="7"/>
      <c r="IQ142" s="7"/>
      <c r="IR142" s="7"/>
      <c r="IS142" s="7"/>
      <c r="IT142" s="7"/>
      <c r="IU142" s="7"/>
      <c r="IV142" s="7"/>
      <c r="IW142" s="7"/>
      <c r="IX142" s="7"/>
      <c r="IY142" s="7"/>
      <c r="IZ142" s="7"/>
      <c r="JA142" s="7"/>
      <c r="JB142" s="7"/>
      <c r="JC142" s="7"/>
      <c r="JD142" s="7"/>
      <c r="JE142" s="7"/>
      <c r="JF142" s="7"/>
      <c r="JG142" s="7"/>
      <c r="JH142" s="7"/>
      <c r="JI142" s="7"/>
      <c r="JJ142" s="7"/>
      <c r="JK142" s="7"/>
      <c r="JL142" s="7"/>
      <c r="JM142" s="7"/>
      <c r="JN142" s="7"/>
      <c r="JO142" s="7"/>
      <c r="JP142" s="7"/>
      <c r="JQ142" s="7"/>
      <c r="JR142" s="7"/>
      <c r="JS142" s="7"/>
      <c r="JT142" s="7"/>
      <c r="JU142" s="7"/>
    </row>
    <row r="143" spans="1:281" s="3" customFormat="1" ht="30" customHeight="1" thickBot="1">
      <c r="A143" s="19" t="s">
        <v>307</v>
      </c>
      <c r="B143" s="29" t="s">
        <v>331</v>
      </c>
      <c r="C143" s="29" t="s">
        <v>98</v>
      </c>
      <c r="D143" s="110"/>
      <c r="E143" s="115">
        <v>0</v>
      </c>
      <c r="F143" s="112">
        <v>45785</v>
      </c>
      <c r="G143" s="17">
        <v>45800</v>
      </c>
      <c r="H143" s="28">
        <f t="shared" si="254"/>
        <v>16</v>
      </c>
      <c r="I143" s="22"/>
      <c r="J143" s="7"/>
      <c r="K143" s="7"/>
      <c r="L143" s="7"/>
      <c r="M143" s="7"/>
      <c r="N143" s="7"/>
      <c r="O143" s="7"/>
      <c r="P143" s="7"/>
      <c r="Q143" s="7"/>
      <c r="R143" s="7"/>
      <c r="S143" s="7"/>
      <c r="T143" s="7"/>
      <c r="U143" s="8"/>
      <c r="V143" s="8"/>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c r="HM143" s="7"/>
      <c r="HN143" s="7"/>
      <c r="HO143" s="7"/>
      <c r="HP143" s="7"/>
      <c r="HQ143" s="7"/>
      <c r="HR143" s="7"/>
      <c r="HS143" s="7"/>
      <c r="HT143" s="7"/>
      <c r="HU143" s="7"/>
      <c r="HV143" s="7"/>
      <c r="HW143" s="7"/>
      <c r="HX143" s="7"/>
      <c r="HY143" s="7"/>
      <c r="HZ143" s="7"/>
      <c r="IA143" s="7"/>
      <c r="IB143" s="7"/>
      <c r="IC143" s="7"/>
      <c r="ID143" s="7"/>
      <c r="IE143" s="7"/>
      <c r="IF143" s="7"/>
      <c r="IG143" s="7"/>
      <c r="IH143" s="7"/>
      <c r="II143" s="7"/>
      <c r="IJ143" s="7"/>
      <c r="IK143" s="7"/>
      <c r="IL143" s="7"/>
      <c r="IM143" s="7"/>
      <c r="IN143" s="7"/>
      <c r="IO143" s="7"/>
      <c r="IP143" s="7"/>
      <c r="IQ143" s="7"/>
      <c r="IR143" s="7"/>
      <c r="IS143" s="7"/>
      <c r="IT143" s="7"/>
      <c r="IU143" s="7"/>
      <c r="IV143" s="7"/>
      <c r="IW143" s="7"/>
      <c r="IX143" s="7"/>
      <c r="IY143" s="7"/>
      <c r="IZ143" s="7"/>
      <c r="JA143" s="7"/>
      <c r="JB143" s="7"/>
      <c r="JC143" s="7"/>
      <c r="JD143" s="7"/>
      <c r="JE143" s="7"/>
      <c r="JF143" s="7"/>
      <c r="JG143" s="7"/>
      <c r="JH143" s="7"/>
      <c r="JI143" s="7"/>
      <c r="JJ143" s="7"/>
      <c r="JK143" s="7"/>
      <c r="JL143" s="7"/>
      <c r="JM143" s="7"/>
      <c r="JN143" s="7"/>
      <c r="JO143" s="7"/>
      <c r="JP143" s="7"/>
      <c r="JQ143" s="7"/>
      <c r="JR143" s="7"/>
      <c r="JS143" s="7"/>
      <c r="JT143" s="7"/>
      <c r="JU143" s="7"/>
    </row>
    <row r="144" spans="1:281" s="3" customFormat="1" ht="30" customHeight="1" thickBot="1">
      <c r="A144" s="19" t="s">
        <v>2027</v>
      </c>
      <c r="B144" s="32" t="s">
        <v>1981</v>
      </c>
      <c r="C144" s="29" t="s">
        <v>2103</v>
      </c>
      <c r="D144" s="181"/>
      <c r="E144" s="118">
        <v>0</v>
      </c>
      <c r="F144" s="113">
        <v>45852</v>
      </c>
      <c r="G144" s="34">
        <v>45866</v>
      </c>
      <c r="H144" s="28">
        <f t="shared" si="254"/>
        <v>15</v>
      </c>
      <c r="I144" s="22"/>
      <c r="J144" s="7"/>
      <c r="K144" s="7"/>
      <c r="L144" s="7"/>
      <c r="M144" s="7"/>
      <c r="N144" s="7"/>
      <c r="O144" s="7"/>
      <c r="P144" s="7"/>
      <c r="Q144" s="7"/>
      <c r="R144" s="7"/>
      <c r="S144" s="7"/>
      <c r="T144" s="7"/>
      <c r="U144" s="8"/>
      <c r="V144" s="8"/>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7"/>
      <c r="FO144" s="7"/>
      <c r="FP144" s="7"/>
      <c r="FQ144" s="7"/>
      <c r="FR144" s="7"/>
      <c r="FS144" s="7"/>
      <c r="FT144" s="7"/>
      <c r="FU144" s="7"/>
      <c r="FV144" s="7"/>
      <c r="FW144" s="7"/>
      <c r="FX144" s="7"/>
      <c r="FY144" s="7"/>
      <c r="FZ144" s="7"/>
      <c r="GA144" s="7"/>
      <c r="GB144" s="7"/>
      <c r="GC144" s="7"/>
      <c r="GD144" s="7"/>
      <c r="GE144" s="7"/>
      <c r="GF144" s="7"/>
      <c r="GG144" s="7"/>
      <c r="GH144" s="7"/>
      <c r="GI144" s="7"/>
      <c r="GJ144" s="7"/>
      <c r="GK144" s="7"/>
      <c r="GL144" s="7"/>
      <c r="GM144" s="7"/>
      <c r="GN144" s="7"/>
      <c r="GO144" s="7"/>
      <c r="GP144" s="7"/>
      <c r="GQ144" s="7"/>
      <c r="GR144" s="7"/>
      <c r="GS144" s="7"/>
      <c r="GT144" s="7"/>
      <c r="GU144" s="7"/>
      <c r="GV144" s="7"/>
      <c r="GW144" s="7"/>
      <c r="GX144" s="7"/>
      <c r="GY144" s="7"/>
      <c r="GZ144" s="7"/>
      <c r="HA144" s="7"/>
      <c r="HB144" s="7"/>
      <c r="HC144" s="7"/>
      <c r="HD144" s="7"/>
      <c r="HE144" s="7"/>
      <c r="HF144" s="7"/>
      <c r="HG144" s="7"/>
      <c r="HH144" s="7"/>
      <c r="HI144" s="7"/>
      <c r="HJ144" s="7"/>
      <c r="HK144" s="7"/>
      <c r="HL144" s="7"/>
      <c r="HM144" s="7"/>
      <c r="HN144" s="7"/>
      <c r="HO144" s="7"/>
      <c r="HP144" s="7"/>
      <c r="HQ144" s="7"/>
      <c r="HR144" s="7"/>
      <c r="HS144" s="7"/>
      <c r="HT144" s="7"/>
      <c r="HU144" s="7"/>
      <c r="HV144" s="7"/>
      <c r="HW144" s="7"/>
      <c r="HX144" s="7"/>
      <c r="HY144" s="7"/>
      <c r="HZ144" s="7"/>
      <c r="IA144" s="7"/>
      <c r="IB144" s="7"/>
      <c r="IC144" s="7"/>
      <c r="ID144" s="7"/>
      <c r="IE144" s="7"/>
      <c r="IF144" s="7"/>
      <c r="IG144" s="7"/>
      <c r="IH144" s="7"/>
      <c r="II144" s="7"/>
      <c r="IJ144" s="7"/>
      <c r="IK144" s="7"/>
      <c r="IL144" s="7"/>
      <c r="IM144" s="7"/>
      <c r="IN144" s="7"/>
      <c r="IO144" s="7"/>
      <c r="IP144" s="7"/>
      <c r="IQ144" s="7"/>
      <c r="IR144" s="7"/>
      <c r="IS144" s="7"/>
      <c r="IT144" s="7"/>
      <c r="IU144" s="7"/>
      <c r="IV144" s="7"/>
      <c r="IW144" s="7"/>
      <c r="IX144" s="7"/>
      <c r="IY144" s="7"/>
      <c r="IZ144" s="7"/>
      <c r="JA144" s="7"/>
      <c r="JB144" s="7"/>
      <c r="JC144" s="7"/>
      <c r="JD144" s="7"/>
      <c r="JE144" s="7"/>
      <c r="JF144" s="7"/>
      <c r="JG144" s="7"/>
      <c r="JH144" s="7"/>
      <c r="JI144" s="7"/>
      <c r="JJ144" s="7"/>
      <c r="JK144" s="7"/>
      <c r="JL144" s="7"/>
      <c r="JM144" s="7"/>
      <c r="JN144" s="7"/>
      <c r="JO144" s="7"/>
      <c r="JP144" s="7"/>
      <c r="JQ144" s="7"/>
      <c r="JR144" s="7"/>
      <c r="JS144" s="7"/>
      <c r="JT144" s="7"/>
      <c r="JU144" s="7"/>
    </row>
    <row r="145" spans="1:281" s="3" customFormat="1" ht="30" customHeight="1" thickBot="1">
      <c r="A145" s="30" t="s">
        <v>2008</v>
      </c>
      <c r="B145" s="32" t="s">
        <v>19</v>
      </c>
      <c r="C145" s="32" t="s">
        <v>1989</v>
      </c>
      <c r="D145" s="32"/>
      <c r="E145" s="118">
        <v>1</v>
      </c>
      <c r="F145" s="113">
        <v>45809</v>
      </c>
      <c r="G145" s="34">
        <v>45828</v>
      </c>
      <c r="H145" s="119">
        <f>IF(OR(ISBLANK(Início_da_tarefa),ISBLANK(Término_da_tarefa)),"",Término_da_tarefa-Início_da_tarefa+1)</f>
        <v>20</v>
      </c>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c r="HF145" s="7"/>
      <c r="HG145" s="7"/>
      <c r="HH145" s="7"/>
      <c r="HI145" s="7"/>
      <c r="HJ145" s="7"/>
      <c r="HK145" s="7"/>
      <c r="HL145" s="7"/>
      <c r="HM145" s="7"/>
      <c r="HN145" s="7"/>
      <c r="HO145" s="7"/>
      <c r="HP145" s="7"/>
      <c r="HQ145" s="7"/>
      <c r="HR145" s="7"/>
      <c r="HS145" s="7"/>
      <c r="HT145" s="7"/>
      <c r="HU145" s="7"/>
      <c r="HV145" s="7"/>
      <c r="HW145" s="7"/>
      <c r="HX145" s="7"/>
      <c r="HY145" s="7"/>
      <c r="HZ145" s="7"/>
      <c r="IA145" s="7"/>
      <c r="IB145" s="7"/>
      <c r="IC145" s="7"/>
      <c r="ID145" s="7"/>
      <c r="IE145" s="7"/>
      <c r="IF145" s="7"/>
      <c r="IG145" s="7"/>
      <c r="IH145" s="7"/>
      <c r="II145" s="7"/>
      <c r="IJ145" s="7"/>
      <c r="IK145" s="7"/>
      <c r="IL145" s="7"/>
      <c r="IM145" s="7"/>
      <c r="IN145" s="7"/>
      <c r="IO145" s="7"/>
      <c r="IP145" s="7"/>
      <c r="IQ145" s="7"/>
      <c r="IR145" s="7"/>
      <c r="IS145" s="7"/>
      <c r="IT145" s="7"/>
      <c r="IU145" s="7"/>
      <c r="IV145" s="7"/>
      <c r="IW145" s="7"/>
      <c r="IX145" s="7"/>
      <c r="IY145" s="7"/>
      <c r="IZ145" s="7"/>
      <c r="JA145" s="7"/>
      <c r="JB145" s="7"/>
      <c r="JC145" s="7"/>
      <c r="JD145" s="7"/>
      <c r="JE145" s="7"/>
      <c r="JF145" s="7"/>
      <c r="JG145" s="7"/>
      <c r="JH145" s="7"/>
      <c r="JI145" s="7"/>
      <c r="JJ145" s="7"/>
      <c r="JK145" s="7"/>
      <c r="JL145" s="7"/>
      <c r="JM145" s="7"/>
      <c r="JN145" s="7"/>
      <c r="JO145" s="7"/>
      <c r="JP145" s="7"/>
      <c r="JQ145" s="7"/>
      <c r="JR145" s="7"/>
      <c r="JS145" s="7"/>
      <c r="JT145" s="7"/>
      <c r="JU145" s="7"/>
    </row>
    <row r="146" spans="1:281" s="3" customFormat="1" ht="30" customHeight="1" thickBot="1">
      <c r="A146" s="19" t="s">
        <v>1950</v>
      </c>
      <c r="B146" s="32" t="s">
        <v>19</v>
      </c>
      <c r="C146" s="32" t="s">
        <v>1989</v>
      </c>
      <c r="D146" s="110"/>
      <c r="E146" s="115">
        <v>0</v>
      </c>
      <c r="F146" s="113">
        <v>45852</v>
      </c>
      <c r="G146" s="34">
        <v>45866</v>
      </c>
      <c r="H146" s="28">
        <f t="shared" ref="H146" si="256">IF(OR(ISBLANK(Início_da_tarefa),ISBLANK(Término_da_tarefa)),"",Término_da_tarefa-Início_da_tarefa+1)</f>
        <v>15</v>
      </c>
      <c r="I146" s="22"/>
      <c r="J146" s="7"/>
      <c r="K146" s="7"/>
      <c r="L146" s="7"/>
      <c r="M146" s="7"/>
      <c r="N146" s="7"/>
      <c r="O146" s="7"/>
      <c r="P146" s="7"/>
      <c r="Q146" s="7"/>
      <c r="R146" s="7"/>
      <c r="S146" s="7"/>
      <c r="T146" s="7"/>
      <c r="U146" s="8"/>
      <c r="V146" s="8"/>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c r="FL146" s="7"/>
      <c r="FM146" s="7"/>
      <c r="FN146" s="7"/>
      <c r="FO146" s="7"/>
      <c r="FP146" s="7"/>
      <c r="FQ146" s="7"/>
      <c r="FR146" s="7"/>
      <c r="FS146" s="7"/>
      <c r="FT146" s="7"/>
      <c r="FU146" s="7"/>
      <c r="FV146" s="7"/>
      <c r="FW146" s="7"/>
      <c r="FX146" s="7"/>
      <c r="FY146" s="7"/>
      <c r="FZ146" s="7"/>
      <c r="GA146" s="7"/>
      <c r="GB146" s="7"/>
      <c r="GC146" s="7"/>
      <c r="GD146" s="7"/>
      <c r="GE146" s="7"/>
      <c r="GF146" s="7"/>
      <c r="GG146" s="7"/>
      <c r="GH146" s="7"/>
      <c r="GI146" s="7"/>
      <c r="GJ146" s="7"/>
      <c r="GK146" s="7"/>
      <c r="GL146" s="7"/>
      <c r="GM146" s="7"/>
      <c r="GN146" s="7"/>
      <c r="GO146" s="7"/>
      <c r="GP146" s="7"/>
      <c r="GQ146" s="7"/>
      <c r="GR146" s="7"/>
      <c r="GS146" s="7"/>
      <c r="GT146" s="7"/>
      <c r="GU146" s="7"/>
      <c r="GV146" s="7"/>
      <c r="GW146" s="7"/>
      <c r="GX146" s="7"/>
      <c r="GY146" s="7"/>
      <c r="GZ146" s="7"/>
      <c r="HA146" s="7"/>
      <c r="HB146" s="7"/>
      <c r="HC146" s="7"/>
      <c r="HD146" s="7"/>
      <c r="HE146" s="7"/>
      <c r="HF146" s="7"/>
      <c r="HG146" s="7"/>
      <c r="HH146" s="7"/>
      <c r="HI146" s="7"/>
      <c r="HJ146" s="7"/>
      <c r="HK146" s="7"/>
      <c r="HL146" s="7"/>
      <c r="HM146" s="7"/>
      <c r="HN146" s="7"/>
      <c r="HO146" s="7"/>
      <c r="HP146" s="7"/>
      <c r="HQ146" s="7"/>
      <c r="HR146" s="7"/>
      <c r="HS146" s="7"/>
      <c r="HT146" s="7"/>
      <c r="HU146" s="7"/>
      <c r="HV146" s="7"/>
      <c r="HW146" s="7"/>
      <c r="HX146" s="7"/>
      <c r="HY146" s="7"/>
      <c r="HZ146" s="7"/>
      <c r="IA146" s="7"/>
      <c r="IB146" s="7"/>
      <c r="IC146" s="7"/>
      <c r="ID146" s="7"/>
      <c r="IE146" s="7"/>
      <c r="IF146" s="7"/>
      <c r="IG146" s="7"/>
      <c r="IH146" s="7"/>
      <c r="II146" s="7"/>
      <c r="IJ146" s="7"/>
      <c r="IK146" s="7"/>
      <c r="IL146" s="7"/>
      <c r="IM146" s="7"/>
      <c r="IN146" s="7"/>
      <c r="IO146" s="7"/>
      <c r="IP146" s="7"/>
      <c r="IQ146" s="7"/>
      <c r="IR146" s="7"/>
      <c r="IS146" s="7"/>
      <c r="IT146" s="7"/>
      <c r="IU146" s="7"/>
      <c r="IV146" s="7"/>
      <c r="IW146" s="7"/>
      <c r="IX146" s="7"/>
      <c r="IY146" s="7"/>
      <c r="IZ146" s="7"/>
      <c r="JA146" s="7"/>
      <c r="JB146" s="7"/>
      <c r="JC146" s="7"/>
      <c r="JD146" s="7"/>
      <c r="JE146" s="7"/>
      <c r="JF146" s="7"/>
      <c r="JG146" s="7"/>
      <c r="JH146" s="7"/>
      <c r="JI146" s="7"/>
      <c r="JJ146" s="7"/>
      <c r="JK146" s="7"/>
      <c r="JL146" s="7"/>
      <c r="JM146" s="7"/>
      <c r="JN146" s="7"/>
      <c r="JO146" s="7"/>
      <c r="JP146" s="7"/>
      <c r="JQ146" s="7"/>
      <c r="JR146" s="7"/>
      <c r="JS146" s="7"/>
      <c r="JT146" s="7"/>
      <c r="JU146" s="7"/>
    </row>
    <row r="147" spans="1:281" s="3" customFormat="1" ht="30" customHeight="1" thickBot="1">
      <c r="A147" s="19" t="s">
        <v>21</v>
      </c>
      <c r="B147" s="29" t="s">
        <v>2009</v>
      </c>
      <c r="C147" s="29" t="s">
        <v>98</v>
      </c>
      <c r="D147" s="110"/>
      <c r="E147" s="115">
        <v>0</v>
      </c>
      <c r="F147" s="113">
        <v>45852</v>
      </c>
      <c r="G147" s="34">
        <v>45866</v>
      </c>
      <c r="H147" s="28">
        <f t="shared" si="254"/>
        <v>15</v>
      </c>
      <c r="I147" s="22"/>
      <c r="J147" s="7"/>
      <c r="K147" s="7"/>
      <c r="L147" s="7"/>
      <c r="M147" s="7"/>
      <c r="N147" s="7"/>
      <c r="O147" s="7"/>
      <c r="P147" s="7"/>
      <c r="Q147" s="7"/>
      <c r="R147" s="7"/>
      <c r="S147" s="7"/>
      <c r="T147" s="7"/>
      <c r="U147" s="8"/>
      <c r="V147" s="8"/>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c r="IM147" s="7"/>
      <c r="IN147" s="7"/>
      <c r="IO147" s="7"/>
      <c r="IP147" s="7"/>
      <c r="IQ147" s="7"/>
      <c r="IR147" s="7"/>
      <c r="IS147" s="7"/>
      <c r="IT147" s="7"/>
      <c r="IU147" s="7"/>
      <c r="IV147" s="7"/>
      <c r="IW147" s="7"/>
      <c r="IX147" s="7"/>
      <c r="IY147" s="7"/>
      <c r="IZ147" s="7"/>
      <c r="JA147" s="7"/>
      <c r="JB147" s="7"/>
      <c r="JC147" s="7"/>
      <c r="JD147" s="7"/>
      <c r="JE147" s="7"/>
      <c r="JF147" s="7"/>
      <c r="JG147" s="7"/>
      <c r="JH147" s="7"/>
      <c r="JI147" s="7"/>
      <c r="JJ147" s="7"/>
      <c r="JK147" s="7"/>
      <c r="JL147" s="7"/>
      <c r="JM147" s="7"/>
      <c r="JN147" s="7"/>
      <c r="JO147" s="7"/>
      <c r="JP147" s="7"/>
      <c r="JQ147" s="7"/>
      <c r="JR147" s="7"/>
      <c r="JS147" s="7"/>
      <c r="JT147" s="7"/>
      <c r="JU147" s="7"/>
    </row>
    <row r="148" spans="1:281" s="3" customFormat="1" ht="30" customHeight="1" thickBot="1">
      <c r="A148" s="19" t="s">
        <v>2010</v>
      </c>
      <c r="B148" s="32" t="s">
        <v>326</v>
      </c>
      <c r="C148" s="32" t="s">
        <v>1948</v>
      </c>
      <c r="D148" s="110"/>
      <c r="E148" s="115">
        <v>0</v>
      </c>
      <c r="F148" s="113">
        <v>45852</v>
      </c>
      <c r="G148" s="34">
        <v>45866</v>
      </c>
      <c r="H148" s="28">
        <f t="shared" si="254"/>
        <v>15</v>
      </c>
      <c r="I148" s="22"/>
      <c r="J148" s="7"/>
      <c r="K148" s="7"/>
      <c r="L148" s="7"/>
      <c r="M148" s="7"/>
      <c r="N148" s="7"/>
      <c r="O148" s="7"/>
      <c r="P148" s="7"/>
      <c r="Q148" s="7"/>
      <c r="R148" s="7"/>
      <c r="S148" s="7"/>
      <c r="T148" s="7"/>
      <c r="U148" s="8"/>
      <c r="V148" s="8"/>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c r="FL148" s="7"/>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7"/>
      <c r="HE148" s="7"/>
      <c r="HF148" s="7"/>
      <c r="HG148" s="7"/>
      <c r="HH148" s="7"/>
      <c r="HI148" s="7"/>
      <c r="HJ148" s="7"/>
      <c r="HK148" s="7"/>
      <c r="HL148" s="7"/>
      <c r="HM148" s="7"/>
      <c r="HN148" s="7"/>
      <c r="HO148" s="7"/>
      <c r="HP148" s="7"/>
      <c r="HQ148" s="7"/>
      <c r="HR148" s="7"/>
      <c r="HS148" s="7"/>
      <c r="HT148" s="7"/>
      <c r="HU148" s="7"/>
      <c r="HV148" s="7"/>
      <c r="HW148" s="7"/>
      <c r="HX148" s="7"/>
      <c r="HY148" s="7"/>
      <c r="HZ148" s="7"/>
      <c r="IA148" s="7"/>
      <c r="IB148" s="7"/>
      <c r="IC148" s="7"/>
      <c r="ID148" s="7"/>
      <c r="IE148" s="7"/>
      <c r="IF148" s="7"/>
      <c r="IG148" s="7"/>
      <c r="IH148" s="7"/>
      <c r="II148" s="7"/>
      <c r="IJ148" s="7"/>
      <c r="IK148" s="7"/>
      <c r="IL148" s="7"/>
      <c r="IM148" s="7"/>
      <c r="IN148" s="7"/>
      <c r="IO148" s="7"/>
      <c r="IP148" s="7"/>
      <c r="IQ148" s="7"/>
      <c r="IR148" s="7"/>
      <c r="IS148" s="7"/>
      <c r="IT148" s="7"/>
      <c r="IU148" s="7"/>
      <c r="IV148" s="7"/>
      <c r="IW148" s="7"/>
      <c r="IX148" s="7"/>
      <c r="IY148" s="7"/>
      <c r="IZ148" s="7"/>
      <c r="JA148" s="7"/>
      <c r="JB148" s="7"/>
      <c r="JC148" s="7"/>
      <c r="JD148" s="7"/>
      <c r="JE148" s="7"/>
      <c r="JF148" s="7"/>
      <c r="JG148" s="7"/>
      <c r="JH148" s="7"/>
      <c r="JI148" s="7"/>
      <c r="JJ148" s="7"/>
      <c r="JK148" s="7"/>
      <c r="JL148" s="7"/>
      <c r="JM148" s="7"/>
      <c r="JN148" s="7"/>
      <c r="JO148" s="7"/>
      <c r="JP148" s="7"/>
      <c r="JQ148" s="7"/>
      <c r="JR148" s="7"/>
      <c r="JS148" s="7"/>
      <c r="JT148" s="7"/>
      <c r="JU148" s="7"/>
    </row>
    <row r="149" spans="1:281" s="3" customFormat="1" ht="30" customHeight="1" thickBot="1">
      <c r="A149" s="19" t="s">
        <v>2028</v>
      </c>
      <c r="B149" s="32" t="s">
        <v>2011</v>
      </c>
      <c r="C149" s="32" t="s">
        <v>1948</v>
      </c>
      <c r="D149" s="110"/>
      <c r="E149" s="115">
        <v>1</v>
      </c>
      <c r="F149" s="113">
        <v>45809</v>
      </c>
      <c r="G149" s="34">
        <v>45828</v>
      </c>
      <c r="H149" s="28">
        <f t="shared" si="254"/>
        <v>20</v>
      </c>
      <c r="I149" s="22"/>
      <c r="J149" s="7"/>
      <c r="K149" s="7"/>
      <c r="L149" s="7"/>
      <c r="M149" s="7"/>
      <c r="N149" s="7"/>
      <c r="O149" s="7"/>
      <c r="P149" s="7"/>
      <c r="Q149" s="7"/>
      <c r="R149" s="7"/>
      <c r="S149" s="7"/>
      <c r="T149" s="7"/>
      <c r="U149" s="8"/>
      <c r="V149" s="8"/>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c r="HJ149" s="7"/>
      <c r="HK149" s="7"/>
      <c r="HL149" s="7"/>
      <c r="HM149" s="7"/>
      <c r="HN149" s="7"/>
      <c r="HO149" s="7"/>
      <c r="HP149" s="7"/>
      <c r="HQ149" s="7"/>
      <c r="HR149" s="7"/>
      <c r="HS149" s="7"/>
      <c r="HT149" s="7"/>
      <c r="HU149" s="7"/>
      <c r="HV149" s="7"/>
      <c r="HW149" s="7"/>
      <c r="HX149" s="7"/>
      <c r="HY149" s="7"/>
      <c r="HZ149" s="7"/>
      <c r="IA149" s="7"/>
      <c r="IB149" s="7"/>
      <c r="IC149" s="7"/>
      <c r="ID149" s="7"/>
      <c r="IE149" s="7"/>
      <c r="IF149" s="7"/>
      <c r="IG149" s="7"/>
      <c r="IH149" s="7"/>
      <c r="II149" s="7"/>
      <c r="IJ149" s="7"/>
      <c r="IK149" s="7"/>
      <c r="IL149" s="7"/>
      <c r="IM149" s="7"/>
      <c r="IN149" s="7"/>
      <c r="IO149" s="7"/>
      <c r="IP149" s="7"/>
      <c r="IQ149" s="7"/>
      <c r="IR149" s="7"/>
      <c r="IS149" s="7"/>
      <c r="IT149" s="7"/>
      <c r="IU149" s="7"/>
      <c r="IV149" s="7"/>
      <c r="IW149" s="7"/>
      <c r="IX149" s="7"/>
      <c r="IY149" s="7"/>
      <c r="IZ149" s="7"/>
      <c r="JA149" s="7"/>
      <c r="JB149" s="7"/>
      <c r="JC149" s="7"/>
      <c r="JD149" s="7"/>
      <c r="JE149" s="7"/>
      <c r="JF149" s="7"/>
      <c r="JG149" s="7"/>
      <c r="JH149" s="7"/>
      <c r="JI149" s="7"/>
      <c r="JJ149" s="7"/>
      <c r="JK149" s="7"/>
      <c r="JL149" s="7"/>
      <c r="JM149" s="7"/>
      <c r="JN149" s="7"/>
      <c r="JO149" s="7"/>
      <c r="JP149" s="7"/>
      <c r="JQ149" s="7"/>
      <c r="JR149" s="7"/>
      <c r="JS149" s="7"/>
      <c r="JT149" s="7"/>
      <c r="JU149" s="7"/>
    </row>
    <row r="150" spans="1:281" s="3" customFormat="1" ht="30" customHeight="1" thickBot="1">
      <c r="A150" s="19" t="s">
        <v>22</v>
      </c>
      <c r="B150" s="29" t="s">
        <v>1947</v>
      </c>
      <c r="C150" s="29" t="s">
        <v>1994</v>
      </c>
      <c r="D150" s="110"/>
      <c r="E150" s="115">
        <v>0.8</v>
      </c>
      <c r="F150" s="112">
        <v>45828</v>
      </c>
      <c r="G150" s="17">
        <v>45848</v>
      </c>
      <c r="H150" s="28">
        <f t="shared" si="254"/>
        <v>21</v>
      </c>
      <c r="I150" s="22"/>
      <c r="J150" s="7"/>
      <c r="K150" s="7"/>
      <c r="L150" s="7"/>
      <c r="M150" s="7"/>
      <c r="N150" s="7"/>
      <c r="O150" s="7"/>
      <c r="P150" s="7"/>
      <c r="Q150" s="7"/>
      <c r="R150" s="7"/>
      <c r="S150" s="7"/>
      <c r="T150" s="7"/>
      <c r="U150" s="8"/>
      <c r="V150" s="8"/>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c r="FL150" s="7"/>
      <c r="FM150" s="7"/>
      <c r="FN150" s="7"/>
      <c r="FO150" s="7"/>
      <c r="FP150" s="7"/>
      <c r="FQ150" s="7"/>
      <c r="FR150" s="7"/>
      <c r="FS150" s="7"/>
      <c r="FT150" s="7"/>
      <c r="FU150" s="7"/>
      <c r="FV150" s="7"/>
      <c r="FW150" s="7"/>
      <c r="FX150" s="7"/>
      <c r="FY150" s="7"/>
      <c r="FZ150" s="7"/>
      <c r="GA150" s="7"/>
      <c r="GB150" s="7"/>
      <c r="GC150" s="7"/>
      <c r="GD150" s="7"/>
      <c r="GE150" s="7"/>
      <c r="GF150" s="7"/>
      <c r="GG150" s="7"/>
      <c r="GH150" s="7"/>
      <c r="GI150" s="7"/>
      <c r="GJ150" s="7"/>
      <c r="GK150" s="7"/>
      <c r="GL150" s="7"/>
      <c r="GM150" s="7"/>
      <c r="GN150" s="7"/>
      <c r="GO150" s="7"/>
      <c r="GP150" s="7"/>
      <c r="GQ150" s="7"/>
      <c r="GR150" s="7"/>
      <c r="GS150" s="7"/>
      <c r="GT150" s="7"/>
      <c r="GU150" s="7"/>
      <c r="GV150" s="7"/>
      <c r="GW150" s="7"/>
      <c r="GX150" s="7"/>
      <c r="GY150" s="7"/>
      <c r="GZ150" s="7"/>
      <c r="HA150" s="7"/>
      <c r="HB150" s="7"/>
      <c r="HC150" s="7"/>
      <c r="HD150" s="7"/>
      <c r="HE150" s="7"/>
      <c r="HF150" s="7"/>
      <c r="HG150" s="7"/>
      <c r="HH150" s="7"/>
      <c r="HI150" s="7"/>
      <c r="HJ150" s="7"/>
      <c r="HK150" s="7"/>
      <c r="HL150" s="7"/>
      <c r="HM150" s="7"/>
      <c r="HN150" s="7"/>
      <c r="HO150" s="7"/>
      <c r="HP150" s="7"/>
      <c r="HQ150" s="7"/>
      <c r="HR150" s="7"/>
      <c r="HS150" s="7"/>
      <c r="HT150" s="7"/>
      <c r="HU150" s="7"/>
      <c r="HV150" s="7"/>
      <c r="HW150" s="7"/>
      <c r="HX150" s="7"/>
      <c r="HY150" s="7"/>
      <c r="HZ150" s="7"/>
      <c r="IA150" s="7"/>
      <c r="IB150" s="7"/>
      <c r="IC150" s="7"/>
      <c r="ID150" s="7"/>
      <c r="IE150" s="7"/>
      <c r="IF150" s="7"/>
      <c r="IG150" s="7"/>
      <c r="IH150" s="7"/>
      <c r="II150" s="7"/>
      <c r="IJ150" s="7"/>
      <c r="IK150" s="7"/>
      <c r="IL150" s="7"/>
      <c r="IM150" s="7"/>
      <c r="IN150" s="7"/>
      <c r="IO150" s="7"/>
      <c r="IP150" s="7"/>
      <c r="IQ150" s="7"/>
      <c r="IR150" s="7"/>
      <c r="IS150" s="7"/>
      <c r="IT150" s="7"/>
      <c r="IU150" s="7"/>
      <c r="IV150" s="7"/>
      <c r="IW150" s="7"/>
      <c r="IX150" s="7"/>
      <c r="IY150" s="7"/>
      <c r="IZ150" s="7"/>
      <c r="JA150" s="7"/>
      <c r="JB150" s="7"/>
      <c r="JC150" s="7"/>
      <c r="JD150" s="7"/>
      <c r="JE150" s="7"/>
      <c r="JF150" s="7"/>
      <c r="JG150" s="7"/>
      <c r="JH150" s="7"/>
      <c r="JI150" s="7"/>
      <c r="JJ150" s="7"/>
      <c r="JK150" s="7"/>
      <c r="JL150" s="7"/>
      <c r="JM150" s="7"/>
      <c r="JN150" s="7"/>
      <c r="JO150" s="7"/>
      <c r="JP150" s="7"/>
      <c r="JQ150" s="7"/>
      <c r="JR150" s="7"/>
      <c r="JS150" s="7"/>
      <c r="JT150" s="7"/>
      <c r="JU150" s="7"/>
    </row>
    <row r="151" spans="1:281" s="3" customFormat="1" ht="30" customHeight="1" thickBot="1">
      <c r="A151" s="19" t="s">
        <v>23</v>
      </c>
      <c r="B151" s="29" t="s">
        <v>2071</v>
      </c>
      <c r="C151" s="29" t="s">
        <v>1994</v>
      </c>
      <c r="D151" s="110"/>
      <c r="E151" s="115">
        <v>0.8</v>
      </c>
      <c r="F151" s="112">
        <v>45828</v>
      </c>
      <c r="G151" s="17">
        <v>45848</v>
      </c>
      <c r="H151" s="28">
        <f t="shared" si="254"/>
        <v>21</v>
      </c>
      <c r="I151" s="22"/>
      <c r="J151" s="7"/>
      <c r="K151" s="7"/>
      <c r="L151" s="7"/>
      <c r="M151" s="7"/>
      <c r="N151" s="7"/>
      <c r="O151" s="7"/>
      <c r="P151" s="7"/>
      <c r="Q151" s="7"/>
      <c r="R151" s="7"/>
      <c r="S151" s="7"/>
      <c r="T151" s="7"/>
      <c r="U151" s="8"/>
      <c r="V151" s="8"/>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c r="FL151" s="7"/>
      <c r="FM151" s="7"/>
      <c r="FN151" s="7"/>
      <c r="FO151" s="7"/>
      <c r="FP151" s="7"/>
      <c r="FQ151" s="7"/>
      <c r="FR151" s="7"/>
      <c r="FS151" s="7"/>
      <c r="FT151" s="7"/>
      <c r="FU151" s="7"/>
      <c r="FV151" s="7"/>
      <c r="FW151" s="7"/>
      <c r="FX151" s="7"/>
      <c r="FY151" s="7"/>
      <c r="FZ151" s="7"/>
      <c r="GA151" s="7"/>
      <c r="GB151" s="7"/>
      <c r="GC151" s="7"/>
      <c r="GD151" s="7"/>
      <c r="GE151" s="7"/>
      <c r="GF151" s="7"/>
      <c r="GG151" s="7"/>
      <c r="GH151" s="7"/>
      <c r="GI151" s="7"/>
      <c r="GJ151" s="7"/>
      <c r="GK151" s="7"/>
      <c r="GL151" s="7"/>
      <c r="GM151" s="7"/>
      <c r="GN151" s="7"/>
      <c r="GO151" s="7"/>
      <c r="GP151" s="7"/>
      <c r="GQ151" s="7"/>
      <c r="GR151" s="7"/>
      <c r="GS151" s="7"/>
      <c r="GT151" s="7"/>
      <c r="GU151" s="7"/>
      <c r="GV151" s="7"/>
      <c r="GW151" s="7"/>
      <c r="GX151" s="7"/>
      <c r="GY151" s="7"/>
      <c r="GZ151" s="7"/>
      <c r="HA151" s="7"/>
      <c r="HB151" s="7"/>
      <c r="HC151" s="7"/>
      <c r="HD151" s="7"/>
      <c r="HE151" s="7"/>
      <c r="HF151" s="7"/>
      <c r="HG151" s="7"/>
      <c r="HH151" s="7"/>
      <c r="HI151" s="7"/>
      <c r="HJ151" s="7"/>
      <c r="HK151" s="7"/>
      <c r="HL151" s="7"/>
      <c r="HM151" s="7"/>
      <c r="HN151" s="7"/>
      <c r="HO151" s="7"/>
      <c r="HP151" s="7"/>
      <c r="HQ151" s="7"/>
      <c r="HR151" s="7"/>
      <c r="HS151" s="7"/>
      <c r="HT151" s="7"/>
      <c r="HU151" s="7"/>
      <c r="HV151" s="7"/>
      <c r="HW151" s="7"/>
      <c r="HX151" s="7"/>
      <c r="HY151" s="7"/>
      <c r="HZ151" s="7"/>
      <c r="IA151" s="7"/>
      <c r="IB151" s="7"/>
      <c r="IC151" s="7"/>
      <c r="ID151" s="7"/>
      <c r="IE151" s="7"/>
      <c r="IF151" s="7"/>
      <c r="IG151" s="7"/>
      <c r="IH151" s="7"/>
      <c r="II151" s="7"/>
      <c r="IJ151" s="7"/>
      <c r="IK151" s="7"/>
      <c r="IL151" s="7"/>
      <c r="IM151" s="7"/>
      <c r="IN151" s="7"/>
      <c r="IO151" s="7"/>
      <c r="IP151" s="7"/>
      <c r="IQ151" s="7"/>
      <c r="IR151" s="7"/>
      <c r="IS151" s="7"/>
      <c r="IT151" s="7"/>
      <c r="IU151" s="7"/>
      <c r="IV151" s="7"/>
      <c r="IW151" s="7"/>
      <c r="IX151" s="7"/>
      <c r="IY151" s="7"/>
      <c r="IZ151" s="7"/>
      <c r="JA151" s="7"/>
      <c r="JB151" s="7"/>
      <c r="JC151" s="7"/>
      <c r="JD151" s="7"/>
      <c r="JE151" s="7"/>
      <c r="JF151" s="7"/>
      <c r="JG151" s="7"/>
      <c r="JH151" s="7"/>
      <c r="JI151" s="7"/>
      <c r="JJ151" s="7"/>
      <c r="JK151" s="7"/>
      <c r="JL151" s="7"/>
      <c r="JM151" s="7"/>
      <c r="JN151" s="7"/>
      <c r="JO151" s="7"/>
      <c r="JP151" s="7"/>
      <c r="JQ151" s="7"/>
      <c r="JR151" s="7"/>
      <c r="JS151" s="7"/>
      <c r="JT151" s="7"/>
      <c r="JU151" s="7"/>
    </row>
    <row r="152" spans="1:281" s="3" customFormat="1" ht="30" customHeight="1" thickBot="1">
      <c r="A152" s="19" t="s">
        <v>2029</v>
      </c>
      <c r="B152" s="29" t="s">
        <v>19</v>
      </c>
      <c r="C152" s="29" t="s">
        <v>2087</v>
      </c>
      <c r="D152" s="110"/>
      <c r="E152" s="115">
        <v>1</v>
      </c>
      <c r="F152" s="113">
        <v>45852</v>
      </c>
      <c r="G152" s="34">
        <v>45866</v>
      </c>
      <c r="H152" s="28">
        <f t="shared" si="254"/>
        <v>15</v>
      </c>
      <c r="I152" s="22"/>
      <c r="J152" s="7"/>
      <c r="K152" s="7"/>
      <c r="L152" s="7"/>
      <c r="M152" s="7"/>
      <c r="N152" s="7"/>
      <c r="O152" s="7"/>
      <c r="P152" s="7"/>
      <c r="Q152" s="7"/>
      <c r="R152" s="7"/>
      <c r="S152" s="7"/>
      <c r="T152" s="7"/>
      <c r="U152" s="8"/>
      <c r="V152" s="8"/>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c r="HJ152" s="7"/>
      <c r="HK152" s="7"/>
      <c r="HL152" s="7"/>
      <c r="HM152" s="7"/>
      <c r="HN152" s="7"/>
      <c r="HO152" s="7"/>
      <c r="HP152" s="7"/>
      <c r="HQ152" s="7"/>
      <c r="HR152" s="7"/>
      <c r="HS152" s="7"/>
      <c r="HT152" s="7"/>
      <c r="HU152" s="7"/>
      <c r="HV152" s="7"/>
      <c r="HW152" s="7"/>
      <c r="HX152" s="7"/>
      <c r="HY152" s="7"/>
      <c r="HZ152" s="7"/>
      <c r="IA152" s="7"/>
      <c r="IB152" s="7"/>
      <c r="IC152" s="7"/>
      <c r="ID152" s="7"/>
      <c r="IE152" s="7"/>
      <c r="IF152" s="7"/>
      <c r="IG152" s="7"/>
      <c r="IH152" s="7"/>
      <c r="II152" s="7"/>
      <c r="IJ152" s="7"/>
      <c r="IK152" s="7"/>
      <c r="IL152" s="7"/>
      <c r="IM152" s="7"/>
      <c r="IN152" s="7"/>
      <c r="IO152" s="7"/>
      <c r="IP152" s="7"/>
      <c r="IQ152" s="7"/>
      <c r="IR152" s="7"/>
      <c r="IS152" s="7"/>
      <c r="IT152" s="7"/>
      <c r="IU152" s="7"/>
      <c r="IV152" s="7"/>
      <c r="IW152" s="7"/>
      <c r="IX152" s="7"/>
      <c r="IY152" s="7"/>
      <c r="IZ152" s="7"/>
      <c r="JA152" s="7"/>
      <c r="JB152" s="7"/>
      <c r="JC152" s="7"/>
      <c r="JD152" s="7"/>
      <c r="JE152" s="7"/>
      <c r="JF152" s="7"/>
      <c r="JG152" s="7"/>
      <c r="JH152" s="7"/>
      <c r="JI152" s="7"/>
      <c r="JJ152" s="7"/>
      <c r="JK152" s="7"/>
      <c r="JL152" s="7"/>
      <c r="JM152" s="7"/>
      <c r="JN152" s="7"/>
      <c r="JO152" s="7"/>
      <c r="JP152" s="7"/>
      <c r="JQ152" s="7"/>
      <c r="JR152" s="7"/>
      <c r="JS152" s="7"/>
      <c r="JT152" s="7"/>
      <c r="JU152" s="7"/>
    </row>
    <row r="153" spans="1:281" s="3" customFormat="1" ht="30" customHeight="1" thickBot="1">
      <c r="A153" s="19" t="s">
        <v>2072</v>
      </c>
      <c r="B153" s="29" t="s">
        <v>2073</v>
      </c>
      <c r="C153" s="29" t="s">
        <v>98</v>
      </c>
      <c r="D153" s="110"/>
      <c r="E153" s="115">
        <v>0</v>
      </c>
      <c r="F153" s="113">
        <v>45852</v>
      </c>
      <c r="G153" s="34">
        <v>45866</v>
      </c>
      <c r="H153" s="28">
        <f t="shared" si="254"/>
        <v>15</v>
      </c>
      <c r="I153" s="22"/>
      <c r="J153" s="7"/>
      <c r="K153" s="7"/>
      <c r="L153" s="7"/>
      <c r="M153" s="7"/>
      <c r="N153" s="7"/>
      <c r="O153" s="7"/>
      <c r="P153" s="7"/>
      <c r="Q153" s="7"/>
      <c r="R153" s="7"/>
      <c r="S153" s="7"/>
      <c r="T153" s="7"/>
      <c r="U153" s="8"/>
      <c r="V153" s="8"/>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c r="FL153" s="7"/>
      <c r="FM153" s="7"/>
      <c r="FN153" s="7"/>
      <c r="FO153" s="7"/>
      <c r="FP153" s="7"/>
      <c r="FQ153" s="7"/>
      <c r="FR153" s="7"/>
      <c r="FS153" s="7"/>
      <c r="FT153" s="7"/>
      <c r="FU153" s="7"/>
      <c r="FV153" s="7"/>
      <c r="FW153" s="7"/>
      <c r="FX153" s="7"/>
      <c r="FY153" s="7"/>
      <c r="FZ153" s="7"/>
      <c r="GA153" s="7"/>
      <c r="GB153" s="7"/>
      <c r="GC153" s="7"/>
      <c r="GD153" s="7"/>
      <c r="GE153" s="7"/>
      <c r="GF153" s="7"/>
      <c r="GG153" s="7"/>
      <c r="GH153" s="7"/>
      <c r="GI153" s="7"/>
      <c r="GJ153" s="7"/>
      <c r="GK153" s="7"/>
      <c r="GL153" s="7"/>
      <c r="GM153" s="7"/>
      <c r="GN153" s="7"/>
      <c r="GO153" s="7"/>
      <c r="GP153" s="7"/>
      <c r="GQ153" s="7"/>
      <c r="GR153" s="7"/>
      <c r="GS153" s="7"/>
      <c r="GT153" s="7"/>
      <c r="GU153" s="7"/>
      <c r="GV153" s="7"/>
      <c r="GW153" s="7"/>
      <c r="GX153" s="7"/>
      <c r="GY153" s="7"/>
      <c r="GZ153" s="7"/>
      <c r="HA153" s="7"/>
      <c r="HB153" s="7"/>
      <c r="HC153" s="7"/>
      <c r="HD153" s="7"/>
      <c r="HE153" s="7"/>
      <c r="HF153" s="7"/>
      <c r="HG153" s="7"/>
      <c r="HH153" s="7"/>
      <c r="HI153" s="7"/>
      <c r="HJ153" s="7"/>
      <c r="HK153" s="7"/>
      <c r="HL153" s="7"/>
      <c r="HM153" s="7"/>
      <c r="HN153" s="7"/>
      <c r="HO153" s="7"/>
      <c r="HP153" s="7"/>
      <c r="HQ153" s="7"/>
      <c r="HR153" s="7"/>
      <c r="HS153" s="7"/>
      <c r="HT153" s="7"/>
      <c r="HU153" s="7"/>
      <c r="HV153" s="7"/>
      <c r="HW153" s="7"/>
      <c r="HX153" s="7"/>
      <c r="HY153" s="7"/>
      <c r="HZ153" s="7"/>
      <c r="IA153" s="7"/>
      <c r="IB153" s="7"/>
      <c r="IC153" s="7"/>
      <c r="ID153" s="7"/>
      <c r="IE153" s="7"/>
      <c r="IF153" s="7"/>
      <c r="IG153" s="7"/>
      <c r="IH153" s="7"/>
      <c r="II153" s="7"/>
      <c r="IJ153" s="7"/>
      <c r="IK153" s="7"/>
      <c r="IL153" s="7"/>
      <c r="IM153" s="7"/>
      <c r="IN153" s="7"/>
      <c r="IO153" s="7"/>
      <c r="IP153" s="7"/>
      <c r="IQ153" s="7"/>
      <c r="IR153" s="7"/>
      <c r="IS153" s="7"/>
      <c r="IT153" s="7"/>
      <c r="IU153" s="7"/>
      <c r="IV153" s="7"/>
      <c r="IW153" s="7"/>
      <c r="IX153" s="7"/>
      <c r="IY153" s="7"/>
      <c r="IZ153" s="7"/>
      <c r="JA153" s="7"/>
      <c r="JB153" s="7"/>
      <c r="JC153" s="7"/>
      <c r="JD153" s="7"/>
      <c r="JE153" s="7"/>
      <c r="JF153" s="7"/>
      <c r="JG153" s="7"/>
      <c r="JH153" s="7"/>
      <c r="JI153" s="7"/>
      <c r="JJ153" s="7"/>
      <c r="JK153" s="7"/>
      <c r="JL153" s="7"/>
      <c r="JM153" s="7"/>
      <c r="JN153" s="7"/>
      <c r="JO153" s="7"/>
      <c r="JP153" s="7"/>
      <c r="JQ153" s="7"/>
      <c r="JR153" s="7"/>
      <c r="JS153" s="7"/>
      <c r="JT153" s="7"/>
      <c r="JU153" s="7"/>
    </row>
    <row r="154" spans="1:281" s="3" customFormat="1" ht="30" customHeight="1" thickBot="1">
      <c r="A154" s="19" t="s">
        <v>2013</v>
      </c>
      <c r="B154" s="29" t="s">
        <v>2012</v>
      </c>
      <c r="C154" s="122" t="s">
        <v>112</v>
      </c>
      <c r="D154" s="110"/>
      <c r="E154" s="115">
        <v>0.5</v>
      </c>
      <c r="F154" s="112">
        <v>45828</v>
      </c>
      <c r="G154" s="17">
        <v>45866</v>
      </c>
      <c r="H154" s="28">
        <f t="shared" si="254"/>
        <v>39</v>
      </c>
      <c r="I154" s="22"/>
      <c r="J154" s="7"/>
      <c r="K154" s="7"/>
      <c r="L154" s="7"/>
      <c r="M154" s="7"/>
      <c r="N154" s="7"/>
      <c r="O154" s="7"/>
      <c r="P154" s="7"/>
      <c r="Q154" s="7"/>
      <c r="R154" s="7"/>
      <c r="S154" s="7"/>
      <c r="T154" s="7"/>
      <c r="U154" s="8"/>
      <c r="V154" s="8"/>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c r="FZ154" s="7"/>
      <c r="GA154" s="7"/>
      <c r="GB154" s="7"/>
      <c r="GC154" s="7"/>
      <c r="GD154" s="7"/>
      <c r="GE154" s="7"/>
      <c r="GF154" s="7"/>
      <c r="GG154" s="7"/>
      <c r="GH154" s="7"/>
      <c r="GI154" s="7"/>
      <c r="GJ154" s="7"/>
      <c r="GK154" s="7"/>
      <c r="GL154" s="7"/>
      <c r="GM154" s="7"/>
      <c r="GN154" s="7"/>
      <c r="GO154" s="7"/>
      <c r="GP154" s="7"/>
      <c r="GQ154" s="7"/>
      <c r="GR154" s="7"/>
      <c r="GS154" s="7"/>
      <c r="GT154" s="7"/>
      <c r="GU154" s="7"/>
      <c r="GV154" s="7"/>
      <c r="GW154" s="7"/>
      <c r="GX154" s="7"/>
      <c r="GY154" s="7"/>
      <c r="GZ154" s="7"/>
      <c r="HA154" s="7"/>
      <c r="HB154" s="7"/>
      <c r="HC154" s="7"/>
      <c r="HD154" s="7"/>
      <c r="HE154" s="7"/>
      <c r="HF154" s="7"/>
      <c r="HG154" s="7"/>
      <c r="HH154" s="7"/>
      <c r="HI154" s="7"/>
      <c r="HJ154" s="7"/>
      <c r="HK154" s="7"/>
      <c r="HL154" s="7"/>
      <c r="HM154" s="7"/>
      <c r="HN154" s="7"/>
      <c r="HO154" s="7"/>
      <c r="HP154" s="7"/>
      <c r="HQ154" s="7"/>
      <c r="HR154" s="7"/>
      <c r="HS154" s="7"/>
      <c r="HT154" s="7"/>
      <c r="HU154" s="7"/>
      <c r="HV154" s="7"/>
      <c r="HW154" s="7"/>
      <c r="HX154" s="7"/>
      <c r="HY154" s="7"/>
      <c r="HZ154" s="7"/>
      <c r="IA154" s="7"/>
      <c r="IB154" s="7"/>
      <c r="IC154" s="7"/>
      <c r="ID154" s="7"/>
      <c r="IE154" s="7"/>
      <c r="IF154" s="7"/>
      <c r="IG154" s="7"/>
      <c r="IH154" s="7"/>
      <c r="II154" s="7"/>
      <c r="IJ154" s="7"/>
      <c r="IK154" s="7"/>
      <c r="IL154" s="7"/>
      <c r="IM154" s="7"/>
      <c r="IN154" s="7"/>
      <c r="IO154" s="7"/>
      <c r="IP154" s="7"/>
      <c r="IQ154" s="7"/>
      <c r="IR154" s="7"/>
      <c r="IS154" s="7"/>
      <c r="IT154" s="7"/>
      <c r="IU154" s="7"/>
      <c r="IV154" s="7"/>
      <c r="IW154" s="7"/>
      <c r="IX154" s="7"/>
      <c r="IY154" s="7"/>
      <c r="IZ154" s="7"/>
      <c r="JA154" s="7"/>
      <c r="JB154" s="7"/>
      <c r="JC154" s="7"/>
      <c r="JD154" s="7"/>
      <c r="JE154" s="7"/>
      <c r="JF154" s="7"/>
      <c r="JG154" s="7"/>
      <c r="JH154" s="7"/>
      <c r="JI154" s="7"/>
      <c r="JJ154" s="7"/>
      <c r="JK154" s="7"/>
      <c r="JL154" s="7"/>
      <c r="JM154" s="7"/>
      <c r="JN154" s="7"/>
      <c r="JO154" s="7"/>
      <c r="JP154" s="7"/>
      <c r="JQ154" s="7"/>
      <c r="JR154" s="7"/>
      <c r="JS154" s="7"/>
      <c r="JT154" s="7"/>
      <c r="JU154" s="7"/>
    </row>
    <row r="155" spans="1:281" s="3" customFormat="1" ht="30" customHeight="1" thickBot="1">
      <c r="A155" s="19" t="s">
        <v>2085</v>
      </c>
      <c r="B155" s="29" t="s">
        <v>2105</v>
      </c>
      <c r="C155" s="122" t="s">
        <v>2104</v>
      </c>
      <c r="D155" s="110"/>
      <c r="E155" s="115">
        <v>0</v>
      </c>
      <c r="F155" s="113">
        <v>45852</v>
      </c>
      <c r="G155" s="34">
        <v>45866</v>
      </c>
      <c r="H155" s="28">
        <f t="shared" si="254"/>
        <v>15</v>
      </c>
      <c r="I155" s="22"/>
      <c r="J155" s="7"/>
      <c r="K155" s="7"/>
      <c r="L155" s="7"/>
      <c r="M155" s="7"/>
      <c r="N155" s="7"/>
      <c r="O155" s="7"/>
      <c r="P155" s="7"/>
      <c r="Q155" s="7"/>
      <c r="R155" s="7"/>
      <c r="S155" s="7"/>
      <c r="T155" s="7"/>
      <c r="U155" s="8"/>
      <c r="V155" s="8"/>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7"/>
      <c r="EU155" s="7"/>
      <c r="EV155" s="7"/>
      <c r="EW155" s="7"/>
      <c r="EX155" s="7"/>
      <c r="EY155" s="7"/>
      <c r="EZ155" s="7"/>
      <c r="FA155" s="7"/>
      <c r="FB155" s="7"/>
      <c r="FC155" s="7"/>
      <c r="FD155" s="7"/>
      <c r="FE155" s="7"/>
      <c r="FF155" s="7"/>
      <c r="FG155" s="7"/>
      <c r="FH155" s="7"/>
      <c r="FI155" s="7"/>
      <c r="FJ155" s="7"/>
      <c r="FK155" s="7"/>
      <c r="FL155" s="7"/>
      <c r="FM155" s="7"/>
      <c r="FN155" s="7"/>
      <c r="FO155" s="7"/>
      <c r="FP155" s="7"/>
      <c r="FQ155" s="7"/>
      <c r="FR155" s="7"/>
      <c r="FS155" s="7"/>
      <c r="FT155" s="7"/>
      <c r="FU155" s="7"/>
      <c r="FV155" s="7"/>
      <c r="FW155" s="7"/>
      <c r="FX155" s="7"/>
      <c r="FY155" s="7"/>
      <c r="FZ155" s="7"/>
      <c r="GA155" s="7"/>
      <c r="GB155" s="7"/>
      <c r="GC155" s="7"/>
      <c r="GD155" s="7"/>
      <c r="GE155" s="7"/>
      <c r="GF155" s="7"/>
      <c r="GG155" s="7"/>
      <c r="GH155" s="7"/>
      <c r="GI155" s="7"/>
      <c r="GJ155" s="7"/>
      <c r="GK155" s="7"/>
      <c r="GL155" s="7"/>
      <c r="GM155" s="7"/>
      <c r="GN155" s="7"/>
      <c r="GO155" s="7"/>
      <c r="GP155" s="7"/>
      <c r="GQ155" s="7"/>
      <c r="GR155" s="7"/>
      <c r="GS155" s="7"/>
      <c r="GT155" s="7"/>
      <c r="GU155" s="7"/>
      <c r="GV155" s="7"/>
      <c r="GW155" s="7"/>
      <c r="GX155" s="7"/>
      <c r="GY155" s="7"/>
      <c r="GZ155" s="7"/>
      <c r="HA155" s="7"/>
      <c r="HB155" s="7"/>
      <c r="HC155" s="7"/>
      <c r="HD155" s="7"/>
      <c r="HE155" s="7"/>
      <c r="HF155" s="7"/>
      <c r="HG155" s="7"/>
      <c r="HH155" s="7"/>
      <c r="HI155" s="7"/>
      <c r="HJ155" s="7"/>
      <c r="HK155" s="7"/>
      <c r="HL155" s="7"/>
      <c r="HM155" s="7"/>
      <c r="HN155" s="7"/>
      <c r="HO155" s="7"/>
      <c r="HP155" s="7"/>
      <c r="HQ155" s="7"/>
      <c r="HR155" s="7"/>
      <c r="HS155" s="7"/>
      <c r="HT155" s="7"/>
      <c r="HU155" s="7"/>
      <c r="HV155" s="7"/>
      <c r="HW155" s="7"/>
      <c r="HX155" s="7"/>
      <c r="HY155" s="7"/>
      <c r="HZ155" s="7"/>
      <c r="IA155" s="7"/>
      <c r="IB155" s="7"/>
      <c r="IC155" s="7"/>
      <c r="ID155" s="7"/>
      <c r="IE155" s="7"/>
      <c r="IF155" s="7"/>
      <c r="IG155" s="7"/>
      <c r="IH155" s="7"/>
      <c r="II155" s="7"/>
      <c r="IJ155" s="7"/>
      <c r="IK155" s="7"/>
      <c r="IL155" s="7"/>
      <c r="IM155" s="7"/>
      <c r="IN155" s="7"/>
      <c r="IO155" s="7"/>
      <c r="IP155" s="7"/>
      <c r="IQ155" s="7"/>
      <c r="IR155" s="7"/>
      <c r="IS155" s="7"/>
      <c r="IT155" s="7"/>
      <c r="IU155" s="7"/>
      <c r="IV155" s="7"/>
      <c r="IW155" s="7"/>
      <c r="IX155" s="7"/>
      <c r="IY155" s="7"/>
      <c r="IZ155" s="7"/>
      <c r="JA155" s="7"/>
      <c r="JB155" s="7"/>
      <c r="JC155" s="7"/>
      <c r="JD155" s="7"/>
      <c r="JE155" s="7"/>
      <c r="JF155" s="7"/>
      <c r="JG155" s="7"/>
      <c r="JH155" s="7"/>
      <c r="JI155" s="7"/>
      <c r="JJ155" s="7"/>
      <c r="JK155" s="7"/>
      <c r="JL155" s="7"/>
      <c r="JM155" s="7"/>
      <c r="JN155" s="7"/>
      <c r="JO155" s="7"/>
      <c r="JP155" s="7"/>
      <c r="JQ155" s="7"/>
      <c r="JR155" s="7"/>
      <c r="JS155" s="7"/>
      <c r="JT155" s="7"/>
      <c r="JU155" s="7"/>
    </row>
    <row r="156" spans="1:281" s="3" customFormat="1" ht="30" customHeight="1" thickBot="1">
      <c r="A156" s="19" t="s">
        <v>24</v>
      </c>
      <c r="B156" s="29" t="s">
        <v>2012</v>
      </c>
      <c r="C156" s="29" t="s">
        <v>98</v>
      </c>
      <c r="D156" s="110"/>
      <c r="E156" s="115">
        <v>0</v>
      </c>
      <c r="F156" s="113">
        <v>45852</v>
      </c>
      <c r="G156" s="34">
        <v>45866</v>
      </c>
      <c r="H156" s="28">
        <f t="shared" si="254"/>
        <v>15</v>
      </c>
      <c r="I156" s="22"/>
      <c r="J156" s="7"/>
      <c r="K156" s="7"/>
      <c r="L156" s="7"/>
      <c r="M156" s="7"/>
      <c r="N156" s="7"/>
      <c r="O156" s="7"/>
      <c r="P156" s="7"/>
      <c r="Q156" s="7"/>
      <c r="R156" s="7"/>
      <c r="S156" s="7"/>
      <c r="T156" s="7"/>
      <c r="U156" s="8"/>
      <c r="V156" s="8"/>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7"/>
      <c r="GK156" s="7"/>
      <c r="GL156" s="7"/>
      <c r="GM156" s="7"/>
      <c r="GN156" s="7"/>
      <c r="GO156" s="7"/>
      <c r="GP156" s="7"/>
      <c r="GQ156" s="7"/>
      <c r="GR156" s="7"/>
      <c r="GS156" s="7"/>
      <c r="GT156" s="7"/>
      <c r="GU156" s="7"/>
      <c r="GV156" s="7"/>
      <c r="GW156" s="7"/>
      <c r="GX156" s="7"/>
      <c r="GY156" s="7"/>
      <c r="GZ156" s="7"/>
      <c r="HA156" s="7"/>
      <c r="HB156" s="7"/>
      <c r="HC156" s="7"/>
      <c r="HD156" s="7"/>
      <c r="HE156" s="7"/>
      <c r="HF156" s="7"/>
      <c r="HG156" s="7"/>
      <c r="HH156" s="7"/>
      <c r="HI156" s="7"/>
      <c r="HJ156" s="7"/>
      <c r="HK156" s="7"/>
      <c r="HL156" s="7"/>
      <c r="HM156" s="7"/>
      <c r="HN156" s="7"/>
      <c r="HO156" s="7"/>
      <c r="HP156" s="7"/>
      <c r="HQ156" s="7"/>
      <c r="HR156" s="7"/>
      <c r="HS156" s="7"/>
      <c r="HT156" s="7"/>
      <c r="HU156" s="7"/>
      <c r="HV156" s="7"/>
      <c r="HW156" s="7"/>
      <c r="HX156" s="7"/>
      <c r="HY156" s="7"/>
      <c r="HZ156" s="7"/>
      <c r="IA156" s="7"/>
      <c r="IB156" s="7"/>
      <c r="IC156" s="7"/>
      <c r="ID156" s="7"/>
      <c r="IE156" s="7"/>
      <c r="IF156" s="7"/>
      <c r="IG156" s="7"/>
      <c r="IH156" s="7"/>
      <c r="II156" s="7"/>
      <c r="IJ156" s="7"/>
      <c r="IK156" s="7"/>
      <c r="IL156" s="7"/>
      <c r="IM156" s="7"/>
      <c r="IN156" s="7"/>
      <c r="IO156" s="7"/>
      <c r="IP156" s="7"/>
      <c r="IQ156" s="7"/>
      <c r="IR156" s="7"/>
      <c r="IS156" s="7"/>
      <c r="IT156" s="7"/>
      <c r="IU156" s="7"/>
      <c r="IV156" s="7"/>
      <c r="IW156" s="7"/>
      <c r="IX156" s="7"/>
      <c r="IY156" s="7"/>
      <c r="IZ156" s="7"/>
      <c r="JA156" s="7"/>
      <c r="JB156" s="7"/>
      <c r="JC156" s="7"/>
      <c r="JD156" s="7"/>
      <c r="JE156" s="7"/>
      <c r="JF156" s="7"/>
      <c r="JG156" s="7"/>
      <c r="JH156" s="7"/>
      <c r="JI156" s="7"/>
      <c r="JJ156" s="7"/>
      <c r="JK156" s="7"/>
      <c r="JL156" s="7"/>
      <c r="JM156" s="7"/>
      <c r="JN156" s="7"/>
      <c r="JO156" s="7"/>
      <c r="JP156" s="7"/>
      <c r="JQ156" s="7"/>
      <c r="JR156" s="7"/>
      <c r="JS156" s="7"/>
      <c r="JT156" s="7"/>
      <c r="JU156" s="7"/>
    </row>
    <row r="157" spans="1:281" s="3" customFormat="1" ht="30" customHeight="1" thickBot="1">
      <c r="A157" s="19" t="s">
        <v>16</v>
      </c>
      <c r="B157" s="29" t="s">
        <v>2012</v>
      </c>
      <c r="C157" s="29" t="s">
        <v>98</v>
      </c>
      <c r="D157" s="110"/>
      <c r="E157" s="115">
        <v>0</v>
      </c>
      <c r="F157" s="113">
        <v>45852</v>
      </c>
      <c r="G157" s="34">
        <v>45866</v>
      </c>
      <c r="H157" s="28">
        <f t="shared" si="254"/>
        <v>15</v>
      </c>
      <c r="I157" s="22"/>
      <c r="J157" s="7"/>
      <c r="K157" s="7"/>
      <c r="L157" s="7"/>
      <c r="M157" s="7"/>
      <c r="N157" s="7"/>
      <c r="O157" s="7"/>
      <c r="P157" s="7"/>
      <c r="Q157" s="7"/>
      <c r="R157" s="7"/>
      <c r="S157" s="7"/>
      <c r="T157" s="7"/>
      <c r="U157" s="8"/>
      <c r="V157" s="8"/>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c r="HJ157" s="7"/>
      <c r="HK157" s="7"/>
      <c r="HL157" s="7"/>
      <c r="HM157" s="7"/>
      <c r="HN157" s="7"/>
      <c r="HO157" s="7"/>
      <c r="HP157" s="7"/>
      <c r="HQ157" s="7"/>
      <c r="HR157" s="7"/>
      <c r="HS157" s="7"/>
      <c r="HT157" s="7"/>
      <c r="HU157" s="7"/>
      <c r="HV157" s="7"/>
      <c r="HW157" s="7"/>
      <c r="HX157" s="7"/>
      <c r="HY157" s="7"/>
      <c r="HZ157" s="7"/>
      <c r="IA157" s="7"/>
      <c r="IB157" s="7"/>
      <c r="IC157" s="7"/>
      <c r="ID157" s="7"/>
      <c r="IE157" s="7"/>
      <c r="IF157" s="7"/>
      <c r="IG157" s="7"/>
      <c r="IH157" s="7"/>
      <c r="II157" s="7"/>
      <c r="IJ157" s="7"/>
      <c r="IK157" s="7"/>
      <c r="IL157" s="7"/>
      <c r="IM157" s="7"/>
      <c r="IN157" s="7"/>
      <c r="IO157" s="7"/>
      <c r="IP157" s="7"/>
      <c r="IQ157" s="7"/>
      <c r="IR157" s="7"/>
      <c r="IS157" s="7"/>
      <c r="IT157" s="7"/>
      <c r="IU157" s="7"/>
      <c r="IV157" s="7"/>
      <c r="IW157" s="7"/>
      <c r="IX157" s="7"/>
      <c r="IY157" s="7"/>
      <c r="IZ157" s="7"/>
      <c r="JA157" s="7"/>
      <c r="JB157" s="7"/>
      <c r="JC157" s="7"/>
      <c r="JD157" s="7"/>
      <c r="JE157" s="7"/>
      <c r="JF157" s="7"/>
      <c r="JG157" s="7"/>
      <c r="JH157" s="7"/>
      <c r="JI157" s="7"/>
      <c r="JJ157" s="7"/>
      <c r="JK157" s="7"/>
      <c r="JL157" s="7"/>
      <c r="JM157" s="7"/>
      <c r="JN157" s="7"/>
      <c r="JO157" s="7"/>
      <c r="JP157" s="7"/>
      <c r="JQ157" s="7"/>
      <c r="JR157" s="7"/>
      <c r="JS157" s="7"/>
      <c r="JT157" s="7"/>
      <c r="JU157" s="7"/>
    </row>
    <row r="158" spans="1:281" s="3" customFormat="1" ht="30" customHeight="1" thickBot="1">
      <c r="A158" s="19" t="s">
        <v>25</v>
      </c>
      <c r="B158" s="29" t="s">
        <v>2012</v>
      </c>
      <c r="C158" s="29" t="s">
        <v>98</v>
      </c>
      <c r="D158" s="110"/>
      <c r="E158" s="115">
        <v>0</v>
      </c>
      <c r="F158" s="113">
        <v>45852</v>
      </c>
      <c r="G158" s="34">
        <v>45866</v>
      </c>
      <c r="H158" s="28">
        <f t="shared" si="254"/>
        <v>15</v>
      </c>
      <c r="I158" s="22"/>
      <c r="J158" s="7"/>
      <c r="K158" s="7"/>
      <c r="L158" s="7"/>
      <c r="M158" s="7"/>
      <c r="N158" s="7"/>
      <c r="O158" s="7"/>
      <c r="P158" s="7"/>
      <c r="Q158" s="7"/>
      <c r="R158" s="7"/>
      <c r="S158" s="7"/>
      <c r="T158" s="7"/>
      <c r="U158" s="8"/>
      <c r="V158" s="8"/>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c r="FL158" s="7"/>
      <c r="FM158" s="7"/>
      <c r="FN158" s="7"/>
      <c r="FO158" s="7"/>
      <c r="FP158" s="7"/>
      <c r="FQ158" s="7"/>
      <c r="FR158" s="7"/>
      <c r="FS158" s="7"/>
      <c r="FT158" s="7"/>
      <c r="FU158" s="7"/>
      <c r="FV158" s="7"/>
      <c r="FW158" s="7"/>
      <c r="FX158" s="7"/>
      <c r="FY158" s="7"/>
      <c r="FZ158" s="7"/>
      <c r="GA158" s="7"/>
      <c r="GB158" s="7"/>
      <c r="GC158" s="7"/>
      <c r="GD158" s="7"/>
      <c r="GE158" s="7"/>
      <c r="GF158" s="7"/>
      <c r="GG158" s="7"/>
      <c r="GH158" s="7"/>
      <c r="GI158" s="7"/>
      <c r="GJ158" s="7"/>
      <c r="GK158" s="7"/>
      <c r="GL158" s="7"/>
      <c r="GM158" s="7"/>
      <c r="GN158" s="7"/>
      <c r="GO158" s="7"/>
      <c r="GP158" s="7"/>
      <c r="GQ158" s="7"/>
      <c r="GR158" s="7"/>
      <c r="GS158" s="7"/>
      <c r="GT158" s="7"/>
      <c r="GU158" s="7"/>
      <c r="GV158" s="7"/>
      <c r="GW158" s="7"/>
      <c r="GX158" s="7"/>
      <c r="GY158" s="7"/>
      <c r="GZ158" s="7"/>
      <c r="HA158" s="7"/>
      <c r="HB158" s="7"/>
      <c r="HC158" s="7"/>
      <c r="HD158" s="7"/>
      <c r="HE158" s="7"/>
      <c r="HF158" s="7"/>
      <c r="HG158" s="7"/>
      <c r="HH158" s="7"/>
      <c r="HI158" s="7"/>
      <c r="HJ158" s="7"/>
      <c r="HK158" s="7"/>
      <c r="HL158" s="7"/>
      <c r="HM158" s="7"/>
      <c r="HN158" s="7"/>
      <c r="HO158" s="7"/>
      <c r="HP158" s="7"/>
      <c r="HQ158" s="7"/>
      <c r="HR158" s="7"/>
      <c r="HS158" s="7"/>
      <c r="HT158" s="7"/>
      <c r="HU158" s="7"/>
      <c r="HV158" s="7"/>
      <c r="HW158" s="7"/>
      <c r="HX158" s="7"/>
      <c r="HY158" s="7"/>
      <c r="HZ158" s="7"/>
      <c r="IA158" s="7"/>
      <c r="IB158" s="7"/>
      <c r="IC158" s="7"/>
      <c r="ID158" s="7"/>
      <c r="IE158" s="7"/>
      <c r="IF158" s="7"/>
      <c r="IG158" s="7"/>
      <c r="IH158" s="7"/>
      <c r="II158" s="7"/>
      <c r="IJ158" s="7"/>
      <c r="IK158" s="7"/>
      <c r="IL158" s="7"/>
      <c r="IM158" s="7"/>
      <c r="IN158" s="7"/>
      <c r="IO158" s="7"/>
      <c r="IP158" s="7"/>
      <c r="IQ158" s="7"/>
      <c r="IR158" s="7"/>
      <c r="IS158" s="7"/>
      <c r="IT158" s="7"/>
      <c r="IU158" s="7"/>
      <c r="IV158" s="7"/>
      <c r="IW158" s="7"/>
      <c r="IX158" s="7"/>
      <c r="IY158" s="7"/>
      <c r="IZ158" s="7"/>
      <c r="JA158" s="7"/>
      <c r="JB158" s="7"/>
      <c r="JC158" s="7"/>
      <c r="JD158" s="7"/>
      <c r="JE158" s="7"/>
      <c r="JF158" s="7"/>
      <c r="JG158" s="7"/>
      <c r="JH158" s="7"/>
      <c r="JI158" s="7"/>
      <c r="JJ158" s="7"/>
      <c r="JK158" s="7"/>
      <c r="JL158" s="7"/>
      <c r="JM158" s="7"/>
      <c r="JN158" s="7"/>
      <c r="JO158" s="7"/>
      <c r="JP158" s="7"/>
      <c r="JQ158" s="7"/>
      <c r="JR158" s="7"/>
      <c r="JS158" s="7"/>
      <c r="JT158" s="7"/>
      <c r="JU158" s="7"/>
    </row>
    <row r="159" spans="1:281" s="3" customFormat="1" ht="30" customHeight="1" thickBot="1">
      <c r="A159" s="19" t="s">
        <v>26</v>
      </c>
      <c r="B159" s="29" t="s">
        <v>328</v>
      </c>
      <c r="C159" s="29" t="s">
        <v>99</v>
      </c>
      <c r="D159" s="110"/>
      <c r="E159" s="115">
        <v>0</v>
      </c>
      <c r="F159" s="113">
        <v>45852</v>
      </c>
      <c r="G159" s="34">
        <v>45866</v>
      </c>
      <c r="H159" s="28">
        <f t="shared" si="254"/>
        <v>15</v>
      </c>
      <c r="I159" s="22"/>
      <c r="J159" s="7"/>
      <c r="K159" s="7"/>
      <c r="L159" s="7"/>
      <c r="M159" s="7"/>
      <c r="N159" s="7"/>
      <c r="O159" s="7"/>
      <c r="P159" s="7"/>
      <c r="Q159" s="7"/>
      <c r="R159" s="7"/>
      <c r="S159" s="7"/>
      <c r="T159" s="7"/>
      <c r="U159" s="8"/>
      <c r="V159" s="8"/>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c r="FL159" s="7"/>
      <c r="FM159" s="7"/>
      <c r="FN159" s="7"/>
      <c r="FO159" s="7"/>
      <c r="FP159" s="7"/>
      <c r="FQ159" s="7"/>
      <c r="FR159" s="7"/>
      <c r="FS159" s="7"/>
      <c r="FT159" s="7"/>
      <c r="FU159" s="7"/>
      <c r="FV159" s="7"/>
      <c r="FW159" s="7"/>
      <c r="FX159" s="7"/>
      <c r="FY159" s="7"/>
      <c r="FZ159" s="7"/>
      <c r="GA159" s="7"/>
      <c r="GB159" s="7"/>
      <c r="GC159" s="7"/>
      <c r="GD159" s="7"/>
      <c r="GE159" s="7"/>
      <c r="GF159" s="7"/>
      <c r="GG159" s="7"/>
      <c r="GH159" s="7"/>
      <c r="GI159" s="7"/>
      <c r="GJ159" s="7"/>
      <c r="GK159" s="7"/>
      <c r="GL159" s="7"/>
      <c r="GM159" s="7"/>
      <c r="GN159" s="7"/>
      <c r="GO159" s="7"/>
      <c r="GP159" s="7"/>
      <c r="GQ159" s="7"/>
      <c r="GR159" s="7"/>
      <c r="GS159" s="7"/>
      <c r="GT159" s="7"/>
      <c r="GU159" s="7"/>
      <c r="GV159" s="7"/>
      <c r="GW159" s="7"/>
      <c r="GX159" s="7"/>
      <c r="GY159" s="7"/>
      <c r="GZ159" s="7"/>
      <c r="HA159" s="7"/>
      <c r="HB159" s="7"/>
      <c r="HC159" s="7"/>
      <c r="HD159" s="7"/>
      <c r="HE159" s="7"/>
      <c r="HF159" s="7"/>
      <c r="HG159" s="7"/>
      <c r="HH159" s="7"/>
      <c r="HI159" s="7"/>
      <c r="HJ159" s="7"/>
      <c r="HK159" s="7"/>
      <c r="HL159" s="7"/>
      <c r="HM159" s="7"/>
      <c r="HN159" s="7"/>
      <c r="HO159" s="7"/>
      <c r="HP159" s="7"/>
      <c r="HQ159" s="7"/>
      <c r="HR159" s="7"/>
      <c r="HS159" s="7"/>
      <c r="HT159" s="7"/>
      <c r="HU159" s="7"/>
      <c r="HV159" s="7"/>
      <c r="HW159" s="7"/>
      <c r="HX159" s="7"/>
      <c r="HY159" s="7"/>
      <c r="HZ159" s="7"/>
      <c r="IA159" s="7"/>
      <c r="IB159" s="7"/>
      <c r="IC159" s="7"/>
      <c r="ID159" s="7"/>
      <c r="IE159" s="7"/>
      <c r="IF159" s="7"/>
      <c r="IG159" s="7"/>
      <c r="IH159" s="7"/>
      <c r="II159" s="7"/>
      <c r="IJ159" s="7"/>
      <c r="IK159" s="7"/>
      <c r="IL159" s="7"/>
      <c r="IM159" s="7"/>
      <c r="IN159" s="7"/>
      <c r="IO159" s="7"/>
      <c r="IP159" s="7"/>
      <c r="IQ159" s="7"/>
      <c r="IR159" s="7"/>
      <c r="IS159" s="7"/>
      <c r="IT159" s="7"/>
      <c r="IU159" s="7"/>
      <c r="IV159" s="7"/>
      <c r="IW159" s="7"/>
      <c r="IX159" s="7"/>
      <c r="IY159" s="7"/>
      <c r="IZ159" s="7"/>
      <c r="JA159" s="7"/>
      <c r="JB159" s="7"/>
      <c r="JC159" s="7"/>
      <c r="JD159" s="7"/>
      <c r="JE159" s="7"/>
      <c r="JF159" s="7"/>
      <c r="JG159" s="7"/>
      <c r="JH159" s="7"/>
      <c r="JI159" s="7"/>
      <c r="JJ159" s="7"/>
      <c r="JK159" s="7"/>
      <c r="JL159" s="7"/>
      <c r="JM159" s="7"/>
      <c r="JN159" s="7"/>
      <c r="JO159" s="7"/>
      <c r="JP159" s="7"/>
      <c r="JQ159" s="7"/>
      <c r="JR159" s="7"/>
      <c r="JS159" s="7"/>
      <c r="JT159" s="7"/>
      <c r="JU159" s="7"/>
    </row>
    <row r="160" spans="1:281" s="3" customFormat="1" ht="30" customHeight="1" thickBot="1">
      <c r="A160" s="19" t="s">
        <v>1907</v>
      </c>
      <c r="B160" s="29" t="s">
        <v>328</v>
      </c>
      <c r="C160" s="29" t="s">
        <v>99</v>
      </c>
      <c r="D160" s="110"/>
      <c r="E160" s="115">
        <v>0</v>
      </c>
      <c r="F160" s="113">
        <v>45852</v>
      </c>
      <c r="G160" s="34">
        <v>45866</v>
      </c>
      <c r="H160" s="28">
        <f t="shared" ref="H160:H235" si="257">IF(OR(ISBLANK(Início_da_tarefa),ISBLANK(Término_da_tarefa)),"",Término_da_tarefa-Início_da_tarefa+1)</f>
        <v>15</v>
      </c>
      <c r="I160" s="22"/>
      <c r="J160" s="7"/>
      <c r="K160" s="7"/>
      <c r="L160" s="7"/>
      <c r="M160" s="7"/>
      <c r="N160" s="7"/>
      <c r="O160" s="7"/>
      <c r="P160" s="7"/>
      <c r="Q160" s="7"/>
      <c r="R160" s="7"/>
      <c r="S160" s="7"/>
      <c r="T160" s="7"/>
      <c r="U160" s="8"/>
      <c r="V160" s="8"/>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c r="HT160" s="7"/>
      <c r="HU160" s="7"/>
      <c r="HV160" s="7"/>
      <c r="HW160" s="7"/>
      <c r="HX160" s="7"/>
      <c r="HY160" s="7"/>
      <c r="HZ160" s="7"/>
      <c r="IA160" s="7"/>
      <c r="IB160" s="7"/>
      <c r="IC160" s="7"/>
      <c r="ID160" s="7"/>
      <c r="IE160" s="7"/>
      <c r="IF160" s="7"/>
      <c r="IG160" s="7"/>
      <c r="IH160" s="7"/>
      <c r="II160" s="7"/>
      <c r="IJ160" s="7"/>
      <c r="IK160" s="7"/>
      <c r="IL160" s="7"/>
      <c r="IM160" s="7"/>
      <c r="IN160" s="7"/>
      <c r="IO160" s="7"/>
      <c r="IP160" s="7"/>
      <c r="IQ160" s="7"/>
      <c r="IR160" s="7"/>
      <c r="IS160" s="7"/>
      <c r="IT160" s="7"/>
      <c r="IU160" s="7"/>
      <c r="IV160" s="7"/>
      <c r="IW160" s="7"/>
      <c r="IX160" s="7"/>
      <c r="IY160" s="7"/>
      <c r="IZ160" s="7"/>
      <c r="JA160" s="7"/>
      <c r="JB160" s="7"/>
      <c r="JC160" s="7"/>
      <c r="JD160" s="7"/>
      <c r="JE160" s="7"/>
      <c r="JF160" s="7"/>
      <c r="JG160" s="7"/>
      <c r="JH160" s="7"/>
      <c r="JI160" s="7"/>
      <c r="JJ160" s="7"/>
      <c r="JK160" s="7"/>
      <c r="JL160" s="7"/>
      <c r="JM160" s="7"/>
      <c r="JN160" s="7"/>
      <c r="JO160" s="7"/>
      <c r="JP160" s="7"/>
      <c r="JQ160" s="7"/>
      <c r="JR160" s="7"/>
      <c r="JS160" s="7"/>
      <c r="JT160" s="7"/>
      <c r="JU160" s="7"/>
    </row>
    <row r="161" spans="1:281" s="3" customFormat="1" ht="30" customHeight="1" thickBot="1">
      <c r="A161" s="19" t="s">
        <v>27</v>
      </c>
      <c r="B161" s="29" t="s">
        <v>329</v>
      </c>
      <c r="C161" s="29" t="s">
        <v>100</v>
      </c>
      <c r="D161" s="110"/>
      <c r="E161" s="115">
        <v>0</v>
      </c>
      <c r="F161" s="113">
        <v>45852</v>
      </c>
      <c r="G161" s="34">
        <v>45866</v>
      </c>
      <c r="H161" s="28">
        <f t="shared" si="257"/>
        <v>15</v>
      </c>
      <c r="I161" s="22"/>
      <c r="J161" s="7"/>
      <c r="K161" s="7"/>
      <c r="L161" s="7"/>
      <c r="M161" s="7"/>
      <c r="N161" s="7"/>
      <c r="O161" s="7"/>
      <c r="P161" s="7"/>
      <c r="Q161" s="7"/>
      <c r="R161" s="7"/>
      <c r="S161" s="7"/>
      <c r="T161" s="7"/>
      <c r="U161" s="8"/>
      <c r="V161" s="8"/>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c r="HF161" s="7"/>
      <c r="HG161" s="7"/>
      <c r="HH161" s="7"/>
      <c r="HI161" s="7"/>
      <c r="HJ161" s="7"/>
      <c r="HK161" s="7"/>
      <c r="HL161" s="7"/>
      <c r="HM161" s="7"/>
      <c r="HN161" s="7"/>
      <c r="HO161" s="7"/>
      <c r="HP161" s="7"/>
      <c r="HQ161" s="7"/>
      <c r="HR161" s="7"/>
      <c r="HS161" s="7"/>
      <c r="HT161" s="7"/>
      <c r="HU161" s="7"/>
      <c r="HV161" s="7"/>
      <c r="HW161" s="7"/>
      <c r="HX161" s="7"/>
      <c r="HY161" s="7"/>
      <c r="HZ161" s="7"/>
      <c r="IA161" s="7"/>
      <c r="IB161" s="7"/>
      <c r="IC161" s="7"/>
      <c r="ID161" s="7"/>
      <c r="IE161" s="7"/>
      <c r="IF161" s="7"/>
      <c r="IG161" s="7"/>
      <c r="IH161" s="7"/>
      <c r="II161" s="7"/>
      <c r="IJ161" s="7"/>
      <c r="IK161" s="7"/>
      <c r="IL161" s="7"/>
      <c r="IM161" s="7"/>
      <c r="IN161" s="7"/>
      <c r="IO161" s="7"/>
      <c r="IP161" s="7"/>
      <c r="IQ161" s="7"/>
      <c r="IR161" s="7"/>
      <c r="IS161" s="7"/>
      <c r="IT161" s="7"/>
      <c r="IU161" s="7"/>
      <c r="IV161" s="7"/>
      <c r="IW161" s="7"/>
      <c r="IX161" s="7"/>
      <c r="IY161" s="7"/>
      <c r="IZ161" s="7"/>
      <c r="JA161" s="7"/>
      <c r="JB161" s="7"/>
      <c r="JC161" s="7"/>
      <c r="JD161" s="7"/>
      <c r="JE161" s="7"/>
      <c r="JF161" s="7"/>
      <c r="JG161" s="7"/>
      <c r="JH161" s="7"/>
      <c r="JI161" s="7"/>
      <c r="JJ161" s="7"/>
      <c r="JK161" s="7"/>
      <c r="JL161" s="7"/>
      <c r="JM161" s="7"/>
      <c r="JN161" s="7"/>
      <c r="JO161" s="7"/>
      <c r="JP161" s="7"/>
      <c r="JQ161" s="7"/>
      <c r="JR161" s="7"/>
      <c r="JS161" s="7"/>
      <c r="JT161" s="7"/>
      <c r="JU161" s="7"/>
    </row>
    <row r="162" spans="1:281" s="3" customFormat="1" ht="30" customHeight="1" thickBot="1">
      <c r="A162" s="19" t="s">
        <v>28</v>
      </c>
      <c r="B162" s="29" t="s">
        <v>329</v>
      </c>
      <c r="C162" s="29" t="s">
        <v>100</v>
      </c>
      <c r="D162" s="110"/>
      <c r="E162" s="115">
        <v>0</v>
      </c>
      <c r="F162" s="113">
        <v>45852</v>
      </c>
      <c r="G162" s="34">
        <v>45866</v>
      </c>
      <c r="H162" s="28">
        <f t="shared" si="257"/>
        <v>15</v>
      </c>
      <c r="I162" s="22"/>
      <c r="J162" s="7"/>
      <c r="K162" s="7"/>
      <c r="L162" s="7"/>
      <c r="M162" s="7"/>
      <c r="N162" s="7"/>
      <c r="O162" s="7"/>
      <c r="P162" s="7"/>
      <c r="Q162" s="7"/>
      <c r="R162" s="7"/>
      <c r="S162" s="7"/>
      <c r="T162" s="7"/>
      <c r="U162" s="8"/>
      <c r="V162" s="8"/>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c r="FL162" s="7"/>
      <c r="FM162" s="7"/>
      <c r="FN162" s="7"/>
      <c r="FO162" s="7"/>
      <c r="FP162" s="7"/>
      <c r="FQ162" s="7"/>
      <c r="FR162" s="7"/>
      <c r="FS162" s="7"/>
      <c r="FT162" s="7"/>
      <c r="FU162" s="7"/>
      <c r="FV162" s="7"/>
      <c r="FW162" s="7"/>
      <c r="FX162" s="7"/>
      <c r="FY162" s="7"/>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c r="HG162" s="7"/>
      <c r="HH162" s="7"/>
      <c r="HI162" s="7"/>
      <c r="HJ162" s="7"/>
      <c r="HK162" s="7"/>
      <c r="HL162" s="7"/>
      <c r="HM162" s="7"/>
      <c r="HN162" s="7"/>
      <c r="HO162" s="7"/>
      <c r="HP162" s="7"/>
      <c r="HQ162" s="7"/>
      <c r="HR162" s="7"/>
      <c r="HS162" s="7"/>
      <c r="HT162" s="7"/>
      <c r="HU162" s="7"/>
      <c r="HV162" s="7"/>
      <c r="HW162" s="7"/>
      <c r="HX162" s="7"/>
      <c r="HY162" s="7"/>
      <c r="HZ162" s="7"/>
      <c r="IA162" s="7"/>
      <c r="IB162" s="7"/>
      <c r="IC162" s="7"/>
      <c r="ID162" s="7"/>
      <c r="IE162" s="7"/>
      <c r="IF162" s="7"/>
      <c r="IG162" s="7"/>
      <c r="IH162" s="7"/>
      <c r="II162" s="7"/>
      <c r="IJ162" s="7"/>
      <c r="IK162" s="7"/>
      <c r="IL162" s="7"/>
      <c r="IM162" s="7"/>
      <c r="IN162" s="7"/>
      <c r="IO162" s="7"/>
      <c r="IP162" s="7"/>
      <c r="IQ162" s="7"/>
      <c r="IR162" s="7"/>
      <c r="IS162" s="7"/>
      <c r="IT162" s="7"/>
      <c r="IU162" s="7"/>
      <c r="IV162" s="7"/>
      <c r="IW162" s="7"/>
      <c r="IX162" s="7"/>
      <c r="IY162" s="7"/>
      <c r="IZ162" s="7"/>
      <c r="JA162" s="7"/>
      <c r="JB162" s="7"/>
      <c r="JC162" s="7"/>
      <c r="JD162" s="7"/>
      <c r="JE162" s="7"/>
      <c r="JF162" s="7"/>
      <c r="JG162" s="7"/>
      <c r="JH162" s="7"/>
      <c r="JI162" s="7"/>
      <c r="JJ162" s="7"/>
      <c r="JK162" s="7"/>
      <c r="JL162" s="7"/>
      <c r="JM162" s="7"/>
      <c r="JN162" s="7"/>
      <c r="JO162" s="7"/>
      <c r="JP162" s="7"/>
      <c r="JQ162" s="7"/>
      <c r="JR162" s="7"/>
      <c r="JS162" s="7"/>
      <c r="JT162" s="7"/>
      <c r="JU162" s="7"/>
    </row>
    <row r="163" spans="1:281" s="3" customFormat="1" ht="30" customHeight="1" thickBot="1">
      <c r="A163" s="19" t="s">
        <v>66</v>
      </c>
      <c r="B163" s="29" t="s">
        <v>329</v>
      </c>
      <c r="C163" s="29" t="s">
        <v>100</v>
      </c>
      <c r="D163" s="110"/>
      <c r="E163" s="115">
        <v>0</v>
      </c>
      <c r="F163" s="113">
        <v>45852</v>
      </c>
      <c r="G163" s="34">
        <v>45866</v>
      </c>
      <c r="H163" s="28">
        <f t="shared" si="257"/>
        <v>15</v>
      </c>
      <c r="I163" s="22"/>
      <c r="J163" s="7"/>
      <c r="K163" s="7"/>
      <c r="L163" s="7"/>
      <c r="M163" s="7"/>
      <c r="N163" s="7"/>
      <c r="O163" s="7"/>
      <c r="P163" s="7"/>
      <c r="Q163" s="7"/>
      <c r="R163" s="7"/>
      <c r="S163" s="7"/>
      <c r="T163" s="7"/>
      <c r="U163" s="8"/>
      <c r="V163" s="8"/>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c r="HT163" s="7"/>
      <c r="HU163" s="7"/>
      <c r="HV163" s="7"/>
      <c r="HW163" s="7"/>
      <c r="HX163" s="7"/>
      <c r="HY163" s="7"/>
      <c r="HZ163" s="7"/>
      <c r="IA163" s="7"/>
      <c r="IB163" s="7"/>
      <c r="IC163" s="7"/>
      <c r="ID163" s="7"/>
      <c r="IE163" s="7"/>
      <c r="IF163" s="7"/>
      <c r="IG163" s="7"/>
      <c r="IH163" s="7"/>
      <c r="II163" s="7"/>
      <c r="IJ163" s="7"/>
      <c r="IK163" s="7"/>
      <c r="IL163" s="7"/>
      <c r="IM163" s="7"/>
      <c r="IN163" s="7"/>
      <c r="IO163" s="7"/>
      <c r="IP163" s="7"/>
      <c r="IQ163" s="7"/>
      <c r="IR163" s="7"/>
      <c r="IS163" s="7"/>
      <c r="IT163" s="7"/>
      <c r="IU163" s="7"/>
      <c r="IV163" s="7"/>
      <c r="IW163" s="7"/>
      <c r="IX163" s="7"/>
      <c r="IY163" s="7"/>
      <c r="IZ163" s="7"/>
      <c r="JA163" s="7"/>
      <c r="JB163" s="7"/>
      <c r="JC163" s="7"/>
      <c r="JD163" s="7"/>
      <c r="JE163" s="7"/>
      <c r="JF163" s="7"/>
      <c r="JG163" s="7"/>
      <c r="JH163" s="7"/>
      <c r="JI163" s="7"/>
      <c r="JJ163" s="7"/>
      <c r="JK163" s="7"/>
      <c r="JL163" s="7"/>
      <c r="JM163" s="7"/>
      <c r="JN163" s="7"/>
      <c r="JO163" s="7"/>
      <c r="JP163" s="7"/>
      <c r="JQ163" s="7"/>
      <c r="JR163" s="7"/>
      <c r="JS163" s="7"/>
      <c r="JT163" s="7"/>
      <c r="JU163" s="7"/>
    </row>
    <row r="164" spans="1:281" s="3" customFormat="1" ht="30" customHeight="1" thickBot="1">
      <c r="A164" s="19" t="s">
        <v>67</v>
      </c>
      <c r="B164" s="29" t="s">
        <v>329</v>
      </c>
      <c r="C164" s="29" t="s">
        <v>100</v>
      </c>
      <c r="D164" s="110"/>
      <c r="E164" s="115">
        <v>0</v>
      </c>
      <c r="F164" s="113">
        <v>45852</v>
      </c>
      <c r="G164" s="34">
        <v>45866</v>
      </c>
      <c r="H164" s="28">
        <f t="shared" si="257"/>
        <v>15</v>
      </c>
      <c r="I164" s="22"/>
      <c r="J164" s="7"/>
      <c r="K164" s="7"/>
      <c r="L164" s="7"/>
      <c r="M164" s="7"/>
      <c r="N164" s="7"/>
      <c r="O164" s="7"/>
      <c r="P164" s="7"/>
      <c r="Q164" s="7"/>
      <c r="R164" s="7"/>
      <c r="S164" s="7"/>
      <c r="T164" s="7"/>
      <c r="U164" s="8"/>
      <c r="V164" s="8"/>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c r="ET164" s="7"/>
      <c r="EU164" s="7"/>
      <c r="EV164" s="7"/>
      <c r="EW164" s="7"/>
      <c r="EX164" s="7"/>
      <c r="EY164" s="7"/>
      <c r="EZ164" s="7"/>
      <c r="FA164" s="7"/>
      <c r="FB164" s="7"/>
      <c r="FC164" s="7"/>
      <c r="FD164" s="7"/>
      <c r="FE164" s="7"/>
      <c r="FF164" s="7"/>
      <c r="FG164" s="7"/>
      <c r="FH164" s="7"/>
      <c r="FI164" s="7"/>
      <c r="FJ164" s="7"/>
      <c r="FK164" s="7"/>
      <c r="FL164" s="7"/>
      <c r="FM164" s="7"/>
      <c r="FN164" s="7"/>
      <c r="FO164" s="7"/>
      <c r="FP164" s="7"/>
      <c r="FQ164" s="7"/>
      <c r="FR164" s="7"/>
      <c r="FS164" s="7"/>
      <c r="FT164" s="7"/>
      <c r="FU164" s="7"/>
      <c r="FV164" s="7"/>
      <c r="FW164" s="7"/>
      <c r="FX164" s="7"/>
      <c r="FY164" s="7"/>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c r="GY164" s="7"/>
      <c r="GZ164" s="7"/>
      <c r="HA164" s="7"/>
      <c r="HB164" s="7"/>
      <c r="HC164" s="7"/>
      <c r="HD164" s="7"/>
      <c r="HE164" s="7"/>
      <c r="HF164" s="7"/>
      <c r="HG164" s="7"/>
      <c r="HH164" s="7"/>
      <c r="HI164" s="7"/>
      <c r="HJ164" s="7"/>
      <c r="HK164" s="7"/>
      <c r="HL164" s="7"/>
      <c r="HM164" s="7"/>
      <c r="HN164" s="7"/>
      <c r="HO164" s="7"/>
      <c r="HP164" s="7"/>
      <c r="HQ164" s="7"/>
      <c r="HR164" s="7"/>
      <c r="HS164" s="7"/>
      <c r="HT164" s="7"/>
      <c r="HU164" s="7"/>
      <c r="HV164" s="7"/>
      <c r="HW164" s="7"/>
      <c r="HX164" s="7"/>
      <c r="HY164" s="7"/>
      <c r="HZ164" s="7"/>
      <c r="IA164" s="7"/>
      <c r="IB164" s="7"/>
      <c r="IC164" s="7"/>
      <c r="ID164" s="7"/>
      <c r="IE164" s="7"/>
      <c r="IF164" s="7"/>
      <c r="IG164" s="7"/>
      <c r="IH164" s="7"/>
      <c r="II164" s="7"/>
      <c r="IJ164" s="7"/>
      <c r="IK164" s="7"/>
      <c r="IL164" s="7"/>
      <c r="IM164" s="7"/>
      <c r="IN164" s="7"/>
      <c r="IO164" s="7"/>
      <c r="IP164" s="7"/>
      <c r="IQ164" s="7"/>
      <c r="IR164" s="7"/>
      <c r="IS164" s="7"/>
      <c r="IT164" s="7"/>
      <c r="IU164" s="7"/>
      <c r="IV164" s="7"/>
      <c r="IW164" s="7"/>
      <c r="IX164" s="7"/>
      <c r="IY164" s="7"/>
      <c r="IZ164" s="7"/>
      <c r="JA164" s="7"/>
      <c r="JB164" s="7"/>
      <c r="JC164" s="7"/>
      <c r="JD164" s="7"/>
      <c r="JE164" s="7"/>
      <c r="JF164" s="7"/>
      <c r="JG164" s="7"/>
      <c r="JH164" s="7"/>
      <c r="JI164" s="7"/>
      <c r="JJ164" s="7"/>
      <c r="JK164" s="7"/>
      <c r="JL164" s="7"/>
      <c r="JM164" s="7"/>
      <c r="JN164" s="7"/>
      <c r="JO164" s="7"/>
      <c r="JP164" s="7"/>
      <c r="JQ164" s="7"/>
      <c r="JR164" s="7"/>
      <c r="JS164" s="7"/>
      <c r="JT164" s="7"/>
      <c r="JU164" s="7"/>
    </row>
    <row r="165" spans="1:281" s="3" customFormat="1" ht="30" customHeight="1" thickBot="1">
      <c r="A165" s="19" t="s">
        <v>68</v>
      </c>
      <c r="B165" s="29" t="s">
        <v>329</v>
      </c>
      <c r="C165" s="29" t="s">
        <v>100</v>
      </c>
      <c r="D165" s="110"/>
      <c r="E165" s="115">
        <v>0</v>
      </c>
      <c r="F165" s="113">
        <v>45852</v>
      </c>
      <c r="G165" s="34">
        <v>45866</v>
      </c>
      <c r="H165" s="28">
        <f t="shared" si="257"/>
        <v>15</v>
      </c>
      <c r="I165" s="22"/>
      <c r="J165" s="7"/>
      <c r="K165" s="7"/>
      <c r="L165" s="7"/>
      <c r="M165" s="7"/>
      <c r="N165" s="7"/>
      <c r="O165" s="7"/>
      <c r="P165" s="7"/>
      <c r="Q165" s="7"/>
      <c r="R165" s="7"/>
      <c r="S165" s="7"/>
      <c r="T165" s="7"/>
      <c r="U165" s="8"/>
      <c r="V165" s="8"/>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c r="FL165" s="7"/>
      <c r="FM165" s="7"/>
      <c r="FN165" s="7"/>
      <c r="FO165" s="7"/>
      <c r="FP165" s="7"/>
      <c r="FQ165" s="7"/>
      <c r="FR165" s="7"/>
      <c r="FS165" s="7"/>
      <c r="FT165" s="7"/>
      <c r="FU165" s="7"/>
      <c r="FV165" s="7"/>
      <c r="FW165" s="7"/>
      <c r="FX165" s="7"/>
      <c r="FY165" s="7"/>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c r="GY165" s="7"/>
      <c r="GZ165" s="7"/>
      <c r="HA165" s="7"/>
      <c r="HB165" s="7"/>
      <c r="HC165" s="7"/>
      <c r="HD165" s="7"/>
      <c r="HE165" s="7"/>
      <c r="HF165" s="7"/>
      <c r="HG165" s="7"/>
      <c r="HH165" s="7"/>
      <c r="HI165" s="7"/>
      <c r="HJ165" s="7"/>
      <c r="HK165" s="7"/>
      <c r="HL165" s="7"/>
      <c r="HM165" s="7"/>
      <c r="HN165" s="7"/>
      <c r="HO165" s="7"/>
      <c r="HP165" s="7"/>
      <c r="HQ165" s="7"/>
      <c r="HR165" s="7"/>
      <c r="HS165" s="7"/>
      <c r="HT165" s="7"/>
      <c r="HU165" s="7"/>
      <c r="HV165" s="7"/>
      <c r="HW165" s="7"/>
      <c r="HX165" s="7"/>
      <c r="HY165" s="7"/>
      <c r="HZ165" s="7"/>
      <c r="IA165" s="7"/>
      <c r="IB165" s="7"/>
      <c r="IC165" s="7"/>
      <c r="ID165" s="7"/>
      <c r="IE165" s="7"/>
      <c r="IF165" s="7"/>
      <c r="IG165" s="7"/>
      <c r="IH165" s="7"/>
      <c r="II165" s="7"/>
      <c r="IJ165" s="7"/>
      <c r="IK165" s="7"/>
      <c r="IL165" s="7"/>
      <c r="IM165" s="7"/>
      <c r="IN165" s="7"/>
      <c r="IO165" s="7"/>
      <c r="IP165" s="7"/>
      <c r="IQ165" s="7"/>
      <c r="IR165" s="7"/>
      <c r="IS165" s="7"/>
      <c r="IT165" s="7"/>
      <c r="IU165" s="7"/>
      <c r="IV165" s="7"/>
      <c r="IW165" s="7"/>
      <c r="IX165" s="7"/>
      <c r="IY165" s="7"/>
      <c r="IZ165" s="7"/>
      <c r="JA165" s="7"/>
      <c r="JB165" s="7"/>
      <c r="JC165" s="7"/>
      <c r="JD165" s="7"/>
      <c r="JE165" s="7"/>
      <c r="JF165" s="7"/>
      <c r="JG165" s="7"/>
      <c r="JH165" s="7"/>
      <c r="JI165" s="7"/>
      <c r="JJ165" s="7"/>
      <c r="JK165" s="7"/>
      <c r="JL165" s="7"/>
      <c r="JM165" s="7"/>
      <c r="JN165" s="7"/>
      <c r="JO165" s="7"/>
      <c r="JP165" s="7"/>
      <c r="JQ165" s="7"/>
      <c r="JR165" s="7"/>
      <c r="JS165" s="7"/>
      <c r="JT165" s="7"/>
      <c r="JU165" s="7"/>
    </row>
    <row r="166" spans="1:281" s="3" customFormat="1" ht="30" customHeight="1" thickBot="1">
      <c r="A166" s="19" t="s">
        <v>69</v>
      </c>
      <c r="B166" s="29" t="s">
        <v>329</v>
      </c>
      <c r="C166" s="29" t="s">
        <v>100</v>
      </c>
      <c r="D166" s="110"/>
      <c r="E166" s="115">
        <v>0</v>
      </c>
      <c r="F166" s="113">
        <v>45852</v>
      </c>
      <c r="G166" s="34">
        <v>45866</v>
      </c>
      <c r="H166" s="28">
        <f t="shared" si="257"/>
        <v>15</v>
      </c>
      <c r="I166" s="22"/>
      <c r="J166" s="7"/>
      <c r="K166" s="7"/>
      <c r="L166" s="7"/>
      <c r="M166" s="7"/>
      <c r="N166" s="7"/>
      <c r="O166" s="7"/>
      <c r="P166" s="7"/>
      <c r="Q166" s="7"/>
      <c r="R166" s="7"/>
      <c r="S166" s="7"/>
      <c r="T166" s="7"/>
      <c r="U166" s="8"/>
      <c r="V166" s="8"/>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7"/>
      <c r="FG166" s="7"/>
      <c r="FH166" s="7"/>
      <c r="FI166" s="7"/>
      <c r="FJ166" s="7"/>
      <c r="FK166" s="7"/>
      <c r="FL166" s="7"/>
      <c r="FM166" s="7"/>
      <c r="FN166" s="7"/>
      <c r="FO166" s="7"/>
      <c r="FP166" s="7"/>
      <c r="FQ166" s="7"/>
      <c r="FR166" s="7"/>
      <c r="FS166" s="7"/>
      <c r="FT166" s="7"/>
      <c r="FU166" s="7"/>
      <c r="FV166" s="7"/>
      <c r="FW166" s="7"/>
      <c r="FX166" s="7"/>
      <c r="FY166" s="7"/>
      <c r="FZ166" s="7"/>
      <c r="GA166" s="7"/>
      <c r="GB166" s="7"/>
      <c r="GC166" s="7"/>
      <c r="GD166" s="7"/>
      <c r="GE166" s="7"/>
      <c r="GF166" s="7"/>
      <c r="GG166" s="7"/>
      <c r="GH166" s="7"/>
      <c r="GI166" s="7"/>
      <c r="GJ166" s="7"/>
      <c r="GK166" s="7"/>
      <c r="GL166" s="7"/>
      <c r="GM166" s="7"/>
      <c r="GN166" s="7"/>
      <c r="GO166" s="7"/>
      <c r="GP166" s="7"/>
      <c r="GQ166" s="7"/>
      <c r="GR166" s="7"/>
      <c r="GS166" s="7"/>
      <c r="GT166" s="7"/>
      <c r="GU166" s="7"/>
      <c r="GV166" s="7"/>
      <c r="GW166" s="7"/>
      <c r="GX166" s="7"/>
      <c r="GY166" s="7"/>
      <c r="GZ166" s="7"/>
      <c r="HA166" s="7"/>
      <c r="HB166" s="7"/>
      <c r="HC166" s="7"/>
      <c r="HD166" s="7"/>
      <c r="HE166" s="7"/>
      <c r="HF166" s="7"/>
      <c r="HG166" s="7"/>
      <c r="HH166" s="7"/>
      <c r="HI166" s="7"/>
      <c r="HJ166" s="7"/>
      <c r="HK166" s="7"/>
      <c r="HL166" s="7"/>
      <c r="HM166" s="7"/>
      <c r="HN166" s="7"/>
      <c r="HO166" s="7"/>
      <c r="HP166" s="7"/>
      <c r="HQ166" s="7"/>
      <c r="HR166" s="7"/>
      <c r="HS166" s="7"/>
      <c r="HT166" s="7"/>
      <c r="HU166" s="7"/>
      <c r="HV166" s="7"/>
      <c r="HW166" s="7"/>
      <c r="HX166" s="7"/>
      <c r="HY166" s="7"/>
      <c r="HZ166" s="7"/>
      <c r="IA166" s="7"/>
      <c r="IB166" s="7"/>
      <c r="IC166" s="7"/>
      <c r="ID166" s="7"/>
      <c r="IE166" s="7"/>
      <c r="IF166" s="7"/>
      <c r="IG166" s="7"/>
      <c r="IH166" s="7"/>
      <c r="II166" s="7"/>
      <c r="IJ166" s="7"/>
      <c r="IK166" s="7"/>
      <c r="IL166" s="7"/>
      <c r="IM166" s="7"/>
      <c r="IN166" s="7"/>
      <c r="IO166" s="7"/>
      <c r="IP166" s="7"/>
      <c r="IQ166" s="7"/>
      <c r="IR166" s="7"/>
      <c r="IS166" s="7"/>
      <c r="IT166" s="7"/>
      <c r="IU166" s="7"/>
      <c r="IV166" s="7"/>
      <c r="IW166" s="7"/>
      <c r="IX166" s="7"/>
      <c r="IY166" s="7"/>
      <c r="IZ166" s="7"/>
      <c r="JA166" s="7"/>
      <c r="JB166" s="7"/>
      <c r="JC166" s="7"/>
      <c r="JD166" s="7"/>
      <c r="JE166" s="7"/>
      <c r="JF166" s="7"/>
      <c r="JG166" s="7"/>
      <c r="JH166" s="7"/>
      <c r="JI166" s="7"/>
      <c r="JJ166" s="7"/>
      <c r="JK166" s="7"/>
      <c r="JL166" s="7"/>
      <c r="JM166" s="7"/>
      <c r="JN166" s="7"/>
      <c r="JO166" s="7"/>
      <c r="JP166" s="7"/>
      <c r="JQ166" s="7"/>
      <c r="JR166" s="7"/>
      <c r="JS166" s="7"/>
      <c r="JT166" s="7"/>
      <c r="JU166" s="7"/>
    </row>
    <row r="167" spans="1:281" s="3" customFormat="1" ht="30" customHeight="1" thickBot="1">
      <c r="A167" s="19" t="s">
        <v>70</v>
      </c>
      <c r="B167" s="29" t="s">
        <v>329</v>
      </c>
      <c r="C167" s="29" t="s">
        <v>100</v>
      </c>
      <c r="D167" s="110"/>
      <c r="E167" s="115">
        <v>0</v>
      </c>
      <c r="F167" s="113">
        <v>45852</v>
      </c>
      <c r="G167" s="34">
        <v>45866</v>
      </c>
      <c r="H167" s="28">
        <f t="shared" si="257"/>
        <v>15</v>
      </c>
      <c r="I167" s="22"/>
      <c r="J167" s="7"/>
      <c r="K167" s="7"/>
      <c r="L167" s="7"/>
      <c r="M167" s="7"/>
      <c r="N167" s="7"/>
      <c r="O167" s="7"/>
      <c r="P167" s="7"/>
      <c r="Q167" s="7"/>
      <c r="R167" s="7"/>
      <c r="S167" s="7"/>
      <c r="T167" s="7"/>
      <c r="U167" s="8"/>
      <c r="V167" s="8"/>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c r="HJ167" s="7"/>
      <c r="HK167" s="7"/>
      <c r="HL167" s="7"/>
      <c r="HM167" s="7"/>
      <c r="HN167" s="7"/>
      <c r="HO167" s="7"/>
      <c r="HP167" s="7"/>
      <c r="HQ167" s="7"/>
      <c r="HR167" s="7"/>
      <c r="HS167" s="7"/>
      <c r="HT167" s="7"/>
      <c r="HU167" s="7"/>
      <c r="HV167" s="7"/>
      <c r="HW167" s="7"/>
      <c r="HX167" s="7"/>
      <c r="HY167" s="7"/>
      <c r="HZ167" s="7"/>
      <c r="IA167" s="7"/>
      <c r="IB167" s="7"/>
      <c r="IC167" s="7"/>
      <c r="ID167" s="7"/>
      <c r="IE167" s="7"/>
      <c r="IF167" s="7"/>
      <c r="IG167" s="7"/>
      <c r="IH167" s="7"/>
      <c r="II167" s="7"/>
      <c r="IJ167" s="7"/>
      <c r="IK167" s="7"/>
      <c r="IL167" s="7"/>
      <c r="IM167" s="7"/>
      <c r="IN167" s="7"/>
      <c r="IO167" s="7"/>
      <c r="IP167" s="7"/>
      <c r="IQ167" s="7"/>
      <c r="IR167" s="7"/>
      <c r="IS167" s="7"/>
      <c r="IT167" s="7"/>
      <c r="IU167" s="7"/>
      <c r="IV167" s="7"/>
      <c r="IW167" s="7"/>
      <c r="IX167" s="7"/>
      <c r="IY167" s="7"/>
      <c r="IZ167" s="7"/>
      <c r="JA167" s="7"/>
      <c r="JB167" s="7"/>
      <c r="JC167" s="7"/>
      <c r="JD167" s="7"/>
      <c r="JE167" s="7"/>
      <c r="JF167" s="7"/>
      <c r="JG167" s="7"/>
      <c r="JH167" s="7"/>
      <c r="JI167" s="7"/>
      <c r="JJ167" s="7"/>
      <c r="JK167" s="7"/>
      <c r="JL167" s="7"/>
      <c r="JM167" s="7"/>
      <c r="JN167" s="7"/>
      <c r="JO167" s="7"/>
      <c r="JP167" s="7"/>
      <c r="JQ167" s="7"/>
      <c r="JR167" s="7"/>
      <c r="JS167" s="7"/>
      <c r="JT167" s="7"/>
      <c r="JU167" s="7"/>
    </row>
    <row r="168" spans="1:281" s="3" customFormat="1" ht="30" customHeight="1" thickBot="1">
      <c r="A168" s="19" t="s">
        <v>71</v>
      </c>
      <c r="B168" s="29" t="s">
        <v>329</v>
      </c>
      <c r="C168" s="29" t="s">
        <v>100</v>
      </c>
      <c r="D168" s="110"/>
      <c r="E168" s="115">
        <v>0</v>
      </c>
      <c r="F168" s="113">
        <v>45852</v>
      </c>
      <c r="G168" s="34">
        <v>45866</v>
      </c>
      <c r="H168" s="28">
        <f t="shared" si="257"/>
        <v>15</v>
      </c>
      <c r="I168" s="22"/>
      <c r="J168" s="7"/>
      <c r="K168" s="7"/>
      <c r="L168" s="7"/>
      <c r="M168" s="7"/>
      <c r="N168" s="7"/>
      <c r="O168" s="7"/>
      <c r="P168" s="7"/>
      <c r="Q168" s="7"/>
      <c r="R168" s="7"/>
      <c r="S168" s="7"/>
      <c r="T168" s="7"/>
      <c r="U168" s="8"/>
      <c r="V168" s="8"/>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c r="HJ168" s="7"/>
      <c r="HK168" s="7"/>
      <c r="HL168" s="7"/>
      <c r="HM168" s="7"/>
      <c r="HN168" s="7"/>
      <c r="HO168" s="7"/>
      <c r="HP168" s="7"/>
      <c r="HQ168" s="7"/>
      <c r="HR168" s="7"/>
      <c r="HS168" s="7"/>
      <c r="HT168" s="7"/>
      <c r="HU168" s="7"/>
      <c r="HV168" s="7"/>
      <c r="HW168" s="7"/>
      <c r="HX168" s="7"/>
      <c r="HY168" s="7"/>
      <c r="HZ168" s="7"/>
      <c r="IA168" s="7"/>
      <c r="IB168" s="7"/>
      <c r="IC168" s="7"/>
      <c r="ID168" s="7"/>
      <c r="IE168" s="7"/>
      <c r="IF168" s="7"/>
      <c r="IG168" s="7"/>
      <c r="IH168" s="7"/>
      <c r="II168" s="7"/>
      <c r="IJ168" s="7"/>
      <c r="IK168" s="7"/>
      <c r="IL168" s="7"/>
      <c r="IM168" s="7"/>
      <c r="IN168" s="7"/>
      <c r="IO168" s="7"/>
      <c r="IP168" s="7"/>
      <c r="IQ168" s="7"/>
      <c r="IR168" s="7"/>
      <c r="IS168" s="7"/>
      <c r="IT168" s="7"/>
      <c r="IU168" s="7"/>
      <c r="IV168" s="7"/>
      <c r="IW168" s="7"/>
      <c r="IX168" s="7"/>
      <c r="IY168" s="7"/>
      <c r="IZ168" s="7"/>
      <c r="JA168" s="7"/>
      <c r="JB168" s="7"/>
      <c r="JC168" s="7"/>
      <c r="JD168" s="7"/>
      <c r="JE168" s="7"/>
      <c r="JF168" s="7"/>
      <c r="JG168" s="7"/>
      <c r="JH168" s="7"/>
      <c r="JI168" s="7"/>
      <c r="JJ168" s="7"/>
      <c r="JK168" s="7"/>
      <c r="JL168" s="7"/>
      <c r="JM168" s="7"/>
      <c r="JN168" s="7"/>
      <c r="JO168" s="7"/>
      <c r="JP168" s="7"/>
      <c r="JQ168" s="7"/>
      <c r="JR168" s="7"/>
      <c r="JS168" s="7"/>
      <c r="JT168" s="7"/>
      <c r="JU168" s="7"/>
    </row>
    <row r="169" spans="1:281" s="3" customFormat="1" ht="30" customHeight="1" thickBot="1">
      <c r="A169" s="19" t="s">
        <v>29</v>
      </c>
      <c r="B169" s="29" t="s">
        <v>329</v>
      </c>
      <c r="C169" s="29" t="s">
        <v>100</v>
      </c>
      <c r="D169" s="110"/>
      <c r="E169" s="115">
        <v>0</v>
      </c>
      <c r="F169" s="113">
        <v>45852</v>
      </c>
      <c r="G169" s="34">
        <v>45866</v>
      </c>
      <c r="H169" s="28">
        <f t="shared" si="257"/>
        <v>15</v>
      </c>
      <c r="I169" s="22"/>
      <c r="J169" s="7"/>
      <c r="K169" s="7"/>
      <c r="L169" s="7"/>
      <c r="M169" s="7"/>
      <c r="N169" s="7"/>
      <c r="O169" s="7"/>
      <c r="P169" s="7"/>
      <c r="Q169" s="7"/>
      <c r="R169" s="7"/>
      <c r="S169" s="7"/>
      <c r="T169" s="7"/>
      <c r="U169" s="8"/>
      <c r="V169" s="8"/>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c r="HJ169" s="7"/>
      <c r="HK169" s="7"/>
      <c r="HL169" s="7"/>
      <c r="HM169" s="7"/>
      <c r="HN169" s="7"/>
      <c r="HO169" s="7"/>
      <c r="HP169" s="7"/>
      <c r="HQ169" s="7"/>
      <c r="HR169" s="7"/>
      <c r="HS169" s="7"/>
      <c r="HT169" s="7"/>
      <c r="HU169" s="7"/>
      <c r="HV169" s="7"/>
      <c r="HW169" s="7"/>
      <c r="HX169" s="7"/>
      <c r="HY169" s="7"/>
      <c r="HZ169" s="7"/>
      <c r="IA169" s="7"/>
      <c r="IB169" s="7"/>
      <c r="IC169" s="7"/>
      <c r="ID169" s="7"/>
      <c r="IE169" s="7"/>
      <c r="IF169" s="7"/>
      <c r="IG169" s="7"/>
      <c r="IH169" s="7"/>
      <c r="II169" s="7"/>
      <c r="IJ169" s="7"/>
      <c r="IK169" s="7"/>
      <c r="IL169" s="7"/>
      <c r="IM169" s="7"/>
      <c r="IN169" s="7"/>
      <c r="IO169" s="7"/>
      <c r="IP169" s="7"/>
      <c r="IQ169" s="7"/>
      <c r="IR169" s="7"/>
      <c r="IS169" s="7"/>
      <c r="IT169" s="7"/>
      <c r="IU169" s="7"/>
      <c r="IV169" s="7"/>
      <c r="IW169" s="7"/>
      <c r="IX169" s="7"/>
      <c r="IY169" s="7"/>
      <c r="IZ169" s="7"/>
      <c r="JA169" s="7"/>
      <c r="JB169" s="7"/>
      <c r="JC169" s="7"/>
      <c r="JD169" s="7"/>
      <c r="JE169" s="7"/>
      <c r="JF169" s="7"/>
      <c r="JG169" s="7"/>
      <c r="JH169" s="7"/>
      <c r="JI169" s="7"/>
      <c r="JJ169" s="7"/>
      <c r="JK169" s="7"/>
      <c r="JL169" s="7"/>
      <c r="JM169" s="7"/>
      <c r="JN169" s="7"/>
      <c r="JO169" s="7"/>
      <c r="JP169" s="7"/>
      <c r="JQ169" s="7"/>
      <c r="JR169" s="7"/>
      <c r="JS169" s="7"/>
      <c r="JT169" s="7"/>
      <c r="JU169" s="7"/>
    </row>
    <row r="170" spans="1:281" s="3" customFormat="1" ht="30" customHeight="1" thickBot="1">
      <c r="A170" s="19" t="s">
        <v>30</v>
      </c>
      <c r="B170" s="29" t="s">
        <v>329</v>
      </c>
      <c r="C170" s="29" t="s">
        <v>100</v>
      </c>
      <c r="D170" s="110"/>
      <c r="E170" s="115">
        <v>0</v>
      </c>
      <c r="F170" s="113">
        <v>45852</v>
      </c>
      <c r="G170" s="34">
        <v>45866</v>
      </c>
      <c r="H170" s="28">
        <f t="shared" si="257"/>
        <v>15</v>
      </c>
      <c r="I170" s="22"/>
      <c r="J170" s="7"/>
      <c r="K170" s="7"/>
      <c r="L170" s="7"/>
      <c r="M170" s="7"/>
      <c r="N170" s="7"/>
      <c r="O170" s="7"/>
      <c r="P170" s="7"/>
      <c r="Q170" s="7"/>
      <c r="R170" s="7"/>
      <c r="S170" s="7"/>
      <c r="T170" s="7"/>
      <c r="U170" s="8"/>
      <c r="V170" s="8"/>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c r="HJ170" s="7"/>
      <c r="HK170" s="7"/>
      <c r="HL170" s="7"/>
      <c r="HM170" s="7"/>
      <c r="HN170" s="7"/>
      <c r="HO170" s="7"/>
      <c r="HP170" s="7"/>
      <c r="HQ170" s="7"/>
      <c r="HR170" s="7"/>
      <c r="HS170" s="7"/>
      <c r="HT170" s="7"/>
      <c r="HU170" s="7"/>
      <c r="HV170" s="7"/>
      <c r="HW170" s="7"/>
      <c r="HX170" s="7"/>
      <c r="HY170" s="7"/>
      <c r="HZ170" s="7"/>
      <c r="IA170" s="7"/>
      <c r="IB170" s="7"/>
      <c r="IC170" s="7"/>
      <c r="ID170" s="7"/>
      <c r="IE170" s="7"/>
      <c r="IF170" s="7"/>
      <c r="IG170" s="7"/>
      <c r="IH170" s="7"/>
      <c r="II170" s="7"/>
      <c r="IJ170" s="7"/>
      <c r="IK170" s="7"/>
      <c r="IL170" s="7"/>
      <c r="IM170" s="7"/>
      <c r="IN170" s="7"/>
      <c r="IO170" s="7"/>
      <c r="IP170" s="7"/>
      <c r="IQ170" s="7"/>
      <c r="IR170" s="7"/>
      <c r="IS170" s="7"/>
      <c r="IT170" s="7"/>
      <c r="IU170" s="7"/>
      <c r="IV170" s="7"/>
      <c r="IW170" s="7"/>
      <c r="IX170" s="7"/>
      <c r="IY170" s="7"/>
      <c r="IZ170" s="7"/>
      <c r="JA170" s="7"/>
      <c r="JB170" s="7"/>
      <c r="JC170" s="7"/>
      <c r="JD170" s="7"/>
      <c r="JE170" s="7"/>
      <c r="JF170" s="7"/>
      <c r="JG170" s="7"/>
      <c r="JH170" s="7"/>
      <c r="JI170" s="7"/>
      <c r="JJ170" s="7"/>
      <c r="JK170" s="7"/>
      <c r="JL170" s="7"/>
      <c r="JM170" s="7"/>
      <c r="JN170" s="7"/>
      <c r="JO170" s="7"/>
      <c r="JP170" s="7"/>
      <c r="JQ170" s="7"/>
      <c r="JR170" s="7"/>
      <c r="JS170" s="7"/>
      <c r="JT170" s="7"/>
      <c r="JU170" s="7"/>
    </row>
    <row r="171" spans="1:281" s="3" customFormat="1" ht="30" customHeight="1" thickBot="1">
      <c r="A171" s="19" t="s">
        <v>31</v>
      </c>
      <c r="B171" s="29" t="s">
        <v>329</v>
      </c>
      <c r="C171" s="29" t="s">
        <v>100</v>
      </c>
      <c r="D171" s="110"/>
      <c r="E171" s="115">
        <v>0</v>
      </c>
      <c r="F171" s="113">
        <v>45852</v>
      </c>
      <c r="G171" s="34">
        <v>45866</v>
      </c>
      <c r="H171" s="28">
        <f t="shared" si="257"/>
        <v>15</v>
      </c>
      <c r="I171" s="22"/>
      <c r="J171" s="7"/>
      <c r="K171" s="7"/>
      <c r="L171" s="7"/>
      <c r="M171" s="7"/>
      <c r="N171" s="7"/>
      <c r="O171" s="7"/>
      <c r="P171" s="7"/>
      <c r="Q171" s="7"/>
      <c r="R171" s="7"/>
      <c r="S171" s="7"/>
      <c r="T171" s="7"/>
      <c r="U171" s="8"/>
      <c r="V171" s="8"/>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c r="FL171" s="7"/>
      <c r="FM171" s="7"/>
      <c r="FN171" s="7"/>
      <c r="FO171" s="7"/>
      <c r="FP171" s="7"/>
      <c r="FQ171" s="7"/>
      <c r="FR171" s="7"/>
      <c r="FS171" s="7"/>
      <c r="FT171" s="7"/>
      <c r="FU171" s="7"/>
      <c r="FV171" s="7"/>
      <c r="FW171" s="7"/>
      <c r="FX171" s="7"/>
      <c r="FY171" s="7"/>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D171" s="7"/>
      <c r="HE171" s="7"/>
      <c r="HF171" s="7"/>
      <c r="HG171" s="7"/>
      <c r="HH171" s="7"/>
      <c r="HI171" s="7"/>
      <c r="HJ171" s="7"/>
      <c r="HK171" s="7"/>
      <c r="HL171" s="7"/>
      <c r="HM171" s="7"/>
      <c r="HN171" s="7"/>
      <c r="HO171" s="7"/>
      <c r="HP171" s="7"/>
      <c r="HQ171" s="7"/>
      <c r="HR171" s="7"/>
      <c r="HS171" s="7"/>
      <c r="HT171" s="7"/>
      <c r="HU171" s="7"/>
      <c r="HV171" s="7"/>
      <c r="HW171" s="7"/>
      <c r="HX171" s="7"/>
      <c r="HY171" s="7"/>
      <c r="HZ171" s="7"/>
      <c r="IA171" s="7"/>
      <c r="IB171" s="7"/>
      <c r="IC171" s="7"/>
      <c r="ID171" s="7"/>
      <c r="IE171" s="7"/>
      <c r="IF171" s="7"/>
      <c r="IG171" s="7"/>
      <c r="IH171" s="7"/>
      <c r="II171" s="7"/>
      <c r="IJ171" s="7"/>
      <c r="IK171" s="7"/>
      <c r="IL171" s="7"/>
      <c r="IM171" s="7"/>
      <c r="IN171" s="7"/>
      <c r="IO171" s="7"/>
      <c r="IP171" s="7"/>
      <c r="IQ171" s="7"/>
      <c r="IR171" s="7"/>
      <c r="IS171" s="7"/>
      <c r="IT171" s="7"/>
      <c r="IU171" s="7"/>
      <c r="IV171" s="7"/>
      <c r="IW171" s="7"/>
      <c r="IX171" s="7"/>
      <c r="IY171" s="7"/>
      <c r="IZ171" s="7"/>
      <c r="JA171" s="7"/>
      <c r="JB171" s="7"/>
      <c r="JC171" s="7"/>
      <c r="JD171" s="7"/>
      <c r="JE171" s="7"/>
      <c r="JF171" s="7"/>
      <c r="JG171" s="7"/>
      <c r="JH171" s="7"/>
      <c r="JI171" s="7"/>
      <c r="JJ171" s="7"/>
      <c r="JK171" s="7"/>
      <c r="JL171" s="7"/>
      <c r="JM171" s="7"/>
      <c r="JN171" s="7"/>
      <c r="JO171" s="7"/>
      <c r="JP171" s="7"/>
      <c r="JQ171" s="7"/>
      <c r="JR171" s="7"/>
      <c r="JS171" s="7"/>
      <c r="JT171" s="7"/>
      <c r="JU171" s="7"/>
    </row>
    <row r="172" spans="1:281" s="3" customFormat="1" ht="30" customHeight="1" thickBot="1">
      <c r="A172" s="19" t="s">
        <v>32</v>
      </c>
      <c r="B172" s="29" t="s">
        <v>329</v>
      </c>
      <c r="C172" s="29" t="s">
        <v>100</v>
      </c>
      <c r="D172" s="110"/>
      <c r="E172" s="115">
        <v>0</v>
      </c>
      <c r="F172" s="113">
        <v>45852</v>
      </c>
      <c r="G172" s="34">
        <v>45866</v>
      </c>
      <c r="H172" s="28">
        <f t="shared" si="257"/>
        <v>15</v>
      </c>
      <c r="I172" s="22"/>
      <c r="J172" s="7"/>
      <c r="K172" s="7"/>
      <c r="L172" s="7"/>
      <c r="M172" s="7"/>
      <c r="N172" s="7"/>
      <c r="O172" s="7"/>
      <c r="P172" s="7"/>
      <c r="Q172" s="7"/>
      <c r="R172" s="7"/>
      <c r="S172" s="7"/>
      <c r="T172" s="7"/>
      <c r="U172" s="8"/>
      <c r="V172" s="8"/>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c r="FL172" s="7"/>
      <c r="FM172" s="7"/>
      <c r="FN172" s="7"/>
      <c r="FO172" s="7"/>
      <c r="FP172" s="7"/>
      <c r="FQ172" s="7"/>
      <c r="FR172" s="7"/>
      <c r="FS172" s="7"/>
      <c r="FT172" s="7"/>
      <c r="FU172" s="7"/>
      <c r="FV172" s="7"/>
      <c r="FW172" s="7"/>
      <c r="FX172" s="7"/>
      <c r="FY172" s="7"/>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D172" s="7"/>
      <c r="HE172" s="7"/>
      <c r="HF172" s="7"/>
      <c r="HG172" s="7"/>
      <c r="HH172" s="7"/>
      <c r="HI172" s="7"/>
      <c r="HJ172" s="7"/>
      <c r="HK172" s="7"/>
      <c r="HL172" s="7"/>
      <c r="HM172" s="7"/>
      <c r="HN172" s="7"/>
      <c r="HO172" s="7"/>
      <c r="HP172" s="7"/>
      <c r="HQ172" s="7"/>
      <c r="HR172" s="7"/>
      <c r="HS172" s="7"/>
      <c r="HT172" s="7"/>
      <c r="HU172" s="7"/>
      <c r="HV172" s="7"/>
      <c r="HW172" s="7"/>
      <c r="HX172" s="7"/>
      <c r="HY172" s="7"/>
      <c r="HZ172" s="7"/>
      <c r="IA172" s="7"/>
      <c r="IB172" s="7"/>
      <c r="IC172" s="7"/>
      <c r="ID172" s="7"/>
      <c r="IE172" s="7"/>
      <c r="IF172" s="7"/>
      <c r="IG172" s="7"/>
      <c r="IH172" s="7"/>
      <c r="II172" s="7"/>
      <c r="IJ172" s="7"/>
      <c r="IK172" s="7"/>
      <c r="IL172" s="7"/>
      <c r="IM172" s="7"/>
      <c r="IN172" s="7"/>
      <c r="IO172" s="7"/>
      <c r="IP172" s="7"/>
      <c r="IQ172" s="7"/>
      <c r="IR172" s="7"/>
      <c r="IS172" s="7"/>
      <c r="IT172" s="7"/>
      <c r="IU172" s="7"/>
      <c r="IV172" s="7"/>
      <c r="IW172" s="7"/>
      <c r="IX172" s="7"/>
      <c r="IY172" s="7"/>
      <c r="IZ172" s="7"/>
      <c r="JA172" s="7"/>
      <c r="JB172" s="7"/>
      <c r="JC172" s="7"/>
      <c r="JD172" s="7"/>
      <c r="JE172" s="7"/>
      <c r="JF172" s="7"/>
      <c r="JG172" s="7"/>
      <c r="JH172" s="7"/>
      <c r="JI172" s="7"/>
      <c r="JJ172" s="7"/>
      <c r="JK172" s="7"/>
      <c r="JL172" s="7"/>
      <c r="JM172" s="7"/>
      <c r="JN172" s="7"/>
      <c r="JO172" s="7"/>
      <c r="JP172" s="7"/>
      <c r="JQ172" s="7"/>
      <c r="JR172" s="7"/>
      <c r="JS172" s="7"/>
      <c r="JT172" s="7"/>
      <c r="JU172" s="7"/>
    </row>
    <row r="173" spans="1:281" s="3" customFormat="1" ht="30" customHeight="1" thickBot="1">
      <c r="A173" s="19" t="s">
        <v>33</v>
      </c>
      <c r="B173" s="29" t="s">
        <v>329</v>
      </c>
      <c r="C173" s="29" t="s">
        <v>100</v>
      </c>
      <c r="D173" s="110"/>
      <c r="E173" s="115">
        <v>0</v>
      </c>
      <c r="F173" s="113">
        <v>45852</v>
      </c>
      <c r="G173" s="34">
        <v>45866</v>
      </c>
      <c r="H173" s="28">
        <f t="shared" si="257"/>
        <v>15</v>
      </c>
      <c r="I173" s="22"/>
      <c r="J173" s="7"/>
      <c r="K173" s="7"/>
      <c r="L173" s="7"/>
      <c r="M173" s="7"/>
      <c r="N173" s="7"/>
      <c r="O173" s="7"/>
      <c r="P173" s="7"/>
      <c r="Q173" s="7"/>
      <c r="R173" s="7"/>
      <c r="S173" s="7"/>
      <c r="T173" s="7"/>
      <c r="U173" s="8"/>
      <c r="V173" s="8"/>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c r="ET173" s="7"/>
      <c r="EU173" s="7"/>
      <c r="EV173" s="7"/>
      <c r="EW173" s="7"/>
      <c r="EX173" s="7"/>
      <c r="EY173" s="7"/>
      <c r="EZ173" s="7"/>
      <c r="FA173" s="7"/>
      <c r="FB173" s="7"/>
      <c r="FC173" s="7"/>
      <c r="FD173" s="7"/>
      <c r="FE173" s="7"/>
      <c r="FF173" s="7"/>
      <c r="FG173" s="7"/>
      <c r="FH173" s="7"/>
      <c r="FI173" s="7"/>
      <c r="FJ173" s="7"/>
      <c r="FK173" s="7"/>
      <c r="FL173" s="7"/>
      <c r="FM173" s="7"/>
      <c r="FN173" s="7"/>
      <c r="FO173" s="7"/>
      <c r="FP173" s="7"/>
      <c r="FQ173" s="7"/>
      <c r="FR173" s="7"/>
      <c r="FS173" s="7"/>
      <c r="FT173" s="7"/>
      <c r="FU173" s="7"/>
      <c r="FV173" s="7"/>
      <c r="FW173" s="7"/>
      <c r="FX173" s="7"/>
      <c r="FY173" s="7"/>
      <c r="FZ173" s="7"/>
      <c r="GA173" s="7"/>
      <c r="GB173" s="7"/>
      <c r="GC173" s="7"/>
      <c r="GD173" s="7"/>
      <c r="GE173" s="7"/>
      <c r="GF173" s="7"/>
      <c r="GG173" s="7"/>
      <c r="GH173" s="7"/>
      <c r="GI173" s="7"/>
      <c r="GJ173" s="7"/>
      <c r="GK173" s="7"/>
      <c r="GL173" s="7"/>
      <c r="GM173" s="7"/>
      <c r="GN173" s="7"/>
      <c r="GO173" s="7"/>
      <c r="GP173" s="7"/>
      <c r="GQ173" s="7"/>
      <c r="GR173" s="7"/>
      <c r="GS173" s="7"/>
      <c r="GT173" s="7"/>
      <c r="GU173" s="7"/>
      <c r="GV173" s="7"/>
      <c r="GW173" s="7"/>
      <c r="GX173" s="7"/>
      <c r="GY173" s="7"/>
      <c r="GZ173" s="7"/>
      <c r="HA173" s="7"/>
      <c r="HB173" s="7"/>
      <c r="HC173" s="7"/>
      <c r="HD173" s="7"/>
      <c r="HE173" s="7"/>
      <c r="HF173" s="7"/>
      <c r="HG173" s="7"/>
      <c r="HH173" s="7"/>
      <c r="HI173" s="7"/>
      <c r="HJ173" s="7"/>
      <c r="HK173" s="7"/>
      <c r="HL173" s="7"/>
      <c r="HM173" s="7"/>
      <c r="HN173" s="7"/>
      <c r="HO173" s="7"/>
      <c r="HP173" s="7"/>
      <c r="HQ173" s="7"/>
      <c r="HR173" s="7"/>
      <c r="HS173" s="7"/>
      <c r="HT173" s="7"/>
      <c r="HU173" s="7"/>
      <c r="HV173" s="7"/>
      <c r="HW173" s="7"/>
      <c r="HX173" s="7"/>
      <c r="HY173" s="7"/>
      <c r="HZ173" s="7"/>
      <c r="IA173" s="7"/>
      <c r="IB173" s="7"/>
      <c r="IC173" s="7"/>
      <c r="ID173" s="7"/>
      <c r="IE173" s="7"/>
      <c r="IF173" s="7"/>
      <c r="IG173" s="7"/>
      <c r="IH173" s="7"/>
      <c r="II173" s="7"/>
      <c r="IJ173" s="7"/>
      <c r="IK173" s="7"/>
      <c r="IL173" s="7"/>
      <c r="IM173" s="7"/>
      <c r="IN173" s="7"/>
      <c r="IO173" s="7"/>
      <c r="IP173" s="7"/>
      <c r="IQ173" s="7"/>
      <c r="IR173" s="7"/>
      <c r="IS173" s="7"/>
      <c r="IT173" s="7"/>
      <c r="IU173" s="7"/>
      <c r="IV173" s="7"/>
      <c r="IW173" s="7"/>
      <c r="IX173" s="7"/>
      <c r="IY173" s="7"/>
      <c r="IZ173" s="7"/>
      <c r="JA173" s="7"/>
      <c r="JB173" s="7"/>
      <c r="JC173" s="7"/>
      <c r="JD173" s="7"/>
      <c r="JE173" s="7"/>
      <c r="JF173" s="7"/>
      <c r="JG173" s="7"/>
      <c r="JH173" s="7"/>
      <c r="JI173" s="7"/>
      <c r="JJ173" s="7"/>
      <c r="JK173" s="7"/>
      <c r="JL173" s="7"/>
      <c r="JM173" s="7"/>
      <c r="JN173" s="7"/>
      <c r="JO173" s="7"/>
      <c r="JP173" s="7"/>
      <c r="JQ173" s="7"/>
      <c r="JR173" s="7"/>
      <c r="JS173" s="7"/>
      <c r="JT173" s="7"/>
      <c r="JU173" s="7"/>
    </row>
    <row r="174" spans="1:281" s="3" customFormat="1" ht="30" customHeight="1" thickBot="1">
      <c r="A174" s="19" t="s">
        <v>34</v>
      </c>
      <c r="B174" s="29" t="s">
        <v>329</v>
      </c>
      <c r="C174" s="29" t="s">
        <v>100</v>
      </c>
      <c r="D174" s="110"/>
      <c r="E174" s="115">
        <v>0</v>
      </c>
      <c r="F174" s="113">
        <v>45852</v>
      </c>
      <c r="G174" s="34">
        <v>45866</v>
      </c>
      <c r="H174" s="28">
        <f t="shared" si="257"/>
        <v>15</v>
      </c>
      <c r="I174" s="22"/>
      <c r="J174" s="7"/>
      <c r="K174" s="7"/>
      <c r="L174" s="7"/>
      <c r="M174" s="7"/>
      <c r="N174" s="7"/>
      <c r="O174" s="7"/>
      <c r="P174" s="7"/>
      <c r="Q174" s="7"/>
      <c r="R174" s="7"/>
      <c r="S174" s="7"/>
      <c r="T174" s="7"/>
      <c r="U174" s="8"/>
      <c r="V174" s="8"/>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c r="HJ174" s="7"/>
      <c r="HK174" s="7"/>
      <c r="HL174" s="7"/>
      <c r="HM174" s="7"/>
      <c r="HN174" s="7"/>
      <c r="HO174" s="7"/>
      <c r="HP174" s="7"/>
      <c r="HQ174" s="7"/>
      <c r="HR174" s="7"/>
      <c r="HS174" s="7"/>
      <c r="HT174" s="7"/>
      <c r="HU174" s="7"/>
      <c r="HV174" s="7"/>
      <c r="HW174" s="7"/>
      <c r="HX174" s="7"/>
      <c r="HY174" s="7"/>
      <c r="HZ174" s="7"/>
      <c r="IA174" s="7"/>
      <c r="IB174" s="7"/>
      <c r="IC174" s="7"/>
      <c r="ID174" s="7"/>
      <c r="IE174" s="7"/>
      <c r="IF174" s="7"/>
      <c r="IG174" s="7"/>
      <c r="IH174" s="7"/>
      <c r="II174" s="7"/>
      <c r="IJ174" s="7"/>
      <c r="IK174" s="7"/>
      <c r="IL174" s="7"/>
      <c r="IM174" s="7"/>
      <c r="IN174" s="7"/>
      <c r="IO174" s="7"/>
      <c r="IP174" s="7"/>
      <c r="IQ174" s="7"/>
      <c r="IR174" s="7"/>
      <c r="IS174" s="7"/>
      <c r="IT174" s="7"/>
      <c r="IU174" s="7"/>
      <c r="IV174" s="7"/>
      <c r="IW174" s="7"/>
      <c r="IX174" s="7"/>
      <c r="IY174" s="7"/>
      <c r="IZ174" s="7"/>
      <c r="JA174" s="7"/>
      <c r="JB174" s="7"/>
      <c r="JC174" s="7"/>
      <c r="JD174" s="7"/>
      <c r="JE174" s="7"/>
      <c r="JF174" s="7"/>
      <c r="JG174" s="7"/>
      <c r="JH174" s="7"/>
      <c r="JI174" s="7"/>
      <c r="JJ174" s="7"/>
      <c r="JK174" s="7"/>
      <c r="JL174" s="7"/>
      <c r="JM174" s="7"/>
      <c r="JN174" s="7"/>
      <c r="JO174" s="7"/>
      <c r="JP174" s="7"/>
      <c r="JQ174" s="7"/>
      <c r="JR174" s="7"/>
      <c r="JS174" s="7"/>
      <c r="JT174" s="7"/>
      <c r="JU174" s="7"/>
    </row>
    <row r="175" spans="1:281" s="3" customFormat="1" ht="30" customHeight="1" thickBot="1">
      <c r="A175" s="19" t="s">
        <v>35</v>
      </c>
      <c r="B175" s="29" t="s">
        <v>329</v>
      </c>
      <c r="C175" s="29" t="s">
        <v>100</v>
      </c>
      <c r="D175" s="110"/>
      <c r="E175" s="115">
        <v>0</v>
      </c>
      <c r="F175" s="113">
        <v>45852</v>
      </c>
      <c r="G175" s="34">
        <v>45866</v>
      </c>
      <c r="H175" s="28">
        <f t="shared" si="257"/>
        <v>15</v>
      </c>
      <c r="I175" s="22"/>
      <c r="J175" s="7"/>
      <c r="K175" s="7"/>
      <c r="L175" s="7"/>
      <c r="M175" s="7"/>
      <c r="N175" s="7"/>
      <c r="O175" s="7"/>
      <c r="P175" s="7"/>
      <c r="Q175" s="7"/>
      <c r="R175" s="7"/>
      <c r="S175" s="7"/>
      <c r="T175" s="7"/>
      <c r="U175" s="8"/>
      <c r="V175" s="8"/>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c r="FL175" s="7"/>
      <c r="FM175" s="7"/>
      <c r="FN175" s="7"/>
      <c r="FO175" s="7"/>
      <c r="FP175" s="7"/>
      <c r="FQ175" s="7"/>
      <c r="FR175" s="7"/>
      <c r="FS175" s="7"/>
      <c r="FT175" s="7"/>
      <c r="FU175" s="7"/>
      <c r="FV175" s="7"/>
      <c r="FW175" s="7"/>
      <c r="FX175" s="7"/>
      <c r="FY175" s="7"/>
      <c r="FZ175" s="7"/>
      <c r="GA175" s="7"/>
      <c r="GB175" s="7"/>
      <c r="GC175" s="7"/>
      <c r="GD175" s="7"/>
      <c r="GE175" s="7"/>
      <c r="GF175" s="7"/>
      <c r="GG175" s="7"/>
      <c r="GH175" s="7"/>
      <c r="GI175" s="7"/>
      <c r="GJ175" s="7"/>
      <c r="GK175" s="7"/>
      <c r="GL175" s="7"/>
      <c r="GM175" s="7"/>
      <c r="GN175" s="7"/>
      <c r="GO175" s="7"/>
      <c r="GP175" s="7"/>
      <c r="GQ175" s="7"/>
      <c r="GR175" s="7"/>
      <c r="GS175" s="7"/>
      <c r="GT175" s="7"/>
      <c r="GU175" s="7"/>
      <c r="GV175" s="7"/>
      <c r="GW175" s="7"/>
      <c r="GX175" s="7"/>
      <c r="GY175" s="7"/>
      <c r="GZ175" s="7"/>
      <c r="HA175" s="7"/>
      <c r="HB175" s="7"/>
      <c r="HC175" s="7"/>
      <c r="HD175" s="7"/>
      <c r="HE175" s="7"/>
      <c r="HF175" s="7"/>
      <c r="HG175" s="7"/>
      <c r="HH175" s="7"/>
      <c r="HI175" s="7"/>
      <c r="HJ175" s="7"/>
      <c r="HK175" s="7"/>
      <c r="HL175" s="7"/>
      <c r="HM175" s="7"/>
      <c r="HN175" s="7"/>
      <c r="HO175" s="7"/>
      <c r="HP175" s="7"/>
      <c r="HQ175" s="7"/>
      <c r="HR175" s="7"/>
      <c r="HS175" s="7"/>
      <c r="HT175" s="7"/>
      <c r="HU175" s="7"/>
      <c r="HV175" s="7"/>
      <c r="HW175" s="7"/>
      <c r="HX175" s="7"/>
      <c r="HY175" s="7"/>
      <c r="HZ175" s="7"/>
      <c r="IA175" s="7"/>
      <c r="IB175" s="7"/>
      <c r="IC175" s="7"/>
      <c r="ID175" s="7"/>
      <c r="IE175" s="7"/>
      <c r="IF175" s="7"/>
      <c r="IG175" s="7"/>
      <c r="IH175" s="7"/>
      <c r="II175" s="7"/>
      <c r="IJ175" s="7"/>
      <c r="IK175" s="7"/>
      <c r="IL175" s="7"/>
      <c r="IM175" s="7"/>
      <c r="IN175" s="7"/>
      <c r="IO175" s="7"/>
      <c r="IP175" s="7"/>
      <c r="IQ175" s="7"/>
      <c r="IR175" s="7"/>
      <c r="IS175" s="7"/>
      <c r="IT175" s="7"/>
      <c r="IU175" s="7"/>
      <c r="IV175" s="7"/>
      <c r="IW175" s="7"/>
      <c r="IX175" s="7"/>
      <c r="IY175" s="7"/>
      <c r="IZ175" s="7"/>
      <c r="JA175" s="7"/>
      <c r="JB175" s="7"/>
      <c r="JC175" s="7"/>
      <c r="JD175" s="7"/>
      <c r="JE175" s="7"/>
      <c r="JF175" s="7"/>
      <c r="JG175" s="7"/>
      <c r="JH175" s="7"/>
      <c r="JI175" s="7"/>
      <c r="JJ175" s="7"/>
      <c r="JK175" s="7"/>
      <c r="JL175" s="7"/>
      <c r="JM175" s="7"/>
      <c r="JN175" s="7"/>
      <c r="JO175" s="7"/>
      <c r="JP175" s="7"/>
      <c r="JQ175" s="7"/>
      <c r="JR175" s="7"/>
      <c r="JS175" s="7"/>
      <c r="JT175" s="7"/>
      <c r="JU175" s="7"/>
    </row>
    <row r="176" spans="1:281" s="3" customFormat="1" ht="30" customHeight="1" thickBot="1">
      <c r="A176" s="19" t="s">
        <v>36</v>
      </c>
      <c r="B176" s="29" t="s">
        <v>329</v>
      </c>
      <c r="C176" s="29" t="s">
        <v>100</v>
      </c>
      <c r="D176" s="110"/>
      <c r="E176" s="115">
        <v>0</v>
      </c>
      <c r="F176" s="113">
        <v>45852</v>
      </c>
      <c r="G176" s="34">
        <v>45866</v>
      </c>
      <c r="H176" s="28">
        <f t="shared" si="257"/>
        <v>15</v>
      </c>
      <c r="I176" s="22"/>
      <c r="J176" s="7"/>
      <c r="K176" s="7"/>
      <c r="L176" s="7"/>
      <c r="M176" s="7"/>
      <c r="N176" s="7"/>
      <c r="O176" s="7"/>
      <c r="P176" s="7"/>
      <c r="Q176" s="7"/>
      <c r="R176" s="7"/>
      <c r="S176" s="7"/>
      <c r="T176" s="7"/>
      <c r="U176" s="8"/>
      <c r="V176" s="8"/>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7"/>
      <c r="FV176" s="7"/>
      <c r="FW176" s="7"/>
      <c r="FX176" s="7"/>
      <c r="FY176" s="7"/>
      <c r="FZ176" s="7"/>
      <c r="GA176" s="7"/>
      <c r="GB176" s="7"/>
      <c r="GC176" s="7"/>
      <c r="GD176" s="7"/>
      <c r="GE176" s="7"/>
      <c r="GF176" s="7"/>
      <c r="GG176" s="7"/>
      <c r="GH176" s="7"/>
      <c r="GI176" s="7"/>
      <c r="GJ176" s="7"/>
      <c r="GK176" s="7"/>
      <c r="GL176" s="7"/>
      <c r="GM176" s="7"/>
      <c r="GN176" s="7"/>
      <c r="GO176" s="7"/>
      <c r="GP176" s="7"/>
      <c r="GQ176" s="7"/>
      <c r="GR176" s="7"/>
      <c r="GS176" s="7"/>
      <c r="GT176" s="7"/>
      <c r="GU176" s="7"/>
      <c r="GV176" s="7"/>
      <c r="GW176" s="7"/>
      <c r="GX176" s="7"/>
      <c r="GY176" s="7"/>
      <c r="GZ176" s="7"/>
      <c r="HA176" s="7"/>
      <c r="HB176" s="7"/>
      <c r="HC176" s="7"/>
      <c r="HD176" s="7"/>
      <c r="HE176" s="7"/>
      <c r="HF176" s="7"/>
      <c r="HG176" s="7"/>
      <c r="HH176" s="7"/>
      <c r="HI176" s="7"/>
      <c r="HJ176" s="7"/>
      <c r="HK176" s="7"/>
      <c r="HL176" s="7"/>
      <c r="HM176" s="7"/>
      <c r="HN176" s="7"/>
      <c r="HO176" s="7"/>
      <c r="HP176" s="7"/>
      <c r="HQ176" s="7"/>
      <c r="HR176" s="7"/>
      <c r="HS176" s="7"/>
      <c r="HT176" s="7"/>
      <c r="HU176" s="7"/>
      <c r="HV176" s="7"/>
      <c r="HW176" s="7"/>
      <c r="HX176" s="7"/>
      <c r="HY176" s="7"/>
      <c r="HZ176" s="7"/>
      <c r="IA176" s="7"/>
      <c r="IB176" s="7"/>
      <c r="IC176" s="7"/>
      <c r="ID176" s="7"/>
      <c r="IE176" s="7"/>
      <c r="IF176" s="7"/>
      <c r="IG176" s="7"/>
      <c r="IH176" s="7"/>
      <c r="II176" s="7"/>
      <c r="IJ176" s="7"/>
      <c r="IK176" s="7"/>
      <c r="IL176" s="7"/>
      <c r="IM176" s="7"/>
      <c r="IN176" s="7"/>
      <c r="IO176" s="7"/>
      <c r="IP176" s="7"/>
      <c r="IQ176" s="7"/>
      <c r="IR176" s="7"/>
      <c r="IS176" s="7"/>
      <c r="IT176" s="7"/>
      <c r="IU176" s="7"/>
      <c r="IV176" s="7"/>
      <c r="IW176" s="7"/>
      <c r="IX176" s="7"/>
      <c r="IY176" s="7"/>
      <c r="IZ176" s="7"/>
      <c r="JA176" s="7"/>
      <c r="JB176" s="7"/>
      <c r="JC176" s="7"/>
      <c r="JD176" s="7"/>
      <c r="JE176" s="7"/>
      <c r="JF176" s="7"/>
      <c r="JG176" s="7"/>
      <c r="JH176" s="7"/>
      <c r="JI176" s="7"/>
      <c r="JJ176" s="7"/>
      <c r="JK176" s="7"/>
      <c r="JL176" s="7"/>
      <c r="JM176" s="7"/>
      <c r="JN176" s="7"/>
      <c r="JO176" s="7"/>
      <c r="JP176" s="7"/>
      <c r="JQ176" s="7"/>
      <c r="JR176" s="7"/>
      <c r="JS176" s="7"/>
      <c r="JT176" s="7"/>
      <c r="JU176" s="7"/>
    </row>
    <row r="177" spans="1:281" s="3" customFormat="1" ht="30" customHeight="1" thickBot="1">
      <c r="A177" s="19" t="s">
        <v>72</v>
      </c>
      <c r="B177" s="29" t="s">
        <v>329</v>
      </c>
      <c r="C177" s="29" t="s">
        <v>100</v>
      </c>
      <c r="D177" s="110"/>
      <c r="E177" s="115">
        <v>0</v>
      </c>
      <c r="F177" s="113">
        <v>45852</v>
      </c>
      <c r="G177" s="34">
        <v>45866</v>
      </c>
      <c r="H177" s="28">
        <f t="shared" si="257"/>
        <v>15</v>
      </c>
      <c r="I177" s="22"/>
      <c r="J177" s="7"/>
      <c r="K177" s="7"/>
      <c r="L177" s="7"/>
      <c r="M177" s="7"/>
      <c r="N177" s="7"/>
      <c r="O177" s="7"/>
      <c r="P177" s="7"/>
      <c r="Q177" s="7"/>
      <c r="R177" s="7"/>
      <c r="S177" s="7"/>
      <c r="T177" s="7"/>
      <c r="U177" s="8"/>
      <c r="V177" s="8"/>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c r="FL177" s="7"/>
      <c r="FM177" s="7"/>
      <c r="FN177" s="7"/>
      <c r="FO177" s="7"/>
      <c r="FP177" s="7"/>
      <c r="FQ177" s="7"/>
      <c r="FR177" s="7"/>
      <c r="FS177" s="7"/>
      <c r="FT177" s="7"/>
      <c r="FU177" s="7"/>
      <c r="FV177" s="7"/>
      <c r="FW177" s="7"/>
      <c r="FX177" s="7"/>
      <c r="FY177" s="7"/>
      <c r="FZ177" s="7"/>
      <c r="GA177" s="7"/>
      <c r="GB177" s="7"/>
      <c r="GC177" s="7"/>
      <c r="GD177" s="7"/>
      <c r="GE177" s="7"/>
      <c r="GF177" s="7"/>
      <c r="GG177" s="7"/>
      <c r="GH177" s="7"/>
      <c r="GI177" s="7"/>
      <c r="GJ177" s="7"/>
      <c r="GK177" s="7"/>
      <c r="GL177" s="7"/>
      <c r="GM177" s="7"/>
      <c r="GN177" s="7"/>
      <c r="GO177" s="7"/>
      <c r="GP177" s="7"/>
      <c r="GQ177" s="7"/>
      <c r="GR177" s="7"/>
      <c r="GS177" s="7"/>
      <c r="GT177" s="7"/>
      <c r="GU177" s="7"/>
      <c r="GV177" s="7"/>
      <c r="GW177" s="7"/>
      <c r="GX177" s="7"/>
      <c r="GY177" s="7"/>
      <c r="GZ177" s="7"/>
      <c r="HA177" s="7"/>
      <c r="HB177" s="7"/>
      <c r="HC177" s="7"/>
      <c r="HD177" s="7"/>
      <c r="HE177" s="7"/>
      <c r="HF177" s="7"/>
      <c r="HG177" s="7"/>
      <c r="HH177" s="7"/>
      <c r="HI177" s="7"/>
      <c r="HJ177" s="7"/>
      <c r="HK177" s="7"/>
      <c r="HL177" s="7"/>
      <c r="HM177" s="7"/>
      <c r="HN177" s="7"/>
      <c r="HO177" s="7"/>
      <c r="HP177" s="7"/>
      <c r="HQ177" s="7"/>
      <c r="HR177" s="7"/>
      <c r="HS177" s="7"/>
      <c r="HT177" s="7"/>
      <c r="HU177" s="7"/>
      <c r="HV177" s="7"/>
      <c r="HW177" s="7"/>
      <c r="HX177" s="7"/>
      <c r="HY177" s="7"/>
      <c r="HZ177" s="7"/>
      <c r="IA177" s="7"/>
      <c r="IB177" s="7"/>
      <c r="IC177" s="7"/>
      <c r="ID177" s="7"/>
      <c r="IE177" s="7"/>
      <c r="IF177" s="7"/>
      <c r="IG177" s="7"/>
      <c r="IH177" s="7"/>
      <c r="II177" s="7"/>
      <c r="IJ177" s="7"/>
      <c r="IK177" s="7"/>
      <c r="IL177" s="7"/>
      <c r="IM177" s="7"/>
      <c r="IN177" s="7"/>
      <c r="IO177" s="7"/>
      <c r="IP177" s="7"/>
      <c r="IQ177" s="7"/>
      <c r="IR177" s="7"/>
      <c r="IS177" s="7"/>
      <c r="IT177" s="7"/>
      <c r="IU177" s="7"/>
      <c r="IV177" s="7"/>
      <c r="IW177" s="7"/>
      <c r="IX177" s="7"/>
      <c r="IY177" s="7"/>
      <c r="IZ177" s="7"/>
      <c r="JA177" s="7"/>
      <c r="JB177" s="7"/>
      <c r="JC177" s="7"/>
      <c r="JD177" s="7"/>
      <c r="JE177" s="7"/>
      <c r="JF177" s="7"/>
      <c r="JG177" s="7"/>
      <c r="JH177" s="7"/>
      <c r="JI177" s="7"/>
      <c r="JJ177" s="7"/>
      <c r="JK177" s="7"/>
      <c r="JL177" s="7"/>
      <c r="JM177" s="7"/>
      <c r="JN177" s="7"/>
      <c r="JO177" s="7"/>
      <c r="JP177" s="7"/>
      <c r="JQ177" s="7"/>
      <c r="JR177" s="7"/>
      <c r="JS177" s="7"/>
      <c r="JT177" s="7"/>
      <c r="JU177" s="7"/>
    </row>
    <row r="178" spans="1:281" s="3" customFormat="1" ht="30" customHeight="1" thickBot="1">
      <c r="A178" s="19" t="s">
        <v>73</v>
      </c>
      <c r="B178" s="29" t="s">
        <v>329</v>
      </c>
      <c r="C178" s="29" t="s">
        <v>100</v>
      </c>
      <c r="D178" s="110"/>
      <c r="E178" s="115">
        <v>0</v>
      </c>
      <c r="F178" s="113">
        <v>45852</v>
      </c>
      <c r="G178" s="34">
        <v>45866</v>
      </c>
      <c r="H178" s="28">
        <f t="shared" si="257"/>
        <v>15</v>
      </c>
      <c r="I178" s="22"/>
      <c r="J178" s="7"/>
      <c r="K178" s="7"/>
      <c r="L178" s="7"/>
      <c r="M178" s="7"/>
      <c r="N178" s="7"/>
      <c r="O178" s="7"/>
      <c r="P178" s="7"/>
      <c r="Q178" s="7"/>
      <c r="R178" s="7"/>
      <c r="S178" s="7"/>
      <c r="T178" s="7"/>
      <c r="U178" s="8"/>
      <c r="V178" s="8"/>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c r="FL178" s="7"/>
      <c r="FM178" s="7"/>
      <c r="FN178" s="7"/>
      <c r="FO178" s="7"/>
      <c r="FP178" s="7"/>
      <c r="FQ178" s="7"/>
      <c r="FR178" s="7"/>
      <c r="FS178" s="7"/>
      <c r="FT178" s="7"/>
      <c r="FU178" s="7"/>
      <c r="FV178" s="7"/>
      <c r="FW178" s="7"/>
      <c r="FX178" s="7"/>
      <c r="FY178" s="7"/>
      <c r="FZ178" s="7"/>
      <c r="GA178" s="7"/>
      <c r="GB178" s="7"/>
      <c r="GC178" s="7"/>
      <c r="GD178" s="7"/>
      <c r="GE178" s="7"/>
      <c r="GF178" s="7"/>
      <c r="GG178" s="7"/>
      <c r="GH178" s="7"/>
      <c r="GI178" s="7"/>
      <c r="GJ178" s="7"/>
      <c r="GK178" s="7"/>
      <c r="GL178" s="7"/>
      <c r="GM178" s="7"/>
      <c r="GN178" s="7"/>
      <c r="GO178" s="7"/>
      <c r="GP178" s="7"/>
      <c r="GQ178" s="7"/>
      <c r="GR178" s="7"/>
      <c r="GS178" s="7"/>
      <c r="GT178" s="7"/>
      <c r="GU178" s="7"/>
      <c r="GV178" s="7"/>
      <c r="GW178" s="7"/>
      <c r="GX178" s="7"/>
      <c r="GY178" s="7"/>
      <c r="GZ178" s="7"/>
      <c r="HA178" s="7"/>
      <c r="HB178" s="7"/>
      <c r="HC178" s="7"/>
      <c r="HD178" s="7"/>
      <c r="HE178" s="7"/>
      <c r="HF178" s="7"/>
      <c r="HG178" s="7"/>
      <c r="HH178" s="7"/>
      <c r="HI178" s="7"/>
      <c r="HJ178" s="7"/>
      <c r="HK178" s="7"/>
      <c r="HL178" s="7"/>
      <c r="HM178" s="7"/>
      <c r="HN178" s="7"/>
      <c r="HO178" s="7"/>
      <c r="HP178" s="7"/>
      <c r="HQ178" s="7"/>
      <c r="HR178" s="7"/>
      <c r="HS178" s="7"/>
      <c r="HT178" s="7"/>
      <c r="HU178" s="7"/>
      <c r="HV178" s="7"/>
      <c r="HW178" s="7"/>
      <c r="HX178" s="7"/>
      <c r="HY178" s="7"/>
      <c r="HZ178" s="7"/>
      <c r="IA178" s="7"/>
      <c r="IB178" s="7"/>
      <c r="IC178" s="7"/>
      <c r="ID178" s="7"/>
      <c r="IE178" s="7"/>
      <c r="IF178" s="7"/>
      <c r="IG178" s="7"/>
      <c r="IH178" s="7"/>
      <c r="II178" s="7"/>
      <c r="IJ178" s="7"/>
      <c r="IK178" s="7"/>
      <c r="IL178" s="7"/>
      <c r="IM178" s="7"/>
      <c r="IN178" s="7"/>
      <c r="IO178" s="7"/>
      <c r="IP178" s="7"/>
      <c r="IQ178" s="7"/>
      <c r="IR178" s="7"/>
      <c r="IS178" s="7"/>
      <c r="IT178" s="7"/>
      <c r="IU178" s="7"/>
      <c r="IV178" s="7"/>
      <c r="IW178" s="7"/>
      <c r="IX178" s="7"/>
      <c r="IY178" s="7"/>
      <c r="IZ178" s="7"/>
      <c r="JA178" s="7"/>
      <c r="JB178" s="7"/>
      <c r="JC178" s="7"/>
      <c r="JD178" s="7"/>
      <c r="JE178" s="7"/>
      <c r="JF178" s="7"/>
      <c r="JG178" s="7"/>
      <c r="JH178" s="7"/>
      <c r="JI178" s="7"/>
      <c r="JJ178" s="7"/>
      <c r="JK178" s="7"/>
      <c r="JL178" s="7"/>
      <c r="JM178" s="7"/>
      <c r="JN178" s="7"/>
      <c r="JO178" s="7"/>
      <c r="JP178" s="7"/>
      <c r="JQ178" s="7"/>
      <c r="JR178" s="7"/>
      <c r="JS178" s="7"/>
      <c r="JT178" s="7"/>
      <c r="JU178" s="7"/>
    </row>
    <row r="179" spans="1:281" s="3" customFormat="1" ht="30" customHeight="1" thickBot="1">
      <c r="A179" s="19" t="s">
        <v>2076</v>
      </c>
      <c r="B179" s="29" t="s">
        <v>329</v>
      </c>
      <c r="C179" s="29" t="s">
        <v>100</v>
      </c>
      <c r="D179" s="110"/>
      <c r="E179" s="115">
        <v>0</v>
      </c>
      <c r="F179" s="113">
        <v>45852</v>
      </c>
      <c r="G179" s="34">
        <v>45866</v>
      </c>
      <c r="H179" s="28">
        <f t="shared" si="257"/>
        <v>15</v>
      </c>
      <c r="I179" s="22"/>
      <c r="J179" s="7"/>
      <c r="K179" s="7"/>
      <c r="L179" s="7"/>
      <c r="M179" s="7"/>
      <c r="N179" s="7"/>
      <c r="O179" s="7"/>
      <c r="P179" s="7"/>
      <c r="Q179" s="7"/>
      <c r="R179" s="7"/>
      <c r="S179" s="7"/>
      <c r="T179" s="7"/>
      <c r="U179" s="8"/>
      <c r="V179" s="8"/>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c r="FL179" s="7"/>
      <c r="FM179" s="7"/>
      <c r="FN179" s="7"/>
      <c r="FO179" s="7"/>
      <c r="FP179" s="7"/>
      <c r="FQ179" s="7"/>
      <c r="FR179" s="7"/>
      <c r="FS179" s="7"/>
      <c r="FT179" s="7"/>
      <c r="FU179" s="7"/>
      <c r="FV179" s="7"/>
      <c r="FW179" s="7"/>
      <c r="FX179" s="7"/>
      <c r="FY179" s="7"/>
      <c r="FZ179" s="7"/>
      <c r="GA179" s="7"/>
      <c r="GB179" s="7"/>
      <c r="GC179" s="7"/>
      <c r="GD179" s="7"/>
      <c r="GE179" s="7"/>
      <c r="GF179" s="7"/>
      <c r="GG179" s="7"/>
      <c r="GH179" s="7"/>
      <c r="GI179" s="7"/>
      <c r="GJ179" s="7"/>
      <c r="GK179" s="7"/>
      <c r="GL179" s="7"/>
      <c r="GM179" s="7"/>
      <c r="GN179" s="7"/>
      <c r="GO179" s="7"/>
      <c r="GP179" s="7"/>
      <c r="GQ179" s="7"/>
      <c r="GR179" s="7"/>
      <c r="GS179" s="7"/>
      <c r="GT179" s="7"/>
      <c r="GU179" s="7"/>
      <c r="GV179" s="7"/>
      <c r="GW179" s="7"/>
      <c r="GX179" s="7"/>
      <c r="GY179" s="7"/>
      <c r="GZ179" s="7"/>
      <c r="HA179" s="7"/>
      <c r="HB179" s="7"/>
      <c r="HC179" s="7"/>
      <c r="HD179" s="7"/>
      <c r="HE179" s="7"/>
      <c r="HF179" s="7"/>
      <c r="HG179" s="7"/>
      <c r="HH179" s="7"/>
      <c r="HI179" s="7"/>
      <c r="HJ179" s="7"/>
      <c r="HK179" s="7"/>
      <c r="HL179" s="7"/>
      <c r="HM179" s="7"/>
      <c r="HN179" s="7"/>
      <c r="HO179" s="7"/>
      <c r="HP179" s="7"/>
      <c r="HQ179" s="7"/>
      <c r="HR179" s="7"/>
      <c r="HS179" s="7"/>
      <c r="HT179" s="7"/>
      <c r="HU179" s="7"/>
      <c r="HV179" s="7"/>
      <c r="HW179" s="7"/>
      <c r="HX179" s="7"/>
      <c r="HY179" s="7"/>
      <c r="HZ179" s="7"/>
      <c r="IA179" s="7"/>
      <c r="IB179" s="7"/>
      <c r="IC179" s="7"/>
      <c r="ID179" s="7"/>
      <c r="IE179" s="7"/>
      <c r="IF179" s="7"/>
      <c r="IG179" s="7"/>
      <c r="IH179" s="7"/>
      <c r="II179" s="7"/>
      <c r="IJ179" s="7"/>
      <c r="IK179" s="7"/>
      <c r="IL179" s="7"/>
      <c r="IM179" s="7"/>
      <c r="IN179" s="7"/>
      <c r="IO179" s="7"/>
      <c r="IP179" s="7"/>
      <c r="IQ179" s="7"/>
      <c r="IR179" s="7"/>
      <c r="IS179" s="7"/>
      <c r="IT179" s="7"/>
      <c r="IU179" s="7"/>
      <c r="IV179" s="7"/>
      <c r="IW179" s="7"/>
      <c r="IX179" s="7"/>
      <c r="IY179" s="7"/>
      <c r="IZ179" s="7"/>
      <c r="JA179" s="7"/>
      <c r="JB179" s="7"/>
      <c r="JC179" s="7"/>
      <c r="JD179" s="7"/>
      <c r="JE179" s="7"/>
      <c r="JF179" s="7"/>
      <c r="JG179" s="7"/>
      <c r="JH179" s="7"/>
      <c r="JI179" s="7"/>
      <c r="JJ179" s="7"/>
      <c r="JK179" s="7"/>
      <c r="JL179" s="7"/>
      <c r="JM179" s="7"/>
      <c r="JN179" s="7"/>
      <c r="JO179" s="7"/>
      <c r="JP179" s="7"/>
      <c r="JQ179" s="7"/>
      <c r="JR179" s="7"/>
      <c r="JS179" s="7"/>
      <c r="JT179" s="7"/>
      <c r="JU179" s="7"/>
    </row>
    <row r="180" spans="1:281" s="3" customFormat="1" ht="30" customHeight="1" thickBot="1">
      <c r="A180" s="19" t="s">
        <v>74</v>
      </c>
      <c r="B180" s="29" t="s">
        <v>2014</v>
      </c>
      <c r="C180" s="29" t="s">
        <v>97</v>
      </c>
      <c r="D180" s="110"/>
      <c r="E180" s="115">
        <v>0</v>
      </c>
      <c r="F180" s="113">
        <v>45852</v>
      </c>
      <c r="G180" s="34">
        <v>45866</v>
      </c>
      <c r="H180" s="28">
        <f t="shared" si="257"/>
        <v>15</v>
      </c>
      <c r="I180" s="22"/>
      <c r="J180" s="7"/>
      <c r="K180" s="7"/>
      <c r="L180" s="7"/>
      <c r="M180" s="7"/>
      <c r="N180" s="7"/>
      <c r="O180" s="7"/>
      <c r="P180" s="7"/>
      <c r="Q180" s="7"/>
      <c r="R180" s="7"/>
      <c r="S180" s="7"/>
      <c r="T180" s="7"/>
      <c r="U180" s="8"/>
      <c r="V180" s="8"/>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c r="HJ180" s="7"/>
      <c r="HK180" s="7"/>
      <c r="HL180" s="7"/>
      <c r="HM180" s="7"/>
      <c r="HN180" s="7"/>
      <c r="HO180" s="7"/>
      <c r="HP180" s="7"/>
      <c r="HQ180" s="7"/>
      <c r="HR180" s="7"/>
      <c r="HS180" s="7"/>
      <c r="HT180" s="7"/>
      <c r="HU180" s="7"/>
      <c r="HV180" s="7"/>
      <c r="HW180" s="7"/>
      <c r="HX180" s="7"/>
      <c r="HY180" s="7"/>
      <c r="HZ180" s="7"/>
      <c r="IA180" s="7"/>
      <c r="IB180" s="7"/>
      <c r="IC180" s="7"/>
      <c r="ID180" s="7"/>
      <c r="IE180" s="7"/>
      <c r="IF180" s="7"/>
      <c r="IG180" s="7"/>
      <c r="IH180" s="7"/>
      <c r="II180" s="7"/>
      <c r="IJ180" s="7"/>
      <c r="IK180" s="7"/>
      <c r="IL180" s="7"/>
      <c r="IM180" s="7"/>
      <c r="IN180" s="7"/>
      <c r="IO180" s="7"/>
      <c r="IP180" s="7"/>
      <c r="IQ180" s="7"/>
      <c r="IR180" s="7"/>
      <c r="IS180" s="7"/>
      <c r="IT180" s="7"/>
      <c r="IU180" s="7"/>
      <c r="IV180" s="7"/>
      <c r="IW180" s="7"/>
      <c r="IX180" s="7"/>
      <c r="IY180" s="7"/>
      <c r="IZ180" s="7"/>
      <c r="JA180" s="7"/>
      <c r="JB180" s="7"/>
      <c r="JC180" s="7"/>
      <c r="JD180" s="7"/>
      <c r="JE180" s="7"/>
      <c r="JF180" s="7"/>
      <c r="JG180" s="7"/>
      <c r="JH180" s="7"/>
      <c r="JI180" s="7"/>
      <c r="JJ180" s="7"/>
      <c r="JK180" s="7"/>
      <c r="JL180" s="7"/>
      <c r="JM180" s="7"/>
      <c r="JN180" s="7"/>
      <c r="JO180" s="7"/>
      <c r="JP180" s="7"/>
      <c r="JQ180" s="7"/>
      <c r="JR180" s="7"/>
      <c r="JS180" s="7"/>
      <c r="JT180" s="7"/>
      <c r="JU180" s="7"/>
    </row>
    <row r="181" spans="1:281" s="3" customFormat="1" ht="30" customHeight="1" thickBot="1">
      <c r="A181" s="19" t="s">
        <v>75</v>
      </c>
      <c r="B181" s="29" t="s">
        <v>2014</v>
      </c>
      <c r="C181" s="29" t="s">
        <v>97</v>
      </c>
      <c r="D181" s="110"/>
      <c r="E181" s="115">
        <v>0</v>
      </c>
      <c r="F181" s="113">
        <v>45852</v>
      </c>
      <c r="G181" s="34">
        <v>45866</v>
      </c>
      <c r="H181" s="28">
        <f t="shared" si="257"/>
        <v>15</v>
      </c>
      <c r="I181" s="22"/>
      <c r="J181" s="7"/>
      <c r="K181" s="7"/>
      <c r="L181" s="7"/>
      <c r="M181" s="7"/>
      <c r="N181" s="7"/>
      <c r="O181" s="7"/>
      <c r="P181" s="7"/>
      <c r="Q181" s="7"/>
      <c r="R181" s="7"/>
      <c r="S181" s="7"/>
      <c r="T181" s="7"/>
      <c r="U181" s="8"/>
      <c r="V181" s="8"/>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c r="FL181" s="7"/>
      <c r="FM181" s="7"/>
      <c r="FN181" s="7"/>
      <c r="FO181" s="7"/>
      <c r="FP181" s="7"/>
      <c r="FQ181" s="7"/>
      <c r="FR181" s="7"/>
      <c r="FS181" s="7"/>
      <c r="FT181" s="7"/>
      <c r="FU181" s="7"/>
      <c r="FV181" s="7"/>
      <c r="FW181" s="7"/>
      <c r="FX181" s="7"/>
      <c r="FY181" s="7"/>
      <c r="FZ181" s="7"/>
      <c r="GA181" s="7"/>
      <c r="GB181" s="7"/>
      <c r="GC181" s="7"/>
      <c r="GD181" s="7"/>
      <c r="GE181" s="7"/>
      <c r="GF181" s="7"/>
      <c r="GG181" s="7"/>
      <c r="GH181" s="7"/>
      <c r="GI181" s="7"/>
      <c r="GJ181" s="7"/>
      <c r="GK181" s="7"/>
      <c r="GL181" s="7"/>
      <c r="GM181" s="7"/>
      <c r="GN181" s="7"/>
      <c r="GO181" s="7"/>
      <c r="GP181" s="7"/>
      <c r="GQ181" s="7"/>
      <c r="GR181" s="7"/>
      <c r="GS181" s="7"/>
      <c r="GT181" s="7"/>
      <c r="GU181" s="7"/>
      <c r="GV181" s="7"/>
      <c r="GW181" s="7"/>
      <c r="GX181" s="7"/>
      <c r="GY181" s="7"/>
      <c r="GZ181" s="7"/>
      <c r="HA181" s="7"/>
      <c r="HB181" s="7"/>
      <c r="HC181" s="7"/>
      <c r="HD181" s="7"/>
      <c r="HE181" s="7"/>
      <c r="HF181" s="7"/>
      <c r="HG181" s="7"/>
      <c r="HH181" s="7"/>
      <c r="HI181" s="7"/>
      <c r="HJ181" s="7"/>
      <c r="HK181" s="7"/>
      <c r="HL181" s="7"/>
      <c r="HM181" s="7"/>
      <c r="HN181" s="7"/>
      <c r="HO181" s="7"/>
      <c r="HP181" s="7"/>
      <c r="HQ181" s="7"/>
      <c r="HR181" s="7"/>
      <c r="HS181" s="7"/>
      <c r="HT181" s="7"/>
      <c r="HU181" s="7"/>
      <c r="HV181" s="7"/>
      <c r="HW181" s="7"/>
      <c r="HX181" s="7"/>
      <c r="HY181" s="7"/>
      <c r="HZ181" s="7"/>
      <c r="IA181" s="7"/>
      <c r="IB181" s="7"/>
      <c r="IC181" s="7"/>
      <c r="ID181" s="7"/>
      <c r="IE181" s="7"/>
      <c r="IF181" s="7"/>
      <c r="IG181" s="7"/>
      <c r="IH181" s="7"/>
      <c r="II181" s="7"/>
      <c r="IJ181" s="7"/>
      <c r="IK181" s="7"/>
      <c r="IL181" s="7"/>
      <c r="IM181" s="7"/>
      <c r="IN181" s="7"/>
      <c r="IO181" s="7"/>
      <c r="IP181" s="7"/>
      <c r="IQ181" s="7"/>
      <c r="IR181" s="7"/>
      <c r="IS181" s="7"/>
      <c r="IT181" s="7"/>
      <c r="IU181" s="7"/>
      <c r="IV181" s="7"/>
      <c r="IW181" s="7"/>
      <c r="IX181" s="7"/>
      <c r="IY181" s="7"/>
      <c r="IZ181" s="7"/>
      <c r="JA181" s="7"/>
      <c r="JB181" s="7"/>
      <c r="JC181" s="7"/>
      <c r="JD181" s="7"/>
      <c r="JE181" s="7"/>
      <c r="JF181" s="7"/>
      <c r="JG181" s="7"/>
      <c r="JH181" s="7"/>
      <c r="JI181" s="7"/>
      <c r="JJ181" s="7"/>
      <c r="JK181" s="7"/>
      <c r="JL181" s="7"/>
      <c r="JM181" s="7"/>
      <c r="JN181" s="7"/>
      <c r="JO181" s="7"/>
      <c r="JP181" s="7"/>
      <c r="JQ181" s="7"/>
      <c r="JR181" s="7"/>
      <c r="JS181" s="7"/>
      <c r="JT181" s="7"/>
      <c r="JU181" s="7"/>
    </row>
    <row r="182" spans="1:281" s="3" customFormat="1" ht="30" customHeight="1" thickBot="1">
      <c r="A182" s="19" t="s">
        <v>76</v>
      </c>
      <c r="B182" s="29" t="s">
        <v>329</v>
      </c>
      <c r="C182" s="29" t="s">
        <v>100</v>
      </c>
      <c r="D182" s="110"/>
      <c r="E182" s="115">
        <v>0</v>
      </c>
      <c r="F182" s="113">
        <v>45852</v>
      </c>
      <c r="G182" s="34">
        <v>45866</v>
      </c>
      <c r="H182" s="28">
        <f t="shared" si="257"/>
        <v>15</v>
      </c>
      <c r="I182" s="22"/>
      <c r="J182" s="7"/>
      <c r="K182" s="7"/>
      <c r="L182" s="7"/>
      <c r="M182" s="7"/>
      <c r="N182" s="7"/>
      <c r="O182" s="7"/>
      <c r="P182" s="7"/>
      <c r="Q182" s="7"/>
      <c r="R182" s="7"/>
      <c r="S182" s="7"/>
      <c r="T182" s="7"/>
      <c r="U182" s="8"/>
      <c r="V182" s="8"/>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c r="FL182" s="7"/>
      <c r="FM182" s="7"/>
      <c r="FN182" s="7"/>
      <c r="FO182" s="7"/>
      <c r="FP182" s="7"/>
      <c r="FQ182" s="7"/>
      <c r="FR182" s="7"/>
      <c r="FS182" s="7"/>
      <c r="FT182" s="7"/>
      <c r="FU182" s="7"/>
      <c r="FV182" s="7"/>
      <c r="FW182" s="7"/>
      <c r="FX182" s="7"/>
      <c r="FY182" s="7"/>
      <c r="FZ182" s="7"/>
      <c r="GA182" s="7"/>
      <c r="GB182" s="7"/>
      <c r="GC182" s="7"/>
      <c r="GD182" s="7"/>
      <c r="GE182" s="7"/>
      <c r="GF182" s="7"/>
      <c r="GG182" s="7"/>
      <c r="GH182" s="7"/>
      <c r="GI182" s="7"/>
      <c r="GJ182" s="7"/>
      <c r="GK182" s="7"/>
      <c r="GL182" s="7"/>
      <c r="GM182" s="7"/>
      <c r="GN182" s="7"/>
      <c r="GO182" s="7"/>
      <c r="GP182" s="7"/>
      <c r="GQ182" s="7"/>
      <c r="GR182" s="7"/>
      <c r="GS182" s="7"/>
      <c r="GT182" s="7"/>
      <c r="GU182" s="7"/>
      <c r="GV182" s="7"/>
      <c r="GW182" s="7"/>
      <c r="GX182" s="7"/>
      <c r="GY182" s="7"/>
      <c r="GZ182" s="7"/>
      <c r="HA182" s="7"/>
      <c r="HB182" s="7"/>
      <c r="HC182" s="7"/>
      <c r="HD182" s="7"/>
      <c r="HE182" s="7"/>
      <c r="HF182" s="7"/>
      <c r="HG182" s="7"/>
      <c r="HH182" s="7"/>
      <c r="HI182" s="7"/>
      <c r="HJ182" s="7"/>
      <c r="HK182" s="7"/>
      <c r="HL182" s="7"/>
      <c r="HM182" s="7"/>
      <c r="HN182" s="7"/>
      <c r="HO182" s="7"/>
      <c r="HP182" s="7"/>
      <c r="HQ182" s="7"/>
      <c r="HR182" s="7"/>
      <c r="HS182" s="7"/>
      <c r="HT182" s="7"/>
      <c r="HU182" s="7"/>
      <c r="HV182" s="7"/>
      <c r="HW182" s="7"/>
      <c r="HX182" s="7"/>
      <c r="HY182" s="7"/>
      <c r="HZ182" s="7"/>
      <c r="IA182" s="7"/>
      <c r="IB182" s="7"/>
      <c r="IC182" s="7"/>
      <c r="ID182" s="7"/>
      <c r="IE182" s="7"/>
      <c r="IF182" s="7"/>
      <c r="IG182" s="7"/>
      <c r="IH182" s="7"/>
      <c r="II182" s="7"/>
      <c r="IJ182" s="7"/>
      <c r="IK182" s="7"/>
      <c r="IL182" s="7"/>
      <c r="IM182" s="7"/>
      <c r="IN182" s="7"/>
      <c r="IO182" s="7"/>
      <c r="IP182" s="7"/>
      <c r="IQ182" s="7"/>
      <c r="IR182" s="7"/>
      <c r="IS182" s="7"/>
      <c r="IT182" s="7"/>
      <c r="IU182" s="7"/>
      <c r="IV182" s="7"/>
      <c r="IW182" s="7"/>
      <c r="IX182" s="7"/>
      <c r="IY182" s="7"/>
      <c r="IZ182" s="7"/>
      <c r="JA182" s="7"/>
      <c r="JB182" s="7"/>
      <c r="JC182" s="7"/>
      <c r="JD182" s="7"/>
      <c r="JE182" s="7"/>
      <c r="JF182" s="7"/>
      <c r="JG182" s="7"/>
      <c r="JH182" s="7"/>
      <c r="JI182" s="7"/>
      <c r="JJ182" s="7"/>
      <c r="JK182" s="7"/>
      <c r="JL182" s="7"/>
      <c r="JM182" s="7"/>
      <c r="JN182" s="7"/>
      <c r="JO182" s="7"/>
      <c r="JP182" s="7"/>
      <c r="JQ182" s="7"/>
      <c r="JR182" s="7"/>
      <c r="JS182" s="7"/>
      <c r="JT182" s="7"/>
      <c r="JU182" s="7"/>
    </row>
    <row r="183" spans="1:281" s="3" customFormat="1" ht="30" customHeight="1" thickBot="1">
      <c r="A183" s="19" t="s">
        <v>77</v>
      </c>
      <c r="B183" s="29" t="s">
        <v>329</v>
      </c>
      <c r="C183" s="29" t="s">
        <v>100</v>
      </c>
      <c r="D183" s="110"/>
      <c r="E183" s="115">
        <v>0</v>
      </c>
      <c r="F183" s="113">
        <v>45852</v>
      </c>
      <c r="G183" s="34">
        <v>45866</v>
      </c>
      <c r="H183" s="28">
        <f t="shared" si="257"/>
        <v>15</v>
      </c>
      <c r="I183" s="22"/>
      <c r="J183" s="7"/>
      <c r="K183" s="7"/>
      <c r="L183" s="7"/>
      <c r="M183" s="7"/>
      <c r="N183" s="7"/>
      <c r="O183" s="7"/>
      <c r="P183" s="7"/>
      <c r="Q183" s="7"/>
      <c r="R183" s="7"/>
      <c r="S183" s="7"/>
      <c r="T183" s="7"/>
      <c r="U183" s="8"/>
      <c r="V183" s="8"/>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D183" s="7"/>
      <c r="HE183" s="7"/>
      <c r="HF183" s="7"/>
      <c r="HG183" s="7"/>
      <c r="HH183" s="7"/>
      <c r="HI183" s="7"/>
      <c r="HJ183" s="7"/>
      <c r="HK183" s="7"/>
      <c r="HL183" s="7"/>
      <c r="HM183" s="7"/>
      <c r="HN183" s="7"/>
      <c r="HO183" s="7"/>
      <c r="HP183" s="7"/>
      <c r="HQ183" s="7"/>
      <c r="HR183" s="7"/>
      <c r="HS183" s="7"/>
      <c r="HT183" s="7"/>
      <c r="HU183" s="7"/>
      <c r="HV183" s="7"/>
      <c r="HW183" s="7"/>
      <c r="HX183" s="7"/>
      <c r="HY183" s="7"/>
      <c r="HZ183" s="7"/>
      <c r="IA183" s="7"/>
      <c r="IB183" s="7"/>
      <c r="IC183" s="7"/>
      <c r="ID183" s="7"/>
      <c r="IE183" s="7"/>
      <c r="IF183" s="7"/>
      <c r="IG183" s="7"/>
      <c r="IH183" s="7"/>
      <c r="II183" s="7"/>
      <c r="IJ183" s="7"/>
      <c r="IK183" s="7"/>
      <c r="IL183" s="7"/>
      <c r="IM183" s="7"/>
      <c r="IN183" s="7"/>
      <c r="IO183" s="7"/>
      <c r="IP183" s="7"/>
      <c r="IQ183" s="7"/>
      <c r="IR183" s="7"/>
      <c r="IS183" s="7"/>
      <c r="IT183" s="7"/>
      <c r="IU183" s="7"/>
      <c r="IV183" s="7"/>
      <c r="IW183" s="7"/>
      <c r="IX183" s="7"/>
      <c r="IY183" s="7"/>
      <c r="IZ183" s="7"/>
      <c r="JA183" s="7"/>
      <c r="JB183" s="7"/>
      <c r="JC183" s="7"/>
      <c r="JD183" s="7"/>
      <c r="JE183" s="7"/>
      <c r="JF183" s="7"/>
      <c r="JG183" s="7"/>
      <c r="JH183" s="7"/>
      <c r="JI183" s="7"/>
      <c r="JJ183" s="7"/>
      <c r="JK183" s="7"/>
      <c r="JL183" s="7"/>
      <c r="JM183" s="7"/>
      <c r="JN183" s="7"/>
      <c r="JO183" s="7"/>
      <c r="JP183" s="7"/>
      <c r="JQ183" s="7"/>
      <c r="JR183" s="7"/>
      <c r="JS183" s="7"/>
      <c r="JT183" s="7"/>
      <c r="JU183" s="7"/>
    </row>
    <row r="184" spans="1:281" s="3" customFormat="1" ht="30" customHeight="1" thickBot="1">
      <c r="A184" s="19" t="s">
        <v>80</v>
      </c>
      <c r="B184" s="29" t="s">
        <v>329</v>
      </c>
      <c r="C184" s="29" t="s">
        <v>100</v>
      </c>
      <c r="D184" s="110"/>
      <c r="E184" s="115">
        <v>0</v>
      </c>
      <c r="F184" s="113">
        <v>45852</v>
      </c>
      <c r="G184" s="34">
        <v>45866</v>
      </c>
      <c r="H184" s="28">
        <f t="shared" si="257"/>
        <v>15</v>
      </c>
      <c r="I184" s="22"/>
      <c r="J184" s="7"/>
      <c r="K184" s="7"/>
      <c r="L184" s="7"/>
      <c r="M184" s="7"/>
      <c r="N184" s="7"/>
      <c r="O184" s="7"/>
      <c r="P184" s="7"/>
      <c r="Q184" s="7"/>
      <c r="R184" s="7"/>
      <c r="S184" s="7"/>
      <c r="T184" s="7"/>
      <c r="U184" s="8"/>
      <c r="V184" s="8"/>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7"/>
      <c r="FR184" s="7"/>
      <c r="FS184" s="7"/>
      <c r="FT184" s="7"/>
      <c r="FU184" s="7"/>
      <c r="FV184" s="7"/>
      <c r="FW184" s="7"/>
      <c r="FX184" s="7"/>
      <c r="FY184" s="7"/>
      <c r="FZ184" s="7"/>
      <c r="GA184" s="7"/>
      <c r="GB184" s="7"/>
      <c r="GC184" s="7"/>
      <c r="GD184" s="7"/>
      <c r="GE184" s="7"/>
      <c r="GF184" s="7"/>
      <c r="GG184" s="7"/>
      <c r="GH184" s="7"/>
      <c r="GI184" s="7"/>
      <c r="GJ184" s="7"/>
      <c r="GK184" s="7"/>
      <c r="GL184" s="7"/>
      <c r="GM184" s="7"/>
      <c r="GN184" s="7"/>
      <c r="GO184" s="7"/>
      <c r="GP184" s="7"/>
      <c r="GQ184" s="7"/>
      <c r="GR184" s="7"/>
      <c r="GS184" s="7"/>
      <c r="GT184" s="7"/>
      <c r="GU184" s="7"/>
      <c r="GV184" s="7"/>
      <c r="GW184" s="7"/>
      <c r="GX184" s="7"/>
      <c r="GY184" s="7"/>
      <c r="GZ184" s="7"/>
      <c r="HA184" s="7"/>
      <c r="HB184" s="7"/>
      <c r="HC184" s="7"/>
      <c r="HD184" s="7"/>
      <c r="HE184" s="7"/>
      <c r="HF184" s="7"/>
      <c r="HG184" s="7"/>
      <c r="HH184" s="7"/>
      <c r="HI184" s="7"/>
      <c r="HJ184" s="7"/>
      <c r="HK184" s="7"/>
      <c r="HL184" s="7"/>
      <c r="HM184" s="7"/>
      <c r="HN184" s="7"/>
      <c r="HO184" s="7"/>
      <c r="HP184" s="7"/>
      <c r="HQ184" s="7"/>
      <c r="HR184" s="7"/>
      <c r="HS184" s="7"/>
      <c r="HT184" s="7"/>
      <c r="HU184" s="7"/>
      <c r="HV184" s="7"/>
      <c r="HW184" s="7"/>
      <c r="HX184" s="7"/>
      <c r="HY184" s="7"/>
      <c r="HZ184" s="7"/>
      <c r="IA184" s="7"/>
      <c r="IB184" s="7"/>
      <c r="IC184" s="7"/>
      <c r="ID184" s="7"/>
      <c r="IE184" s="7"/>
      <c r="IF184" s="7"/>
      <c r="IG184" s="7"/>
      <c r="IH184" s="7"/>
      <c r="II184" s="7"/>
      <c r="IJ184" s="7"/>
      <c r="IK184" s="7"/>
      <c r="IL184" s="7"/>
      <c r="IM184" s="7"/>
      <c r="IN184" s="7"/>
      <c r="IO184" s="7"/>
      <c r="IP184" s="7"/>
      <c r="IQ184" s="7"/>
      <c r="IR184" s="7"/>
      <c r="IS184" s="7"/>
      <c r="IT184" s="7"/>
      <c r="IU184" s="7"/>
      <c r="IV184" s="7"/>
      <c r="IW184" s="7"/>
      <c r="IX184" s="7"/>
      <c r="IY184" s="7"/>
      <c r="IZ184" s="7"/>
      <c r="JA184" s="7"/>
      <c r="JB184" s="7"/>
      <c r="JC184" s="7"/>
      <c r="JD184" s="7"/>
      <c r="JE184" s="7"/>
      <c r="JF184" s="7"/>
      <c r="JG184" s="7"/>
      <c r="JH184" s="7"/>
      <c r="JI184" s="7"/>
      <c r="JJ184" s="7"/>
      <c r="JK184" s="7"/>
      <c r="JL184" s="7"/>
      <c r="JM184" s="7"/>
      <c r="JN184" s="7"/>
      <c r="JO184" s="7"/>
      <c r="JP184" s="7"/>
      <c r="JQ184" s="7"/>
      <c r="JR184" s="7"/>
      <c r="JS184" s="7"/>
      <c r="JT184" s="7"/>
      <c r="JU184" s="7"/>
    </row>
    <row r="185" spans="1:281" s="3" customFormat="1" ht="30" customHeight="1" thickBot="1">
      <c r="A185" s="19" t="s">
        <v>81</v>
      </c>
      <c r="B185" s="29" t="s">
        <v>329</v>
      </c>
      <c r="C185" s="29" t="s">
        <v>100</v>
      </c>
      <c r="D185" s="110"/>
      <c r="E185" s="115">
        <v>0</v>
      </c>
      <c r="F185" s="113">
        <v>45852</v>
      </c>
      <c r="G185" s="34">
        <v>45866</v>
      </c>
      <c r="H185" s="28">
        <f t="shared" si="257"/>
        <v>15</v>
      </c>
      <c r="I185" s="22"/>
      <c r="J185" s="7"/>
      <c r="K185" s="7"/>
      <c r="L185" s="7"/>
      <c r="M185" s="7"/>
      <c r="N185" s="7"/>
      <c r="O185" s="7"/>
      <c r="P185" s="7"/>
      <c r="Q185" s="7"/>
      <c r="R185" s="7"/>
      <c r="S185" s="7"/>
      <c r="T185" s="7"/>
      <c r="U185" s="8"/>
      <c r="V185" s="8"/>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c r="HC185" s="7"/>
      <c r="HD185" s="7"/>
      <c r="HE185" s="7"/>
      <c r="HF185" s="7"/>
      <c r="HG185" s="7"/>
      <c r="HH185" s="7"/>
      <c r="HI185" s="7"/>
      <c r="HJ185" s="7"/>
      <c r="HK185" s="7"/>
      <c r="HL185" s="7"/>
      <c r="HM185" s="7"/>
      <c r="HN185" s="7"/>
      <c r="HO185" s="7"/>
      <c r="HP185" s="7"/>
      <c r="HQ185" s="7"/>
      <c r="HR185" s="7"/>
      <c r="HS185" s="7"/>
      <c r="HT185" s="7"/>
      <c r="HU185" s="7"/>
      <c r="HV185" s="7"/>
      <c r="HW185" s="7"/>
      <c r="HX185" s="7"/>
      <c r="HY185" s="7"/>
      <c r="HZ185" s="7"/>
      <c r="IA185" s="7"/>
      <c r="IB185" s="7"/>
      <c r="IC185" s="7"/>
      <c r="ID185" s="7"/>
      <c r="IE185" s="7"/>
      <c r="IF185" s="7"/>
      <c r="IG185" s="7"/>
      <c r="IH185" s="7"/>
      <c r="II185" s="7"/>
      <c r="IJ185" s="7"/>
      <c r="IK185" s="7"/>
      <c r="IL185" s="7"/>
      <c r="IM185" s="7"/>
      <c r="IN185" s="7"/>
      <c r="IO185" s="7"/>
      <c r="IP185" s="7"/>
      <c r="IQ185" s="7"/>
      <c r="IR185" s="7"/>
      <c r="IS185" s="7"/>
      <c r="IT185" s="7"/>
      <c r="IU185" s="7"/>
      <c r="IV185" s="7"/>
      <c r="IW185" s="7"/>
      <c r="IX185" s="7"/>
      <c r="IY185" s="7"/>
      <c r="IZ185" s="7"/>
      <c r="JA185" s="7"/>
      <c r="JB185" s="7"/>
      <c r="JC185" s="7"/>
      <c r="JD185" s="7"/>
      <c r="JE185" s="7"/>
      <c r="JF185" s="7"/>
      <c r="JG185" s="7"/>
      <c r="JH185" s="7"/>
      <c r="JI185" s="7"/>
      <c r="JJ185" s="7"/>
      <c r="JK185" s="7"/>
      <c r="JL185" s="7"/>
      <c r="JM185" s="7"/>
      <c r="JN185" s="7"/>
      <c r="JO185" s="7"/>
      <c r="JP185" s="7"/>
      <c r="JQ185" s="7"/>
      <c r="JR185" s="7"/>
      <c r="JS185" s="7"/>
      <c r="JT185" s="7"/>
      <c r="JU185" s="7"/>
    </row>
    <row r="186" spans="1:281" s="3" customFormat="1" ht="30" customHeight="1" thickBot="1">
      <c r="A186" s="19" t="s">
        <v>79</v>
      </c>
      <c r="B186" s="29" t="s">
        <v>329</v>
      </c>
      <c r="C186" s="29" t="s">
        <v>100</v>
      </c>
      <c r="D186" s="110"/>
      <c r="E186" s="115">
        <v>0</v>
      </c>
      <c r="F186" s="113">
        <v>45852</v>
      </c>
      <c r="G186" s="34">
        <v>45866</v>
      </c>
      <c r="H186" s="28">
        <f t="shared" si="257"/>
        <v>15</v>
      </c>
      <c r="I186" s="22"/>
      <c r="J186" s="7"/>
      <c r="K186" s="7"/>
      <c r="L186" s="7"/>
      <c r="M186" s="7"/>
      <c r="N186" s="7"/>
      <c r="O186" s="7"/>
      <c r="P186" s="7"/>
      <c r="Q186" s="7"/>
      <c r="R186" s="7"/>
      <c r="S186" s="7"/>
      <c r="T186" s="7"/>
      <c r="U186" s="8"/>
      <c r="V186" s="8"/>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c r="FL186" s="7"/>
      <c r="FM186" s="7"/>
      <c r="FN186" s="7"/>
      <c r="FO186" s="7"/>
      <c r="FP186" s="7"/>
      <c r="FQ186" s="7"/>
      <c r="FR186" s="7"/>
      <c r="FS186" s="7"/>
      <c r="FT186" s="7"/>
      <c r="FU186" s="7"/>
      <c r="FV186" s="7"/>
      <c r="FW186" s="7"/>
      <c r="FX186" s="7"/>
      <c r="FY186" s="7"/>
      <c r="FZ186" s="7"/>
      <c r="GA186" s="7"/>
      <c r="GB186" s="7"/>
      <c r="GC186" s="7"/>
      <c r="GD186" s="7"/>
      <c r="GE186" s="7"/>
      <c r="GF186" s="7"/>
      <c r="GG186" s="7"/>
      <c r="GH186" s="7"/>
      <c r="GI186" s="7"/>
      <c r="GJ186" s="7"/>
      <c r="GK186" s="7"/>
      <c r="GL186" s="7"/>
      <c r="GM186" s="7"/>
      <c r="GN186" s="7"/>
      <c r="GO186" s="7"/>
      <c r="GP186" s="7"/>
      <c r="GQ186" s="7"/>
      <c r="GR186" s="7"/>
      <c r="GS186" s="7"/>
      <c r="GT186" s="7"/>
      <c r="GU186" s="7"/>
      <c r="GV186" s="7"/>
      <c r="GW186" s="7"/>
      <c r="GX186" s="7"/>
      <c r="GY186" s="7"/>
      <c r="GZ186" s="7"/>
      <c r="HA186" s="7"/>
      <c r="HB186" s="7"/>
      <c r="HC186" s="7"/>
      <c r="HD186" s="7"/>
      <c r="HE186" s="7"/>
      <c r="HF186" s="7"/>
      <c r="HG186" s="7"/>
      <c r="HH186" s="7"/>
      <c r="HI186" s="7"/>
      <c r="HJ186" s="7"/>
      <c r="HK186" s="7"/>
      <c r="HL186" s="7"/>
      <c r="HM186" s="7"/>
      <c r="HN186" s="7"/>
      <c r="HO186" s="7"/>
      <c r="HP186" s="7"/>
      <c r="HQ186" s="7"/>
      <c r="HR186" s="7"/>
      <c r="HS186" s="7"/>
      <c r="HT186" s="7"/>
      <c r="HU186" s="7"/>
      <c r="HV186" s="7"/>
      <c r="HW186" s="7"/>
      <c r="HX186" s="7"/>
      <c r="HY186" s="7"/>
      <c r="HZ186" s="7"/>
      <c r="IA186" s="7"/>
      <c r="IB186" s="7"/>
      <c r="IC186" s="7"/>
      <c r="ID186" s="7"/>
      <c r="IE186" s="7"/>
      <c r="IF186" s="7"/>
      <c r="IG186" s="7"/>
      <c r="IH186" s="7"/>
      <c r="II186" s="7"/>
      <c r="IJ186" s="7"/>
      <c r="IK186" s="7"/>
      <c r="IL186" s="7"/>
      <c r="IM186" s="7"/>
      <c r="IN186" s="7"/>
      <c r="IO186" s="7"/>
      <c r="IP186" s="7"/>
      <c r="IQ186" s="7"/>
      <c r="IR186" s="7"/>
      <c r="IS186" s="7"/>
      <c r="IT186" s="7"/>
      <c r="IU186" s="7"/>
      <c r="IV186" s="7"/>
      <c r="IW186" s="7"/>
      <c r="IX186" s="7"/>
      <c r="IY186" s="7"/>
      <c r="IZ186" s="7"/>
      <c r="JA186" s="7"/>
      <c r="JB186" s="7"/>
      <c r="JC186" s="7"/>
      <c r="JD186" s="7"/>
      <c r="JE186" s="7"/>
      <c r="JF186" s="7"/>
      <c r="JG186" s="7"/>
      <c r="JH186" s="7"/>
      <c r="JI186" s="7"/>
      <c r="JJ186" s="7"/>
      <c r="JK186" s="7"/>
      <c r="JL186" s="7"/>
      <c r="JM186" s="7"/>
      <c r="JN186" s="7"/>
      <c r="JO186" s="7"/>
      <c r="JP186" s="7"/>
      <c r="JQ186" s="7"/>
      <c r="JR186" s="7"/>
      <c r="JS186" s="7"/>
      <c r="JT186" s="7"/>
      <c r="JU186" s="7"/>
    </row>
    <row r="187" spans="1:281" s="3" customFormat="1" ht="30" customHeight="1" thickBot="1">
      <c r="A187" s="19" t="s">
        <v>82</v>
      </c>
      <c r="B187" s="29" t="s">
        <v>329</v>
      </c>
      <c r="C187" s="29" t="s">
        <v>100</v>
      </c>
      <c r="D187" s="110"/>
      <c r="E187" s="115">
        <v>0</v>
      </c>
      <c r="F187" s="113">
        <v>45852</v>
      </c>
      <c r="G187" s="34">
        <v>45866</v>
      </c>
      <c r="H187" s="28">
        <f t="shared" si="257"/>
        <v>15</v>
      </c>
      <c r="I187" s="22"/>
      <c r="J187" s="7"/>
      <c r="K187" s="7"/>
      <c r="L187" s="7"/>
      <c r="M187" s="7"/>
      <c r="N187" s="7"/>
      <c r="O187" s="7"/>
      <c r="P187" s="7"/>
      <c r="Q187" s="7"/>
      <c r="R187" s="7"/>
      <c r="S187" s="7"/>
      <c r="T187" s="7"/>
      <c r="U187" s="8"/>
      <c r="V187" s="8"/>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c r="FL187" s="7"/>
      <c r="FM187" s="7"/>
      <c r="FN187" s="7"/>
      <c r="FO187" s="7"/>
      <c r="FP187" s="7"/>
      <c r="FQ187" s="7"/>
      <c r="FR187" s="7"/>
      <c r="FS187" s="7"/>
      <c r="FT187" s="7"/>
      <c r="FU187" s="7"/>
      <c r="FV187" s="7"/>
      <c r="FW187" s="7"/>
      <c r="FX187" s="7"/>
      <c r="FY187" s="7"/>
      <c r="FZ187" s="7"/>
      <c r="GA187" s="7"/>
      <c r="GB187" s="7"/>
      <c r="GC187" s="7"/>
      <c r="GD187" s="7"/>
      <c r="GE187" s="7"/>
      <c r="GF187" s="7"/>
      <c r="GG187" s="7"/>
      <c r="GH187" s="7"/>
      <c r="GI187" s="7"/>
      <c r="GJ187" s="7"/>
      <c r="GK187" s="7"/>
      <c r="GL187" s="7"/>
      <c r="GM187" s="7"/>
      <c r="GN187" s="7"/>
      <c r="GO187" s="7"/>
      <c r="GP187" s="7"/>
      <c r="GQ187" s="7"/>
      <c r="GR187" s="7"/>
      <c r="GS187" s="7"/>
      <c r="GT187" s="7"/>
      <c r="GU187" s="7"/>
      <c r="GV187" s="7"/>
      <c r="GW187" s="7"/>
      <c r="GX187" s="7"/>
      <c r="GY187" s="7"/>
      <c r="GZ187" s="7"/>
      <c r="HA187" s="7"/>
      <c r="HB187" s="7"/>
      <c r="HC187" s="7"/>
      <c r="HD187" s="7"/>
      <c r="HE187" s="7"/>
      <c r="HF187" s="7"/>
      <c r="HG187" s="7"/>
      <c r="HH187" s="7"/>
      <c r="HI187" s="7"/>
      <c r="HJ187" s="7"/>
      <c r="HK187" s="7"/>
      <c r="HL187" s="7"/>
      <c r="HM187" s="7"/>
      <c r="HN187" s="7"/>
      <c r="HO187" s="7"/>
      <c r="HP187" s="7"/>
      <c r="HQ187" s="7"/>
      <c r="HR187" s="7"/>
      <c r="HS187" s="7"/>
      <c r="HT187" s="7"/>
      <c r="HU187" s="7"/>
      <c r="HV187" s="7"/>
      <c r="HW187" s="7"/>
      <c r="HX187" s="7"/>
      <c r="HY187" s="7"/>
      <c r="HZ187" s="7"/>
      <c r="IA187" s="7"/>
      <c r="IB187" s="7"/>
      <c r="IC187" s="7"/>
      <c r="ID187" s="7"/>
      <c r="IE187" s="7"/>
      <c r="IF187" s="7"/>
      <c r="IG187" s="7"/>
      <c r="IH187" s="7"/>
      <c r="II187" s="7"/>
      <c r="IJ187" s="7"/>
      <c r="IK187" s="7"/>
      <c r="IL187" s="7"/>
      <c r="IM187" s="7"/>
      <c r="IN187" s="7"/>
      <c r="IO187" s="7"/>
      <c r="IP187" s="7"/>
      <c r="IQ187" s="7"/>
      <c r="IR187" s="7"/>
      <c r="IS187" s="7"/>
      <c r="IT187" s="7"/>
      <c r="IU187" s="7"/>
      <c r="IV187" s="7"/>
      <c r="IW187" s="7"/>
      <c r="IX187" s="7"/>
      <c r="IY187" s="7"/>
      <c r="IZ187" s="7"/>
      <c r="JA187" s="7"/>
      <c r="JB187" s="7"/>
      <c r="JC187" s="7"/>
      <c r="JD187" s="7"/>
      <c r="JE187" s="7"/>
      <c r="JF187" s="7"/>
      <c r="JG187" s="7"/>
      <c r="JH187" s="7"/>
      <c r="JI187" s="7"/>
      <c r="JJ187" s="7"/>
      <c r="JK187" s="7"/>
      <c r="JL187" s="7"/>
      <c r="JM187" s="7"/>
      <c r="JN187" s="7"/>
      <c r="JO187" s="7"/>
      <c r="JP187" s="7"/>
      <c r="JQ187" s="7"/>
      <c r="JR187" s="7"/>
      <c r="JS187" s="7"/>
      <c r="JT187" s="7"/>
      <c r="JU187" s="7"/>
    </row>
    <row r="188" spans="1:281" s="3" customFormat="1" ht="30" customHeight="1" thickBot="1">
      <c r="A188" s="19" t="s">
        <v>83</v>
      </c>
      <c r="B188" s="29" t="s">
        <v>329</v>
      </c>
      <c r="C188" s="29" t="s">
        <v>100</v>
      </c>
      <c r="D188" s="110"/>
      <c r="E188" s="115">
        <v>0</v>
      </c>
      <c r="F188" s="113">
        <v>45852</v>
      </c>
      <c r="G188" s="34">
        <v>45866</v>
      </c>
      <c r="H188" s="28">
        <f t="shared" si="257"/>
        <v>15</v>
      </c>
      <c r="I188" s="22"/>
      <c r="J188" s="7"/>
      <c r="K188" s="7"/>
      <c r="L188" s="7"/>
      <c r="M188" s="7"/>
      <c r="N188" s="7"/>
      <c r="O188" s="7"/>
      <c r="P188" s="7"/>
      <c r="Q188" s="7"/>
      <c r="R188" s="7"/>
      <c r="S188" s="7"/>
      <c r="T188" s="7"/>
      <c r="U188" s="8"/>
      <c r="V188" s="8"/>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c r="FL188" s="7"/>
      <c r="FM188" s="7"/>
      <c r="FN188" s="7"/>
      <c r="FO188" s="7"/>
      <c r="FP188" s="7"/>
      <c r="FQ188" s="7"/>
      <c r="FR188" s="7"/>
      <c r="FS188" s="7"/>
      <c r="FT188" s="7"/>
      <c r="FU188" s="7"/>
      <c r="FV188" s="7"/>
      <c r="FW188" s="7"/>
      <c r="FX188" s="7"/>
      <c r="FY188" s="7"/>
      <c r="FZ188" s="7"/>
      <c r="GA188" s="7"/>
      <c r="GB188" s="7"/>
      <c r="GC188" s="7"/>
      <c r="GD188" s="7"/>
      <c r="GE188" s="7"/>
      <c r="GF188" s="7"/>
      <c r="GG188" s="7"/>
      <c r="GH188" s="7"/>
      <c r="GI188" s="7"/>
      <c r="GJ188" s="7"/>
      <c r="GK188" s="7"/>
      <c r="GL188" s="7"/>
      <c r="GM188" s="7"/>
      <c r="GN188" s="7"/>
      <c r="GO188" s="7"/>
      <c r="GP188" s="7"/>
      <c r="GQ188" s="7"/>
      <c r="GR188" s="7"/>
      <c r="GS188" s="7"/>
      <c r="GT188" s="7"/>
      <c r="GU188" s="7"/>
      <c r="GV188" s="7"/>
      <c r="GW188" s="7"/>
      <c r="GX188" s="7"/>
      <c r="GY188" s="7"/>
      <c r="GZ188" s="7"/>
      <c r="HA188" s="7"/>
      <c r="HB188" s="7"/>
      <c r="HC188" s="7"/>
      <c r="HD188" s="7"/>
      <c r="HE188" s="7"/>
      <c r="HF188" s="7"/>
      <c r="HG188" s="7"/>
      <c r="HH188" s="7"/>
      <c r="HI188" s="7"/>
      <c r="HJ188" s="7"/>
      <c r="HK188" s="7"/>
      <c r="HL188" s="7"/>
      <c r="HM188" s="7"/>
      <c r="HN188" s="7"/>
      <c r="HO188" s="7"/>
      <c r="HP188" s="7"/>
      <c r="HQ188" s="7"/>
      <c r="HR188" s="7"/>
      <c r="HS188" s="7"/>
      <c r="HT188" s="7"/>
      <c r="HU188" s="7"/>
      <c r="HV188" s="7"/>
      <c r="HW188" s="7"/>
      <c r="HX188" s="7"/>
      <c r="HY188" s="7"/>
      <c r="HZ188" s="7"/>
      <c r="IA188" s="7"/>
      <c r="IB188" s="7"/>
      <c r="IC188" s="7"/>
      <c r="ID188" s="7"/>
      <c r="IE188" s="7"/>
      <c r="IF188" s="7"/>
      <c r="IG188" s="7"/>
      <c r="IH188" s="7"/>
      <c r="II188" s="7"/>
      <c r="IJ188" s="7"/>
      <c r="IK188" s="7"/>
      <c r="IL188" s="7"/>
      <c r="IM188" s="7"/>
      <c r="IN188" s="7"/>
      <c r="IO188" s="7"/>
      <c r="IP188" s="7"/>
      <c r="IQ188" s="7"/>
      <c r="IR188" s="7"/>
      <c r="IS188" s="7"/>
      <c r="IT188" s="7"/>
      <c r="IU188" s="7"/>
      <c r="IV188" s="7"/>
      <c r="IW188" s="7"/>
      <c r="IX188" s="7"/>
      <c r="IY188" s="7"/>
      <c r="IZ188" s="7"/>
      <c r="JA188" s="7"/>
      <c r="JB188" s="7"/>
      <c r="JC188" s="7"/>
      <c r="JD188" s="7"/>
      <c r="JE188" s="7"/>
      <c r="JF188" s="7"/>
      <c r="JG188" s="7"/>
      <c r="JH188" s="7"/>
      <c r="JI188" s="7"/>
      <c r="JJ188" s="7"/>
      <c r="JK188" s="7"/>
      <c r="JL188" s="7"/>
      <c r="JM188" s="7"/>
      <c r="JN188" s="7"/>
      <c r="JO188" s="7"/>
      <c r="JP188" s="7"/>
      <c r="JQ188" s="7"/>
      <c r="JR188" s="7"/>
      <c r="JS188" s="7"/>
      <c r="JT188" s="7"/>
      <c r="JU188" s="7"/>
    </row>
    <row r="189" spans="1:281" s="3" customFormat="1" ht="30" customHeight="1" thickBot="1">
      <c r="A189" s="19" t="s">
        <v>106</v>
      </c>
      <c r="B189" s="29" t="s">
        <v>329</v>
      </c>
      <c r="C189" s="29" t="s">
        <v>100</v>
      </c>
      <c r="D189" s="110"/>
      <c r="E189" s="115">
        <v>0</v>
      </c>
      <c r="F189" s="113">
        <v>45852</v>
      </c>
      <c r="G189" s="34">
        <v>45866</v>
      </c>
      <c r="H189" s="28">
        <f t="shared" si="257"/>
        <v>15</v>
      </c>
      <c r="I189" s="22"/>
      <c r="J189" s="7"/>
      <c r="K189" s="7"/>
      <c r="L189" s="7"/>
      <c r="M189" s="7"/>
      <c r="N189" s="7"/>
      <c r="O189" s="7"/>
      <c r="P189" s="7"/>
      <c r="Q189" s="7"/>
      <c r="R189" s="7"/>
      <c r="S189" s="7"/>
      <c r="T189" s="7"/>
      <c r="U189" s="8"/>
      <c r="V189" s="8"/>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c r="HT189" s="7"/>
      <c r="HU189" s="7"/>
      <c r="HV189" s="7"/>
      <c r="HW189" s="7"/>
      <c r="HX189" s="7"/>
      <c r="HY189" s="7"/>
      <c r="HZ189" s="7"/>
      <c r="IA189" s="7"/>
      <c r="IB189" s="7"/>
      <c r="IC189" s="7"/>
      <c r="ID189" s="7"/>
      <c r="IE189" s="7"/>
      <c r="IF189" s="7"/>
      <c r="IG189" s="7"/>
      <c r="IH189" s="7"/>
      <c r="II189" s="7"/>
      <c r="IJ189" s="7"/>
      <c r="IK189" s="7"/>
      <c r="IL189" s="7"/>
      <c r="IM189" s="7"/>
      <c r="IN189" s="7"/>
      <c r="IO189" s="7"/>
      <c r="IP189" s="7"/>
      <c r="IQ189" s="7"/>
      <c r="IR189" s="7"/>
      <c r="IS189" s="7"/>
      <c r="IT189" s="7"/>
      <c r="IU189" s="7"/>
      <c r="IV189" s="7"/>
      <c r="IW189" s="7"/>
      <c r="IX189" s="7"/>
      <c r="IY189" s="7"/>
      <c r="IZ189" s="7"/>
      <c r="JA189" s="7"/>
      <c r="JB189" s="7"/>
      <c r="JC189" s="7"/>
      <c r="JD189" s="7"/>
      <c r="JE189" s="7"/>
      <c r="JF189" s="7"/>
      <c r="JG189" s="7"/>
      <c r="JH189" s="7"/>
      <c r="JI189" s="7"/>
      <c r="JJ189" s="7"/>
      <c r="JK189" s="7"/>
      <c r="JL189" s="7"/>
      <c r="JM189" s="7"/>
      <c r="JN189" s="7"/>
      <c r="JO189" s="7"/>
      <c r="JP189" s="7"/>
      <c r="JQ189" s="7"/>
      <c r="JR189" s="7"/>
      <c r="JS189" s="7"/>
      <c r="JT189" s="7"/>
      <c r="JU189" s="7"/>
    </row>
    <row r="190" spans="1:281" s="3" customFormat="1" ht="30" customHeight="1" thickBot="1">
      <c r="A190" s="19" t="s">
        <v>105</v>
      </c>
      <c r="B190" s="29" t="s">
        <v>329</v>
      </c>
      <c r="C190" s="29" t="s">
        <v>100</v>
      </c>
      <c r="D190" s="110"/>
      <c r="E190" s="115">
        <v>0</v>
      </c>
      <c r="F190" s="113">
        <v>45852</v>
      </c>
      <c r="G190" s="34">
        <v>45866</v>
      </c>
      <c r="H190" s="28">
        <f t="shared" si="257"/>
        <v>15</v>
      </c>
      <c r="I190" s="22"/>
      <c r="J190" s="7"/>
      <c r="K190" s="7"/>
      <c r="L190" s="7"/>
      <c r="M190" s="7"/>
      <c r="N190" s="7"/>
      <c r="O190" s="7"/>
      <c r="P190" s="7"/>
      <c r="Q190" s="7"/>
      <c r="R190" s="7"/>
      <c r="S190" s="7"/>
      <c r="T190" s="7"/>
      <c r="U190" s="8"/>
      <c r="V190" s="8"/>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c r="HJ190" s="7"/>
      <c r="HK190" s="7"/>
      <c r="HL190" s="7"/>
      <c r="HM190" s="7"/>
      <c r="HN190" s="7"/>
      <c r="HO190" s="7"/>
      <c r="HP190" s="7"/>
      <c r="HQ190" s="7"/>
      <c r="HR190" s="7"/>
      <c r="HS190" s="7"/>
      <c r="HT190" s="7"/>
      <c r="HU190" s="7"/>
      <c r="HV190" s="7"/>
      <c r="HW190" s="7"/>
      <c r="HX190" s="7"/>
      <c r="HY190" s="7"/>
      <c r="HZ190" s="7"/>
      <c r="IA190" s="7"/>
      <c r="IB190" s="7"/>
      <c r="IC190" s="7"/>
      <c r="ID190" s="7"/>
      <c r="IE190" s="7"/>
      <c r="IF190" s="7"/>
      <c r="IG190" s="7"/>
      <c r="IH190" s="7"/>
      <c r="II190" s="7"/>
      <c r="IJ190" s="7"/>
      <c r="IK190" s="7"/>
      <c r="IL190" s="7"/>
      <c r="IM190" s="7"/>
      <c r="IN190" s="7"/>
      <c r="IO190" s="7"/>
      <c r="IP190" s="7"/>
      <c r="IQ190" s="7"/>
      <c r="IR190" s="7"/>
      <c r="IS190" s="7"/>
      <c r="IT190" s="7"/>
      <c r="IU190" s="7"/>
      <c r="IV190" s="7"/>
      <c r="IW190" s="7"/>
      <c r="IX190" s="7"/>
      <c r="IY190" s="7"/>
      <c r="IZ190" s="7"/>
      <c r="JA190" s="7"/>
      <c r="JB190" s="7"/>
      <c r="JC190" s="7"/>
      <c r="JD190" s="7"/>
      <c r="JE190" s="7"/>
      <c r="JF190" s="7"/>
      <c r="JG190" s="7"/>
      <c r="JH190" s="7"/>
      <c r="JI190" s="7"/>
      <c r="JJ190" s="7"/>
      <c r="JK190" s="7"/>
      <c r="JL190" s="7"/>
      <c r="JM190" s="7"/>
      <c r="JN190" s="7"/>
      <c r="JO190" s="7"/>
      <c r="JP190" s="7"/>
      <c r="JQ190" s="7"/>
      <c r="JR190" s="7"/>
      <c r="JS190" s="7"/>
      <c r="JT190" s="7"/>
      <c r="JU190" s="7"/>
    </row>
    <row r="191" spans="1:281" s="3" customFormat="1" ht="30" customHeight="1" thickBot="1">
      <c r="A191" s="19" t="s">
        <v>104</v>
      </c>
      <c r="B191" s="29" t="s">
        <v>329</v>
      </c>
      <c r="C191" s="29" t="s">
        <v>100</v>
      </c>
      <c r="D191" s="110"/>
      <c r="E191" s="115">
        <v>0</v>
      </c>
      <c r="F191" s="113">
        <v>45852</v>
      </c>
      <c r="G191" s="34">
        <v>45866</v>
      </c>
      <c r="H191" s="28">
        <f t="shared" si="257"/>
        <v>15</v>
      </c>
      <c r="I191" s="22"/>
      <c r="J191" s="7"/>
      <c r="K191" s="7"/>
      <c r="L191" s="7"/>
      <c r="M191" s="7"/>
      <c r="N191" s="7"/>
      <c r="O191" s="7"/>
      <c r="P191" s="7"/>
      <c r="Q191" s="7"/>
      <c r="R191" s="7"/>
      <c r="S191" s="7"/>
      <c r="T191" s="7"/>
      <c r="U191" s="8"/>
      <c r="V191" s="8"/>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c r="HJ191" s="7"/>
      <c r="HK191" s="7"/>
      <c r="HL191" s="7"/>
      <c r="HM191" s="7"/>
      <c r="HN191" s="7"/>
      <c r="HO191" s="7"/>
      <c r="HP191" s="7"/>
      <c r="HQ191" s="7"/>
      <c r="HR191" s="7"/>
      <c r="HS191" s="7"/>
      <c r="HT191" s="7"/>
      <c r="HU191" s="7"/>
      <c r="HV191" s="7"/>
      <c r="HW191" s="7"/>
      <c r="HX191" s="7"/>
      <c r="HY191" s="7"/>
      <c r="HZ191" s="7"/>
      <c r="IA191" s="7"/>
      <c r="IB191" s="7"/>
      <c r="IC191" s="7"/>
      <c r="ID191" s="7"/>
      <c r="IE191" s="7"/>
      <c r="IF191" s="7"/>
      <c r="IG191" s="7"/>
      <c r="IH191" s="7"/>
      <c r="II191" s="7"/>
      <c r="IJ191" s="7"/>
      <c r="IK191" s="7"/>
      <c r="IL191" s="7"/>
      <c r="IM191" s="7"/>
      <c r="IN191" s="7"/>
      <c r="IO191" s="7"/>
      <c r="IP191" s="7"/>
      <c r="IQ191" s="7"/>
      <c r="IR191" s="7"/>
      <c r="IS191" s="7"/>
      <c r="IT191" s="7"/>
      <c r="IU191" s="7"/>
      <c r="IV191" s="7"/>
      <c r="IW191" s="7"/>
      <c r="IX191" s="7"/>
      <c r="IY191" s="7"/>
      <c r="IZ191" s="7"/>
      <c r="JA191" s="7"/>
      <c r="JB191" s="7"/>
      <c r="JC191" s="7"/>
      <c r="JD191" s="7"/>
      <c r="JE191" s="7"/>
      <c r="JF191" s="7"/>
      <c r="JG191" s="7"/>
      <c r="JH191" s="7"/>
      <c r="JI191" s="7"/>
      <c r="JJ191" s="7"/>
      <c r="JK191" s="7"/>
      <c r="JL191" s="7"/>
      <c r="JM191" s="7"/>
      <c r="JN191" s="7"/>
      <c r="JO191" s="7"/>
      <c r="JP191" s="7"/>
      <c r="JQ191" s="7"/>
      <c r="JR191" s="7"/>
      <c r="JS191" s="7"/>
      <c r="JT191" s="7"/>
      <c r="JU191" s="7"/>
    </row>
    <row r="192" spans="1:281" s="3" customFormat="1" ht="30" customHeight="1" thickBot="1">
      <c r="A192" s="19" t="s">
        <v>103</v>
      </c>
      <c r="B192" s="29" t="s">
        <v>329</v>
      </c>
      <c r="C192" s="29" t="s">
        <v>100</v>
      </c>
      <c r="D192" s="110"/>
      <c r="E192" s="115">
        <v>0</v>
      </c>
      <c r="F192" s="113">
        <v>45852</v>
      </c>
      <c r="G192" s="34">
        <v>45866</v>
      </c>
      <c r="H192" s="28">
        <f t="shared" si="257"/>
        <v>15</v>
      </c>
      <c r="I192" s="22"/>
      <c r="J192" s="7"/>
      <c r="K192" s="7"/>
      <c r="L192" s="7"/>
      <c r="M192" s="7"/>
      <c r="N192" s="7"/>
      <c r="O192" s="7"/>
      <c r="P192" s="7"/>
      <c r="Q192" s="7"/>
      <c r="R192" s="7"/>
      <c r="S192" s="7"/>
      <c r="T192" s="7"/>
      <c r="U192" s="8"/>
      <c r="V192" s="8"/>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D192" s="7"/>
      <c r="HE192" s="7"/>
      <c r="HF192" s="7"/>
      <c r="HG192" s="7"/>
      <c r="HH192" s="7"/>
      <c r="HI192" s="7"/>
      <c r="HJ192" s="7"/>
      <c r="HK192" s="7"/>
      <c r="HL192" s="7"/>
      <c r="HM192" s="7"/>
      <c r="HN192" s="7"/>
      <c r="HO192" s="7"/>
      <c r="HP192" s="7"/>
      <c r="HQ192" s="7"/>
      <c r="HR192" s="7"/>
      <c r="HS192" s="7"/>
      <c r="HT192" s="7"/>
      <c r="HU192" s="7"/>
      <c r="HV192" s="7"/>
      <c r="HW192" s="7"/>
      <c r="HX192" s="7"/>
      <c r="HY192" s="7"/>
      <c r="HZ192" s="7"/>
      <c r="IA192" s="7"/>
      <c r="IB192" s="7"/>
      <c r="IC192" s="7"/>
      <c r="ID192" s="7"/>
      <c r="IE192" s="7"/>
      <c r="IF192" s="7"/>
      <c r="IG192" s="7"/>
      <c r="IH192" s="7"/>
      <c r="II192" s="7"/>
      <c r="IJ192" s="7"/>
      <c r="IK192" s="7"/>
      <c r="IL192" s="7"/>
      <c r="IM192" s="7"/>
      <c r="IN192" s="7"/>
      <c r="IO192" s="7"/>
      <c r="IP192" s="7"/>
      <c r="IQ192" s="7"/>
      <c r="IR192" s="7"/>
      <c r="IS192" s="7"/>
      <c r="IT192" s="7"/>
      <c r="IU192" s="7"/>
      <c r="IV192" s="7"/>
      <c r="IW192" s="7"/>
      <c r="IX192" s="7"/>
      <c r="IY192" s="7"/>
      <c r="IZ192" s="7"/>
      <c r="JA192" s="7"/>
      <c r="JB192" s="7"/>
      <c r="JC192" s="7"/>
      <c r="JD192" s="7"/>
      <c r="JE192" s="7"/>
      <c r="JF192" s="7"/>
      <c r="JG192" s="7"/>
      <c r="JH192" s="7"/>
      <c r="JI192" s="7"/>
      <c r="JJ192" s="7"/>
      <c r="JK192" s="7"/>
      <c r="JL192" s="7"/>
      <c r="JM192" s="7"/>
      <c r="JN192" s="7"/>
      <c r="JO192" s="7"/>
      <c r="JP192" s="7"/>
      <c r="JQ192" s="7"/>
      <c r="JR192" s="7"/>
      <c r="JS192" s="7"/>
      <c r="JT192" s="7"/>
      <c r="JU192" s="7"/>
    </row>
    <row r="193" spans="1:281" s="3" customFormat="1" ht="30" customHeight="1" thickBot="1">
      <c r="A193" s="19" t="s">
        <v>102</v>
      </c>
      <c r="B193" s="29" t="s">
        <v>329</v>
      </c>
      <c r="C193" s="29" t="s">
        <v>100</v>
      </c>
      <c r="D193" s="110"/>
      <c r="E193" s="115">
        <v>0</v>
      </c>
      <c r="F193" s="113">
        <v>45852</v>
      </c>
      <c r="G193" s="34">
        <v>45866</v>
      </c>
      <c r="H193" s="28">
        <f t="shared" si="257"/>
        <v>15</v>
      </c>
      <c r="I193" s="22"/>
      <c r="J193" s="7"/>
      <c r="K193" s="7"/>
      <c r="L193" s="7"/>
      <c r="M193" s="7"/>
      <c r="N193" s="7"/>
      <c r="O193" s="7"/>
      <c r="P193" s="7"/>
      <c r="Q193" s="7"/>
      <c r="R193" s="7"/>
      <c r="S193" s="7"/>
      <c r="T193" s="7"/>
      <c r="U193" s="8"/>
      <c r="V193" s="8"/>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c r="HJ193" s="7"/>
      <c r="HK193" s="7"/>
      <c r="HL193" s="7"/>
      <c r="HM193" s="7"/>
      <c r="HN193" s="7"/>
      <c r="HO193" s="7"/>
      <c r="HP193" s="7"/>
      <c r="HQ193" s="7"/>
      <c r="HR193" s="7"/>
      <c r="HS193" s="7"/>
      <c r="HT193" s="7"/>
      <c r="HU193" s="7"/>
      <c r="HV193" s="7"/>
      <c r="HW193" s="7"/>
      <c r="HX193" s="7"/>
      <c r="HY193" s="7"/>
      <c r="HZ193" s="7"/>
      <c r="IA193" s="7"/>
      <c r="IB193" s="7"/>
      <c r="IC193" s="7"/>
      <c r="ID193" s="7"/>
      <c r="IE193" s="7"/>
      <c r="IF193" s="7"/>
      <c r="IG193" s="7"/>
      <c r="IH193" s="7"/>
      <c r="II193" s="7"/>
      <c r="IJ193" s="7"/>
      <c r="IK193" s="7"/>
      <c r="IL193" s="7"/>
      <c r="IM193" s="7"/>
      <c r="IN193" s="7"/>
      <c r="IO193" s="7"/>
      <c r="IP193" s="7"/>
      <c r="IQ193" s="7"/>
      <c r="IR193" s="7"/>
      <c r="IS193" s="7"/>
      <c r="IT193" s="7"/>
      <c r="IU193" s="7"/>
      <c r="IV193" s="7"/>
      <c r="IW193" s="7"/>
      <c r="IX193" s="7"/>
      <c r="IY193" s="7"/>
      <c r="IZ193" s="7"/>
      <c r="JA193" s="7"/>
      <c r="JB193" s="7"/>
      <c r="JC193" s="7"/>
      <c r="JD193" s="7"/>
      <c r="JE193" s="7"/>
      <c r="JF193" s="7"/>
      <c r="JG193" s="7"/>
      <c r="JH193" s="7"/>
      <c r="JI193" s="7"/>
      <c r="JJ193" s="7"/>
      <c r="JK193" s="7"/>
      <c r="JL193" s="7"/>
      <c r="JM193" s="7"/>
      <c r="JN193" s="7"/>
      <c r="JO193" s="7"/>
      <c r="JP193" s="7"/>
      <c r="JQ193" s="7"/>
      <c r="JR193" s="7"/>
      <c r="JS193" s="7"/>
      <c r="JT193" s="7"/>
      <c r="JU193" s="7"/>
    </row>
    <row r="194" spans="1:281" s="3" customFormat="1" ht="30" customHeight="1" thickBot="1">
      <c r="A194" s="19" t="s">
        <v>101</v>
      </c>
      <c r="B194" s="29" t="s">
        <v>2014</v>
      </c>
      <c r="C194" s="29" t="s">
        <v>100</v>
      </c>
      <c r="D194" s="110"/>
      <c r="E194" s="115">
        <v>0</v>
      </c>
      <c r="F194" s="113">
        <v>45852</v>
      </c>
      <c r="G194" s="34">
        <v>45866</v>
      </c>
      <c r="H194" s="28">
        <f t="shared" si="257"/>
        <v>15</v>
      </c>
      <c r="I194" s="22"/>
      <c r="J194" s="7"/>
      <c r="K194" s="7"/>
      <c r="L194" s="7"/>
      <c r="M194" s="7"/>
      <c r="N194" s="7"/>
      <c r="O194" s="7"/>
      <c r="P194" s="7"/>
      <c r="Q194" s="7"/>
      <c r="R194" s="7"/>
      <c r="S194" s="7"/>
      <c r="T194" s="7"/>
      <c r="U194" s="8"/>
      <c r="V194" s="8"/>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D194" s="7"/>
      <c r="HE194" s="7"/>
      <c r="HF194" s="7"/>
      <c r="HG194" s="7"/>
      <c r="HH194" s="7"/>
      <c r="HI194" s="7"/>
      <c r="HJ194" s="7"/>
      <c r="HK194" s="7"/>
      <c r="HL194" s="7"/>
      <c r="HM194" s="7"/>
      <c r="HN194" s="7"/>
      <c r="HO194" s="7"/>
      <c r="HP194" s="7"/>
      <c r="HQ194" s="7"/>
      <c r="HR194" s="7"/>
      <c r="HS194" s="7"/>
      <c r="HT194" s="7"/>
      <c r="HU194" s="7"/>
      <c r="HV194" s="7"/>
      <c r="HW194" s="7"/>
      <c r="HX194" s="7"/>
      <c r="HY194" s="7"/>
      <c r="HZ194" s="7"/>
      <c r="IA194" s="7"/>
      <c r="IB194" s="7"/>
      <c r="IC194" s="7"/>
      <c r="ID194" s="7"/>
      <c r="IE194" s="7"/>
      <c r="IF194" s="7"/>
      <c r="IG194" s="7"/>
      <c r="IH194" s="7"/>
      <c r="II194" s="7"/>
      <c r="IJ194" s="7"/>
      <c r="IK194" s="7"/>
      <c r="IL194" s="7"/>
      <c r="IM194" s="7"/>
      <c r="IN194" s="7"/>
      <c r="IO194" s="7"/>
      <c r="IP194" s="7"/>
      <c r="IQ194" s="7"/>
      <c r="IR194" s="7"/>
      <c r="IS194" s="7"/>
      <c r="IT194" s="7"/>
      <c r="IU194" s="7"/>
      <c r="IV194" s="7"/>
      <c r="IW194" s="7"/>
      <c r="IX194" s="7"/>
      <c r="IY194" s="7"/>
      <c r="IZ194" s="7"/>
      <c r="JA194" s="7"/>
      <c r="JB194" s="7"/>
      <c r="JC194" s="7"/>
      <c r="JD194" s="7"/>
      <c r="JE194" s="7"/>
      <c r="JF194" s="7"/>
      <c r="JG194" s="7"/>
      <c r="JH194" s="7"/>
      <c r="JI194" s="7"/>
      <c r="JJ194" s="7"/>
      <c r="JK194" s="7"/>
      <c r="JL194" s="7"/>
      <c r="JM194" s="7"/>
      <c r="JN194" s="7"/>
      <c r="JO194" s="7"/>
      <c r="JP194" s="7"/>
      <c r="JQ194" s="7"/>
      <c r="JR194" s="7"/>
      <c r="JS194" s="7"/>
      <c r="JT194" s="7"/>
      <c r="JU194" s="7"/>
    </row>
    <row r="195" spans="1:281" s="3" customFormat="1" ht="30" customHeight="1" thickBot="1">
      <c r="A195" s="19" t="s">
        <v>107</v>
      </c>
      <c r="B195" s="29" t="s">
        <v>2014</v>
      </c>
      <c r="C195" s="29" t="s">
        <v>100</v>
      </c>
      <c r="D195" s="110"/>
      <c r="E195" s="115">
        <v>0</v>
      </c>
      <c r="F195" s="113">
        <v>45852</v>
      </c>
      <c r="G195" s="34">
        <v>45866</v>
      </c>
      <c r="H195" s="28">
        <f t="shared" si="257"/>
        <v>15</v>
      </c>
      <c r="I195" s="22"/>
      <c r="J195" s="7"/>
      <c r="K195" s="7"/>
      <c r="L195" s="7"/>
      <c r="M195" s="7"/>
      <c r="N195" s="7"/>
      <c r="O195" s="7"/>
      <c r="P195" s="7"/>
      <c r="Q195" s="7"/>
      <c r="R195" s="7"/>
      <c r="S195" s="7"/>
      <c r="T195" s="7"/>
      <c r="U195" s="8"/>
      <c r="V195" s="8"/>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c r="HJ195" s="7"/>
      <c r="HK195" s="7"/>
      <c r="HL195" s="7"/>
      <c r="HM195" s="7"/>
      <c r="HN195" s="7"/>
      <c r="HO195" s="7"/>
      <c r="HP195" s="7"/>
      <c r="HQ195" s="7"/>
      <c r="HR195" s="7"/>
      <c r="HS195" s="7"/>
      <c r="HT195" s="7"/>
      <c r="HU195" s="7"/>
      <c r="HV195" s="7"/>
      <c r="HW195" s="7"/>
      <c r="HX195" s="7"/>
      <c r="HY195" s="7"/>
      <c r="HZ195" s="7"/>
      <c r="IA195" s="7"/>
      <c r="IB195" s="7"/>
      <c r="IC195" s="7"/>
      <c r="ID195" s="7"/>
      <c r="IE195" s="7"/>
      <c r="IF195" s="7"/>
      <c r="IG195" s="7"/>
      <c r="IH195" s="7"/>
      <c r="II195" s="7"/>
      <c r="IJ195" s="7"/>
      <c r="IK195" s="7"/>
      <c r="IL195" s="7"/>
      <c r="IM195" s="7"/>
      <c r="IN195" s="7"/>
      <c r="IO195" s="7"/>
      <c r="IP195" s="7"/>
      <c r="IQ195" s="7"/>
      <c r="IR195" s="7"/>
      <c r="IS195" s="7"/>
      <c r="IT195" s="7"/>
      <c r="IU195" s="7"/>
      <c r="IV195" s="7"/>
      <c r="IW195" s="7"/>
      <c r="IX195" s="7"/>
      <c r="IY195" s="7"/>
      <c r="IZ195" s="7"/>
      <c r="JA195" s="7"/>
      <c r="JB195" s="7"/>
      <c r="JC195" s="7"/>
      <c r="JD195" s="7"/>
      <c r="JE195" s="7"/>
      <c r="JF195" s="7"/>
      <c r="JG195" s="7"/>
      <c r="JH195" s="7"/>
      <c r="JI195" s="7"/>
      <c r="JJ195" s="7"/>
      <c r="JK195" s="7"/>
      <c r="JL195" s="7"/>
      <c r="JM195" s="7"/>
      <c r="JN195" s="7"/>
      <c r="JO195" s="7"/>
      <c r="JP195" s="7"/>
      <c r="JQ195" s="7"/>
      <c r="JR195" s="7"/>
      <c r="JS195" s="7"/>
      <c r="JT195" s="7"/>
      <c r="JU195" s="7"/>
    </row>
    <row r="196" spans="1:281" s="3" customFormat="1" ht="30" customHeight="1" thickBot="1">
      <c r="A196" s="19" t="s">
        <v>84</v>
      </c>
      <c r="B196" s="29" t="s">
        <v>2030</v>
      </c>
      <c r="C196" s="29" t="s">
        <v>828</v>
      </c>
      <c r="D196" s="110"/>
      <c r="E196" s="115">
        <v>0</v>
      </c>
      <c r="F196" s="113">
        <v>45852</v>
      </c>
      <c r="G196" s="34">
        <v>45866</v>
      </c>
      <c r="H196" s="28">
        <f t="shared" si="257"/>
        <v>15</v>
      </c>
      <c r="I196" s="22"/>
      <c r="J196" s="7"/>
      <c r="K196" s="7"/>
      <c r="L196" s="7"/>
      <c r="M196" s="7"/>
      <c r="N196" s="7"/>
      <c r="O196" s="7"/>
      <c r="P196" s="7"/>
      <c r="Q196" s="7"/>
      <c r="R196" s="7"/>
      <c r="S196" s="7"/>
      <c r="T196" s="7"/>
      <c r="U196" s="8"/>
      <c r="V196" s="8"/>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D196" s="7"/>
      <c r="HE196" s="7"/>
      <c r="HF196" s="7"/>
      <c r="HG196" s="7"/>
      <c r="HH196" s="7"/>
      <c r="HI196" s="7"/>
      <c r="HJ196" s="7"/>
      <c r="HK196" s="7"/>
      <c r="HL196" s="7"/>
      <c r="HM196" s="7"/>
      <c r="HN196" s="7"/>
      <c r="HO196" s="7"/>
      <c r="HP196" s="7"/>
      <c r="HQ196" s="7"/>
      <c r="HR196" s="7"/>
      <c r="HS196" s="7"/>
      <c r="HT196" s="7"/>
      <c r="HU196" s="7"/>
      <c r="HV196" s="7"/>
      <c r="HW196" s="7"/>
      <c r="HX196" s="7"/>
      <c r="HY196" s="7"/>
      <c r="HZ196" s="7"/>
      <c r="IA196" s="7"/>
      <c r="IB196" s="7"/>
      <c r="IC196" s="7"/>
      <c r="ID196" s="7"/>
      <c r="IE196" s="7"/>
      <c r="IF196" s="7"/>
      <c r="IG196" s="7"/>
      <c r="IH196" s="7"/>
      <c r="II196" s="7"/>
      <c r="IJ196" s="7"/>
      <c r="IK196" s="7"/>
      <c r="IL196" s="7"/>
      <c r="IM196" s="7"/>
      <c r="IN196" s="7"/>
      <c r="IO196" s="7"/>
      <c r="IP196" s="7"/>
      <c r="IQ196" s="7"/>
      <c r="IR196" s="7"/>
      <c r="IS196" s="7"/>
      <c r="IT196" s="7"/>
      <c r="IU196" s="7"/>
      <c r="IV196" s="7"/>
      <c r="IW196" s="7"/>
      <c r="IX196" s="7"/>
      <c r="IY196" s="7"/>
      <c r="IZ196" s="7"/>
      <c r="JA196" s="7"/>
      <c r="JB196" s="7"/>
      <c r="JC196" s="7"/>
      <c r="JD196" s="7"/>
      <c r="JE196" s="7"/>
      <c r="JF196" s="7"/>
      <c r="JG196" s="7"/>
      <c r="JH196" s="7"/>
      <c r="JI196" s="7"/>
      <c r="JJ196" s="7"/>
      <c r="JK196" s="7"/>
      <c r="JL196" s="7"/>
      <c r="JM196" s="7"/>
      <c r="JN196" s="7"/>
      <c r="JO196" s="7"/>
      <c r="JP196" s="7"/>
      <c r="JQ196" s="7"/>
      <c r="JR196" s="7"/>
      <c r="JS196" s="7"/>
      <c r="JT196" s="7"/>
      <c r="JU196" s="7"/>
    </row>
    <row r="197" spans="1:281" s="3" customFormat="1" ht="30" customHeight="1" thickBot="1">
      <c r="A197" s="19" t="s">
        <v>108</v>
      </c>
      <c r="B197" s="29" t="s">
        <v>2030</v>
      </c>
      <c r="C197" s="29" t="s">
        <v>828</v>
      </c>
      <c r="D197" s="110"/>
      <c r="E197" s="115">
        <v>0</v>
      </c>
      <c r="F197" s="113">
        <v>45852</v>
      </c>
      <c r="G197" s="34">
        <v>45866</v>
      </c>
      <c r="H197" s="28">
        <f t="shared" si="257"/>
        <v>15</v>
      </c>
      <c r="I197" s="22"/>
      <c r="J197" s="7"/>
      <c r="K197" s="7"/>
      <c r="L197" s="7"/>
      <c r="M197" s="7"/>
      <c r="N197" s="7"/>
      <c r="O197" s="7"/>
      <c r="P197" s="7"/>
      <c r="Q197" s="7"/>
      <c r="R197" s="7"/>
      <c r="S197" s="7"/>
      <c r="T197" s="7"/>
      <c r="U197" s="8"/>
      <c r="V197" s="8"/>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c r="HJ197" s="7"/>
      <c r="HK197" s="7"/>
      <c r="HL197" s="7"/>
      <c r="HM197" s="7"/>
      <c r="HN197" s="7"/>
      <c r="HO197" s="7"/>
      <c r="HP197" s="7"/>
      <c r="HQ197" s="7"/>
      <c r="HR197" s="7"/>
      <c r="HS197" s="7"/>
      <c r="HT197" s="7"/>
      <c r="HU197" s="7"/>
      <c r="HV197" s="7"/>
      <c r="HW197" s="7"/>
      <c r="HX197" s="7"/>
      <c r="HY197" s="7"/>
      <c r="HZ197" s="7"/>
      <c r="IA197" s="7"/>
      <c r="IB197" s="7"/>
      <c r="IC197" s="7"/>
      <c r="ID197" s="7"/>
      <c r="IE197" s="7"/>
      <c r="IF197" s="7"/>
      <c r="IG197" s="7"/>
      <c r="IH197" s="7"/>
      <c r="II197" s="7"/>
      <c r="IJ197" s="7"/>
      <c r="IK197" s="7"/>
      <c r="IL197" s="7"/>
      <c r="IM197" s="7"/>
      <c r="IN197" s="7"/>
      <c r="IO197" s="7"/>
      <c r="IP197" s="7"/>
      <c r="IQ197" s="7"/>
      <c r="IR197" s="7"/>
      <c r="IS197" s="7"/>
      <c r="IT197" s="7"/>
      <c r="IU197" s="7"/>
      <c r="IV197" s="7"/>
      <c r="IW197" s="7"/>
      <c r="IX197" s="7"/>
      <c r="IY197" s="7"/>
      <c r="IZ197" s="7"/>
      <c r="JA197" s="7"/>
      <c r="JB197" s="7"/>
      <c r="JC197" s="7"/>
      <c r="JD197" s="7"/>
      <c r="JE197" s="7"/>
      <c r="JF197" s="7"/>
      <c r="JG197" s="7"/>
      <c r="JH197" s="7"/>
      <c r="JI197" s="7"/>
      <c r="JJ197" s="7"/>
      <c r="JK197" s="7"/>
      <c r="JL197" s="7"/>
      <c r="JM197" s="7"/>
      <c r="JN197" s="7"/>
      <c r="JO197" s="7"/>
      <c r="JP197" s="7"/>
      <c r="JQ197" s="7"/>
      <c r="JR197" s="7"/>
      <c r="JS197" s="7"/>
      <c r="JT197" s="7"/>
      <c r="JU197" s="7"/>
    </row>
    <row r="198" spans="1:281" s="3" customFormat="1" ht="30" customHeight="1" thickBot="1">
      <c r="A198" s="19" t="s">
        <v>109</v>
      </c>
      <c r="B198" s="29" t="s">
        <v>2030</v>
      </c>
      <c r="C198" s="29" t="s">
        <v>828</v>
      </c>
      <c r="D198" s="110"/>
      <c r="E198" s="115">
        <v>0</v>
      </c>
      <c r="F198" s="113">
        <v>45852</v>
      </c>
      <c r="G198" s="34">
        <v>45866</v>
      </c>
      <c r="H198" s="28">
        <f t="shared" si="257"/>
        <v>15</v>
      </c>
      <c r="I198" s="22"/>
      <c r="J198" s="7"/>
      <c r="K198" s="7"/>
      <c r="L198" s="7"/>
      <c r="M198" s="7"/>
      <c r="N198" s="7"/>
      <c r="O198" s="7"/>
      <c r="P198" s="7"/>
      <c r="Q198" s="7"/>
      <c r="R198" s="7"/>
      <c r="S198" s="7"/>
      <c r="T198" s="7"/>
      <c r="U198" s="8"/>
      <c r="V198" s="8"/>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D198" s="7"/>
      <c r="HE198" s="7"/>
      <c r="HF198" s="7"/>
      <c r="HG198" s="7"/>
      <c r="HH198" s="7"/>
      <c r="HI198" s="7"/>
      <c r="HJ198" s="7"/>
      <c r="HK198" s="7"/>
      <c r="HL198" s="7"/>
      <c r="HM198" s="7"/>
      <c r="HN198" s="7"/>
      <c r="HO198" s="7"/>
      <c r="HP198" s="7"/>
      <c r="HQ198" s="7"/>
      <c r="HR198" s="7"/>
      <c r="HS198" s="7"/>
      <c r="HT198" s="7"/>
      <c r="HU198" s="7"/>
      <c r="HV198" s="7"/>
      <c r="HW198" s="7"/>
      <c r="HX198" s="7"/>
      <c r="HY198" s="7"/>
      <c r="HZ198" s="7"/>
      <c r="IA198" s="7"/>
      <c r="IB198" s="7"/>
      <c r="IC198" s="7"/>
      <c r="ID198" s="7"/>
      <c r="IE198" s="7"/>
      <c r="IF198" s="7"/>
      <c r="IG198" s="7"/>
      <c r="IH198" s="7"/>
      <c r="II198" s="7"/>
      <c r="IJ198" s="7"/>
      <c r="IK198" s="7"/>
      <c r="IL198" s="7"/>
      <c r="IM198" s="7"/>
      <c r="IN198" s="7"/>
      <c r="IO198" s="7"/>
      <c r="IP198" s="7"/>
      <c r="IQ198" s="7"/>
      <c r="IR198" s="7"/>
      <c r="IS198" s="7"/>
      <c r="IT198" s="7"/>
      <c r="IU198" s="7"/>
      <c r="IV198" s="7"/>
      <c r="IW198" s="7"/>
      <c r="IX198" s="7"/>
      <c r="IY198" s="7"/>
      <c r="IZ198" s="7"/>
      <c r="JA198" s="7"/>
      <c r="JB198" s="7"/>
      <c r="JC198" s="7"/>
      <c r="JD198" s="7"/>
      <c r="JE198" s="7"/>
      <c r="JF198" s="7"/>
      <c r="JG198" s="7"/>
      <c r="JH198" s="7"/>
      <c r="JI198" s="7"/>
      <c r="JJ198" s="7"/>
      <c r="JK198" s="7"/>
      <c r="JL198" s="7"/>
      <c r="JM198" s="7"/>
      <c r="JN198" s="7"/>
      <c r="JO198" s="7"/>
      <c r="JP198" s="7"/>
      <c r="JQ198" s="7"/>
      <c r="JR198" s="7"/>
      <c r="JS198" s="7"/>
      <c r="JT198" s="7"/>
      <c r="JU198" s="7"/>
    </row>
    <row r="199" spans="1:281" s="3" customFormat="1" ht="30" customHeight="1" thickBot="1">
      <c r="A199" s="19" t="s">
        <v>78</v>
      </c>
      <c r="B199" s="29" t="s">
        <v>329</v>
      </c>
      <c r="C199" s="29" t="s">
        <v>100</v>
      </c>
      <c r="D199" s="110"/>
      <c r="E199" s="115">
        <v>0</v>
      </c>
      <c r="F199" s="113">
        <v>45852</v>
      </c>
      <c r="G199" s="34">
        <v>45866</v>
      </c>
      <c r="H199" s="28">
        <f t="shared" si="257"/>
        <v>15</v>
      </c>
      <c r="I199" s="22"/>
      <c r="J199" s="7"/>
      <c r="K199" s="7"/>
      <c r="L199" s="7"/>
      <c r="M199" s="7"/>
      <c r="N199" s="7"/>
      <c r="O199" s="7"/>
      <c r="P199" s="7"/>
      <c r="Q199" s="7"/>
      <c r="R199" s="7"/>
      <c r="S199" s="7"/>
      <c r="T199" s="7"/>
      <c r="U199" s="8"/>
      <c r="V199" s="8"/>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c r="FL199" s="7"/>
      <c r="FM199" s="7"/>
      <c r="FN199" s="7"/>
      <c r="FO199" s="7"/>
      <c r="FP199" s="7"/>
      <c r="FQ199" s="7"/>
      <c r="FR199" s="7"/>
      <c r="FS199" s="7"/>
      <c r="FT199" s="7"/>
      <c r="FU199" s="7"/>
      <c r="FV199" s="7"/>
      <c r="FW199" s="7"/>
      <c r="FX199" s="7"/>
      <c r="FY199" s="7"/>
      <c r="FZ199" s="7"/>
      <c r="GA199" s="7"/>
      <c r="GB199" s="7"/>
      <c r="GC199" s="7"/>
      <c r="GD199" s="7"/>
      <c r="GE199" s="7"/>
      <c r="GF199" s="7"/>
      <c r="GG199" s="7"/>
      <c r="GH199" s="7"/>
      <c r="GI199" s="7"/>
      <c r="GJ199" s="7"/>
      <c r="GK199" s="7"/>
      <c r="GL199" s="7"/>
      <c r="GM199" s="7"/>
      <c r="GN199" s="7"/>
      <c r="GO199" s="7"/>
      <c r="GP199" s="7"/>
      <c r="GQ199" s="7"/>
      <c r="GR199" s="7"/>
      <c r="GS199" s="7"/>
      <c r="GT199" s="7"/>
      <c r="GU199" s="7"/>
      <c r="GV199" s="7"/>
      <c r="GW199" s="7"/>
      <c r="GX199" s="7"/>
      <c r="GY199" s="7"/>
      <c r="GZ199" s="7"/>
      <c r="HA199" s="7"/>
      <c r="HB199" s="7"/>
      <c r="HC199" s="7"/>
      <c r="HD199" s="7"/>
      <c r="HE199" s="7"/>
      <c r="HF199" s="7"/>
      <c r="HG199" s="7"/>
      <c r="HH199" s="7"/>
      <c r="HI199" s="7"/>
      <c r="HJ199" s="7"/>
      <c r="HK199" s="7"/>
      <c r="HL199" s="7"/>
      <c r="HM199" s="7"/>
      <c r="HN199" s="7"/>
      <c r="HO199" s="7"/>
      <c r="HP199" s="7"/>
      <c r="HQ199" s="7"/>
      <c r="HR199" s="7"/>
      <c r="HS199" s="7"/>
      <c r="HT199" s="7"/>
      <c r="HU199" s="7"/>
      <c r="HV199" s="7"/>
      <c r="HW199" s="7"/>
      <c r="HX199" s="7"/>
      <c r="HY199" s="7"/>
      <c r="HZ199" s="7"/>
      <c r="IA199" s="7"/>
      <c r="IB199" s="7"/>
      <c r="IC199" s="7"/>
      <c r="ID199" s="7"/>
      <c r="IE199" s="7"/>
      <c r="IF199" s="7"/>
      <c r="IG199" s="7"/>
      <c r="IH199" s="7"/>
      <c r="II199" s="7"/>
      <c r="IJ199" s="7"/>
      <c r="IK199" s="7"/>
      <c r="IL199" s="7"/>
      <c r="IM199" s="7"/>
      <c r="IN199" s="7"/>
      <c r="IO199" s="7"/>
      <c r="IP199" s="7"/>
      <c r="IQ199" s="7"/>
      <c r="IR199" s="7"/>
      <c r="IS199" s="7"/>
      <c r="IT199" s="7"/>
      <c r="IU199" s="7"/>
      <c r="IV199" s="7"/>
      <c r="IW199" s="7"/>
      <c r="IX199" s="7"/>
      <c r="IY199" s="7"/>
      <c r="IZ199" s="7"/>
      <c r="JA199" s="7"/>
      <c r="JB199" s="7"/>
      <c r="JC199" s="7"/>
      <c r="JD199" s="7"/>
      <c r="JE199" s="7"/>
      <c r="JF199" s="7"/>
      <c r="JG199" s="7"/>
      <c r="JH199" s="7"/>
      <c r="JI199" s="7"/>
      <c r="JJ199" s="7"/>
      <c r="JK199" s="7"/>
      <c r="JL199" s="7"/>
      <c r="JM199" s="7"/>
      <c r="JN199" s="7"/>
      <c r="JO199" s="7"/>
      <c r="JP199" s="7"/>
      <c r="JQ199" s="7"/>
      <c r="JR199" s="7"/>
      <c r="JS199" s="7"/>
      <c r="JT199" s="7"/>
      <c r="JU199" s="7"/>
    </row>
    <row r="200" spans="1:281" s="3" customFormat="1" ht="30" customHeight="1" thickBot="1">
      <c r="A200" s="19" t="s">
        <v>2084</v>
      </c>
      <c r="B200" s="29" t="s">
        <v>2074</v>
      </c>
      <c r="C200" s="29" t="s">
        <v>2075</v>
      </c>
      <c r="D200" s="110"/>
      <c r="E200" s="115">
        <v>0</v>
      </c>
      <c r="F200" s="113">
        <v>45852</v>
      </c>
      <c r="G200" s="34">
        <v>45866</v>
      </c>
      <c r="H200" s="28">
        <f t="shared" si="257"/>
        <v>15</v>
      </c>
      <c r="I200" s="22"/>
      <c r="J200" s="7"/>
      <c r="K200" s="7"/>
      <c r="L200" s="7"/>
      <c r="M200" s="7"/>
      <c r="N200" s="7"/>
      <c r="O200" s="7"/>
      <c r="P200" s="7"/>
      <c r="Q200" s="7"/>
      <c r="R200" s="7"/>
      <c r="S200" s="7"/>
      <c r="T200" s="7"/>
      <c r="U200" s="8"/>
      <c r="V200" s="8"/>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c r="FL200" s="7"/>
      <c r="FM200" s="7"/>
      <c r="FN200" s="7"/>
      <c r="FO200" s="7"/>
      <c r="FP200" s="7"/>
      <c r="FQ200" s="7"/>
      <c r="FR200" s="7"/>
      <c r="FS200" s="7"/>
      <c r="FT200" s="7"/>
      <c r="FU200" s="7"/>
      <c r="FV200" s="7"/>
      <c r="FW200" s="7"/>
      <c r="FX200" s="7"/>
      <c r="FY200" s="7"/>
      <c r="FZ200" s="7"/>
      <c r="GA200" s="7"/>
      <c r="GB200" s="7"/>
      <c r="GC200" s="7"/>
      <c r="GD200" s="7"/>
      <c r="GE200" s="7"/>
      <c r="GF200" s="7"/>
      <c r="GG200" s="7"/>
      <c r="GH200" s="7"/>
      <c r="GI200" s="7"/>
      <c r="GJ200" s="7"/>
      <c r="GK200" s="7"/>
      <c r="GL200" s="7"/>
      <c r="GM200" s="7"/>
      <c r="GN200" s="7"/>
      <c r="GO200" s="7"/>
      <c r="GP200" s="7"/>
      <c r="GQ200" s="7"/>
      <c r="GR200" s="7"/>
      <c r="GS200" s="7"/>
      <c r="GT200" s="7"/>
      <c r="GU200" s="7"/>
      <c r="GV200" s="7"/>
      <c r="GW200" s="7"/>
      <c r="GX200" s="7"/>
      <c r="GY200" s="7"/>
      <c r="GZ200" s="7"/>
      <c r="HA200" s="7"/>
      <c r="HB200" s="7"/>
      <c r="HC200" s="7"/>
      <c r="HD200" s="7"/>
      <c r="HE200" s="7"/>
      <c r="HF200" s="7"/>
      <c r="HG200" s="7"/>
      <c r="HH200" s="7"/>
      <c r="HI200" s="7"/>
      <c r="HJ200" s="7"/>
      <c r="HK200" s="7"/>
      <c r="HL200" s="7"/>
      <c r="HM200" s="7"/>
      <c r="HN200" s="7"/>
      <c r="HO200" s="7"/>
      <c r="HP200" s="7"/>
      <c r="HQ200" s="7"/>
      <c r="HR200" s="7"/>
      <c r="HS200" s="7"/>
      <c r="HT200" s="7"/>
      <c r="HU200" s="7"/>
      <c r="HV200" s="7"/>
      <c r="HW200" s="7"/>
      <c r="HX200" s="7"/>
      <c r="HY200" s="7"/>
      <c r="HZ200" s="7"/>
      <c r="IA200" s="7"/>
      <c r="IB200" s="7"/>
      <c r="IC200" s="7"/>
      <c r="ID200" s="7"/>
      <c r="IE200" s="7"/>
      <c r="IF200" s="7"/>
      <c r="IG200" s="7"/>
      <c r="IH200" s="7"/>
      <c r="II200" s="7"/>
      <c r="IJ200" s="7"/>
      <c r="IK200" s="7"/>
      <c r="IL200" s="7"/>
      <c r="IM200" s="7"/>
      <c r="IN200" s="7"/>
      <c r="IO200" s="7"/>
      <c r="IP200" s="7"/>
      <c r="IQ200" s="7"/>
      <c r="IR200" s="7"/>
      <c r="IS200" s="7"/>
      <c r="IT200" s="7"/>
      <c r="IU200" s="7"/>
      <c r="IV200" s="7"/>
      <c r="IW200" s="7"/>
      <c r="IX200" s="7"/>
      <c r="IY200" s="7"/>
      <c r="IZ200" s="7"/>
      <c r="JA200" s="7"/>
      <c r="JB200" s="7"/>
      <c r="JC200" s="7"/>
      <c r="JD200" s="7"/>
      <c r="JE200" s="7"/>
      <c r="JF200" s="7"/>
      <c r="JG200" s="7"/>
      <c r="JH200" s="7"/>
      <c r="JI200" s="7"/>
      <c r="JJ200" s="7"/>
      <c r="JK200" s="7"/>
      <c r="JL200" s="7"/>
      <c r="JM200" s="7"/>
      <c r="JN200" s="7"/>
      <c r="JO200" s="7"/>
      <c r="JP200" s="7"/>
      <c r="JQ200" s="7"/>
      <c r="JR200" s="7"/>
      <c r="JS200" s="7"/>
      <c r="JT200" s="7"/>
      <c r="JU200" s="7"/>
    </row>
    <row r="201" spans="1:281" s="3" customFormat="1" ht="30" customHeight="1" thickBot="1">
      <c r="A201" s="19" t="s">
        <v>37</v>
      </c>
      <c r="B201" s="29" t="s">
        <v>2014</v>
      </c>
      <c r="C201" s="29" t="s">
        <v>97</v>
      </c>
      <c r="D201" s="110"/>
      <c r="E201" s="115">
        <v>0</v>
      </c>
      <c r="F201" s="113">
        <v>45852</v>
      </c>
      <c r="G201" s="34">
        <v>45866</v>
      </c>
      <c r="H201" s="28">
        <f t="shared" si="257"/>
        <v>15</v>
      </c>
      <c r="I201" s="22"/>
      <c r="J201" s="7"/>
      <c r="K201" s="7"/>
      <c r="L201" s="7"/>
      <c r="M201" s="7"/>
      <c r="N201" s="7"/>
      <c r="O201" s="7"/>
      <c r="P201" s="7"/>
      <c r="Q201" s="7"/>
      <c r="R201" s="7"/>
      <c r="S201" s="7"/>
      <c r="T201" s="7"/>
      <c r="U201" s="8"/>
      <c r="V201" s="8"/>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c r="FL201" s="7"/>
      <c r="FM201" s="7"/>
      <c r="FN201" s="7"/>
      <c r="FO201" s="7"/>
      <c r="FP201" s="7"/>
      <c r="FQ201" s="7"/>
      <c r="FR201" s="7"/>
      <c r="FS201" s="7"/>
      <c r="FT201" s="7"/>
      <c r="FU201" s="7"/>
      <c r="FV201" s="7"/>
      <c r="FW201" s="7"/>
      <c r="FX201" s="7"/>
      <c r="FY201" s="7"/>
      <c r="FZ201" s="7"/>
      <c r="GA201" s="7"/>
      <c r="GB201" s="7"/>
      <c r="GC201" s="7"/>
      <c r="GD201" s="7"/>
      <c r="GE201" s="7"/>
      <c r="GF201" s="7"/>
      <c r="GG201" s="7"/>
      <c r="GH201" s="7"/>
      <c r="GI201" s="7"/>
      <c r="GJ201" s="7"/>
      <c r="GK201" s="7"/>
      <c r="GL201" s="7"/>
      <c r="GM201" s="7"/>
      <c r="GN201" s="7"/>
      <c r="GO201" s="7"/>
      <c r="GP201" s="7"/>
      <c r="GQ201" s="7"/>
      <c r="GR201" s="7"/>
      <c r="GS201" s="7"/>
      <c r="GT201" s="7"/>
      <c r="GU201" s="7"/>
      <c r="GV201" s="7"/>
      <c r="GW201" s="7"/>
      <c r="GX201" s="7"/>
      <c r="GY201" s="7"/>
      <c r="GZ201" s="7"/>
      <c r="HA201" s="7"/>
      <c r="HB201" s="7"/>
      <c r="HC201" s="7"/>
      <c r="HD201" s="7"/>
      <c r="HE201" s="7"/>
      <c r="HF201" s="7"/>
      <c r="HG201" s="7"/>
      <c r="HH201" s="7"/>
      <c r="HI201" s="7"/>
      <c r="HJ201" s="7"/>
      <c r="HK201" s="7"/>
      <c r="HL201" s="7"/>
      <c r="HM201" s="7"/>
      <c r="HN201" s="7"/>
      <c r="HO201" s="7"/>
      <c r="HP201" s="7"/>
      <c r="HQ201" s="7"/>
      <c r="HR201" s="7"/>
      <c r="HS201" s="7"/>
      <c r="HT201" s="7"/>
      <c r="HU201" s="7"/>
      <c r="HV201" s="7"/>
      <c r="HW201" s="7"/>
      <c r="HX201" s="7"/>
      <c r="HY201" s="7"/>
      <c r="HZ201" s="7"/>
      <c r="IA201" s="7"/>
      <c r="IB201" s="7"/>
      <c r="IC201" s="7"/>
      <c r="ID201" s="7"/>
      <c r="IE201" s="7"/>
      <c r="IF201" s="7"/>
      <c r="IG201" s="7"/>
      <c r="IH201" s="7"/>
      <c r="II201" s="7"/>
      <c r="IJ201" s="7"/>
      <c r="IK201" s="7"/>
      <c r="IL201" s="7"/>
      <c r="IM201" s="7"/>
      <c r="IN201" s="7"/>
      <c r="IO201" s="7"/>
      <c r="IP201" s="7"/>
      <c r="IQ201" s="7"/>
      <c r="IR201" s="7"/>
      <c r="IS201" s="7"/>
      <c r="IT201" s="7"/>
      <c r="IU201" s="7"/>
      <c r="IV201" s="7"/>
      <c r="IW201" s="7"/>
      <c r="IX201" s="7"/>
      <c r="IY201" s="7"/>
      <c r="IZ201" s="7"/>
      <c r="JA201" s="7"/>
      <c r="JB201" s="7"/>
      <c r="JC201" s="7"/>
      <c r="JD201" s="7"/>
      <c r="JE201" s="7"/>
      <c r="JF201" s="7"/>
      <c r="JG201" s="7"/>
      <c r="JH201" s="7"/>
      <c r="JI201" s="7"/>
      <c r="JJ201" s="7"/>
      <c r="JK201" s="7"/>
      <c r="JL201" s="7"/>
      <c r="JM201" s="7"/>
      <c r="JN201" s="7"/>
      <c r="JO201" s="7"/>
      <c r="JP201" s="7"/>
      <c r="JQ201" s="7"/>
      <c r="JR201" s="7"/>
      <c r="JS201" s="7"/>
      <c r="JT201" s="7"/>
      <c r="JU201" s="7"/>
    </row>
    <row r="202" spans="1:281" s="3" customFormat="1" ht="30" customHeight="1" thickBot="1">
      <c r="A202" s="19" t="s">
        <v>38</v>
      </c>
      <c r="B202" s="29" t="s">
        <v>2014</v>
      </c>
      <c r="C202" s="29" t="s">
        <v>97</v>
      </c>
      <c r="D202" s="110"/>
      <c r="E202" s="115">
        <v>0</v>
      </c>
      <c r="F202" s="113">
        <v>45852</v>
      </c>
      <c r="G202" s="34">
        <v>45866</v>
      </c>
      <c r="H202" s="28">
        <f t="shared" si="257"/>
        <v>15</v>
      </c>
      <c r="I202" s="22"/>
      <c r="J202" s="7"/>
      <c r="K202" s="7"/>
      <c r="L202" s="7"/>
      <c r="M202" s="7"/>
      <c r="N202" s="7"/>
      <c r="O202" s="7"/>
      <c r="P202" s="7"/>
      <c r="Q202" s="7"/>
      <c r="R202" s="7"/>
      <c r="S202" s="7"/>
      <c r="T202" s="7"/>
      <c r="U202" s="8"/>
      <c r="V202" s="8"/>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c r="HJ202" s="7"/>
      <c r="HK202" s="7"/>
      <c r="HL202" s="7"/>
      <c r="HM202" s="7"/>
      <c r="HN202" s="7"/>
      <c r="HO202" s="7"/>
      <c r="HP202" s="7"/>
      <c r="HQ202" s="7"/>
      <c r="HR202" s="7"/>
      <c r="HS202" s="7"/>
      <c r="HT202" s="7"/>
      <c r="HU202" s="7"/>
      <c r="HV202" s="7"/>
      <c r="HW202" s="7"/>
      <c r="HX202" s="7"/>
      <c r="HY202" s="7"/>
      <c r="HZ202" s="7"/>
      <c r="IA202" s="7"/>
      <c r="IB202" s="7"/>
      <c r="IC202" s="7"/>
      <c r="ID202" s="7"/>
      <c r="IE202" s="7"/>
      <c r="IF202" s="7"/>
      <c r="IG202" s="7"/>
      <c r="IH202" s="7"/>
      <c r="II202" s="7"/>
      <c r="IJ202" s="7"/>
      <c r="IK202" s="7"/>
      <c r="IL202" s="7"/>
      <c r="IM202" s="7"/>
      <c r="IN202" s="7"/>
      <c r="IO202" s="7"/>
      <c r="IP202" s="7"/>
      <c r="IQ202" s="7"/>
      <c r="IR202" s="7"/>
      <c r="IS202" s="7"/>
      <c r="IT202" s="7"/>
      <c r="IU202" s="7"/>
      <c r="IV202" s="7"/>
      <c r="IW202" s="7"/>
      <c r="IX202" s="7"/>
      <c r="IY202" s="7"/>
      <c r="IZ202" s="7"/>
      <c r="JA202" s="7"/>
      <c r="JB202" s="7"/>
      <c r="JC202" s="7"/>
      <c r="JD202" s="7"/>
      <c r="JE202" s="7"/>
      <c r="JF202" s="7"/>
      <c r="JG202" s="7"/>
      <c r="JH202" s="7"/>
      <c r="JI202" s="7"/>
      <c r="JJ202" s="7"/>
      <c r="JK202" s="7"/>
      <c r="JL202" s="7"/>
      <c r="JM202" s="7"/>
      <c r="JN202" s="7"/>
      <c r="JO202" s="7"/>
      <c r="JP202" s="7"/>
      <c r="JQ202" s="7"/>
      <c r="JR202" s="7"/>
      <c r="JS202" s="7"/>
      <c r="JT202" s="7"/>
      <c r="JU202" s="7"/>
    </row>
    <row r="203" spans="1:281" s="3" customFormat="1" ht="30" customHeight="1" thickBot="1">
      <c r="A203" s="19" t="s">
        <v>39</v>
      </c>
      <c r="B203" s="29" t="s">
        <v>2014</v>
      </c>
      <c r="C203" s="29" t="s">
        <v>97</v>
      </c>
      <c r="D203" s="110"/>
      <c r="E203" s="115">
        <v>0</v>
      </c>
      <c r="F203" s="113">
        <v>45852</v>
      </c>
      <c r="G203" s="34">
        <v>45866</v>
      </c>
      <c r="H203" s="28">
        <f t="shared" si="257"/>
        <v>15</v>
      </c>
      <c r="I203" s="22"/>
      <c r="J203" s="7"/>
      <c r="K203" s="7"/>
      <c r="L203" s="7"/>
      <c r="M203" s="7"/>
      <c r="N203" s="7"/>
      <c r="O203" s="7"/>
      <c r="P203" s="7"/>
      <c r="Q203" s="7"/>
      <c r="R203" s="7"/>
      <c r="S203" s="7"/>
      <c r="T203" s="7"/>
      <c r="U203" s="8"/>
      <c r="V203" s="8"/>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c r="HJ203" s="7"/>
      <c r="HK203" s="7"/>
      <c r="HL203" s="7"/>
      <c r="HM203" s="7"/>
      <c r="HN203" s="7"/>
      <c r="HO203" s="7"/>
      <c r="HP203" s="7"/>
      <c r="HQ203" s="7"/>
      <c r="HR203" s="7"/>
      <c r="HS203" s="7"/>
      <c r="HT203" s="7"/>
      <c r="HU203" s="7"/>
      <c r="HV203" s="7"/>
      <c r="HW203" s="7"/>
      <c r="HX203" s="7"/>
      <c r="HY203" s="7"/>
      <c r="HZ203" s="7"/>
      <c r="IA203" s="7"/>
      <c r="IB203" s="7"/>
      <c r="IC203" s="7"/>
      <c r="ID203" s="7"/>
      <c r="IE203" s="7"/>
      <c r="IF203" s="7"/>
      <c r="IG203" s="7"/>
      <c r="IH203" s="7"/>
      <c r="II203" s="7"/>
      <c r="IJ203" s="7"/>
      <c r="IK203" s="7"/>
      <c r="IL203" s="7"/>
      <c r="IM203" s="7"/>
      <c r="IN203" s="7"/>
      <c r="IO203" s="7"/>
      <c r="IP203" s="7"/>
      <c r="IQ203" s="7"/>
      <c r="IR203" s="7"/>
      <c r="IS203" s="7"/>
      <c r="IT203" s="7"/>
      <c r="IU203" s="7"/>
      <c r="IV203" s="7"/>
      <c r="IW203" s="7"/>
      <c r="IX203" s="7"/>
      <c r="IY203" s="7"/>
      <c r="IZ203" s="7"/>
      <c r="JA203" s="7"/>
      <c r="JB203" s="7"/>
      <c r="JC203" s="7"/>
      <c r="JD203" s="7"/>
      <c r="JE203" s="7"/>
      <c r="JF203" s="7"/>
      <c r="JG203" s="7"/>
      <c r="JH203" s="7"/>
      <c r="JI203" s="7"/>
      <c r="JJ203" s="7"/>
      <c r="JK203" s="7"/>
      <c r="JL203" s="7"/>
      <c r="JM203" s="7"/>
      <c r="JN203" s="7"/>
      <c r="JO203" s="7"/>
      <c r="JP203" s="7"/>
      <c r="JQ203" s="7"/>
      <c r="JR203" s="7"/>
      <c r="JS203" s="7"/>
      <c r="JT203" s="7"/>
      <c r="JU203" s="7"/>
    </row>
    <row r="204" spans="1:281" s="3" customFormat="1" ht="30" customHeight="1" thickBot="1">
      <c r="A204" s="19" t="s">
        <v>40</v>
      </c>
      <c r="B204" s="29" t="s">
        <v>2014</v>
      </c>
      <c r="C204" s="29" t="s">
        <v>97</v>
      </c>
      <c r="D204" s="110"/>
      <c r="E204" s="115">
        <v>0</v>
      </c>
      <c r="F204" s="113">
        <v>45852</v>
      </c>
      <c r="G204" s="34">
        <v>45866</v>
      </c>
      <c r="H204" s="28">
        <f t="shared" si="257"/>
        <v>15</v>
      </c>
      <c r="I204" s="22"/>
      <c r="J204" s="7"/>
      <c r="K204" s="7"/>
      <c r="L204" s="7"/>
      <c r="M204" s="7"/>
      <c r="N204" s="7"/>
      <c r="O204" s="7"/>
      <c r="P204" s="7"/>
      <c r="Q204" s="7"/>
      <c r="R204" s="7"/>
      <c r="S204" s="7"/>
      <c r="T204" s="7"/>
      <c r="U204" s="8"/>
      <c r="V204" s="8"/>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c r="IV204" s="7"/>
      <c r="IW204" s="7"/>
      <c r="IX204" s="7"/>
      <c r="IY204" s="7"/>
      <c r="IZ204" s="7"/>
      <c r="JA204" s="7"/>
      <c r="JB204" s="7"/>
      <c r="JC204" s="7"/>
      <c r="JD204" s="7"/>
      <c r="JE204" s="7"/>
      <c r="JF204" s="7"/>
      <c r="JG204" s="7"/>
      <c r="JH204" s="7"/>
      <c r="JI204" s="7"/>
      <c r="JJ204" s="7"/>
      <c r="JK204" s="7"/>
      <c r="JL204" s="7"/>
      <c r="JM204" s="7"/>
      <c r="JN204" s="7"/>
      <c r="JO204" s="7"/>
      <c r="JP204" s="7"/>
      <c r="JQ204" s="7"/>
      <c r="JR204" s="7"/>
      <c r="JS204" s="7"/>
      <c r="JT204" s="7"/>
      <c r="JU204" s="7"/>
    </row>
    <row r="205" spans="1:281" s="3" customFormat="1" ht="30" customHeight="1" thickBot="1">
      <c r="A205" s="19" t="s">
        <v>41</v>
      </c>
      <c r="B205" s="29" t="s">
        <v>2014</v>
      </c>
      <c r="C205" s="29" t="s">
        <v>97</v>
      </c>
      <c r="D205" s="110"/>
      <c r="E205" s="115">
        <v>0</v>
      </c>
      <c r="F205" s="113">
        <v>45852</v>
      </c>
      <c r="G205" s="34">
        <v>45866</v>
      </c>
      <c r="H205" s="28">
        <f t="shared" si="257"/>
        <v>15</v>
      </c>
      <c r="I205" s="22"/>
      <c r="J205" s="7"/>
      <c r="K205" s="7"/>
      <c r="L205" s="7"/>
      <c r="M205" s="7"/>
      <c r="N205" s="7"/>
      <c r="O205" s="7"/>
      <c r="P205" s="7"/>
      <c r="Q205" s="7"/>
      <c r="R205" s="7"/>
      <c r="S205" s="7"/>
      <c r="T205" s="7"/>
      <c r="U205" s="8"/>
      <c r="V205" s="8"/>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c r="FL205" s="7"/>
      <c r="FM205" s="7"/>
      <c r="FN205" s="7"/>
      <c r="FO205" s="7"/>
      <c r="FP205" s="7"/>
      <c r="FQ205" s="7"/>
      <c r="FR205" s="7"/>
      <c r="FS205" s="7"/>
      <c r="FT205" s="7"/>
      <c r="FU205" s="7"/>
      <c r="FV205" s="7"/>
      <c r="FW205" s="7"/>
      <c r="FX205" s="7"/>
      <c r="FY205" s="7"/>
      <c r="FZ205" s="7"/>
      <c r="GA205" s="7"/>
      <c r="GB205" s="7"/>
      <c r="GC205" s="7"/>
      <c r="GD205" s="7"/>
      <c r="GE205" s="7"/>
      <c r="GF205" s="7"/>
      <c r="GG205" s="7"/>
      <c r="GH205" s="7"/>
      <c r="GI205" s="7"/>
      <c r="GJ205" s="7"/>
      <c r="GK205" s="7"/>
      <c r="GL205" s="7"/>
      <c r="GM205" s="7"/>
      <c r="GN205" s="7"/>
      <c r="GO205" s="7"/>
      <c r="GP205" s="7"/>
      <c r="GQ205" s="7"/>
      <c r="GR205" s="7"/>
      <c r="GS205" s="7"/>
      <c r="GT205" s="7"/>
      <c r="GU205" s="7"/>
      <c r="GV205" s="7"/>
      <c r="GW205" s="7"/>
      <c r="GX205" s="7"/>
      <c r="GY205" s="7"/>
      <c r="GZ205" s="7"/>
      <c r="HA205" s="7"/>
      <c r="HB205" s="7"/>
      <c r="HC205" s="7"/>
      <c r="HD205" s="7"/>
      <c r="HE205" s="7"/>
      <c r="HF205" s="7"/>
      <c r="HG205" s="7"/>
      <c r="HH205" s="7"/>
      <c r="HI205" s="7"/>
      <c r="HJ205" s="7"/>
      <c r="HK205" s="7"/>
      <c r="HL205" s="7"/>
      <c r="HM205" s="7"/>
      <c r="HN205" s="7"/>
      <c r="HO205" s="7"/>
      <c r="HP205" s="7"/>
      <c r="HQ205" s="7"/>
      <c r="HR205" s="7"/>
      <c r="HS205" s="7"/>
      <c r="HT205" s="7"/>
      <c r="HU205" s="7"/>
      <c r="HV205" s="7"/>
      <c r="HW205" s="7"/>
      <c r="HX205" s="7"/>
      <c r="HY205" s="7"/>
      <c r="HZ205" s="7"/>
      <c r="IA205" s="7"/>
      <c r="IB205" s="7"/>
      <c r="IC205" s="7"/>
      <c r="ID205" s="7"/>
      <c r="IE205" s="7"/>
      <c r="IF205" s="7"/>
      <c r="IG205" s="7"/>
      <c r="IH205" s="7"/>
      <c r="II205" s="7"/>
      <c r="IJ205" s="7"/>
      <c r="IK205" s="7"/>
      <c r="IL205" s="7"/>
      <c r="IM205" s="7"/>
      <c r="IN205" s="7"/>
      <c r="IO205" s="7"/>
      <c r="IP205" s="7"/>
      <c r="IQ205" s="7"/>
      <c r="IR205" s="7"/>
      <c r="IS205" s="7"/>
      <c r="IT205" s="7"/>
      <c r="IU205" s="7"/>
      <c r="IV205" s="7"/>
      <c r="IW205" s="7"/>
      <c r="IX205" s="7"/>
      <c r="IY205" s="7"/>
      <c r="IZ205" s="7"/>
      <c r="JA205" s="7"/>
      <c r="JB205" s="7"/>
      <c r="JC205" s="7"/>
      <c r="JD205" s="7"/>
      <c r="JE205" s="7"/>
      <c r="JF205" s="7"/>
      <c r="JG205" s="7"/>
      <c r="JH205" s="7"/>
      <c r="JI205" s="7"/>
      <c r="JJ205" s="7"/>
      <c r="JK205" s="7"/>
      <c r="JL205" s="7"/>
      <c r="JM205" s="7"/>
      <c r="JN205" s="7"/>
      <c r="JO205" s="7"/>
      <c r="JP205" s="7"/>
      <c r="JQ205" s="7"/>
      <c r="JR205" s="7"/>
      <c r="JS205" s="7"/>
      <c r="JT205" s="7"/>
      <c r="JU205" s="7"/>
    </row>
    <row r="206" spans="1:281" s="3" customFormat="1" ht="30" customHeight="1" thickBot="1">
      <c r="A206" s="19" t="s">
        <v>42</v>
      </c>
      <c r="B206" s="29" t="s">
        <v>2014</v>
      </c>
      <c r="C206" s="29" t="s">
        <v>97</v>
      </c>
      <c r="D206" s="110"/>
      <c r="E206" s="115">
        <v>0</v>
      </c>
      <c r="F206" s="113">
        <v>45852</v>
      </c>
      <c r="G206" s="34">
        <v>45866</v>
      </c>
      <c r="H206" s="28">
        <f t="shared" si="257"/>
        <v>15</v>
      </c>
      <c r="I206" s="22"/>
      <c r="J206" s="7"/>
      <c r="K206" s="7"/>
      <c r="L206" s="7"/>
      <c r="M206" s="7"/>
      <c r="N206" s="7"/>
      <c r="O206" s="7"/>
      <c r="P206" s="7"/>
      <c r="Q206" s="7"/>
      <c r="R206" s="7"/>
      <c r="S206" s="7"/>
      <c r="T206" s="7"/>
      <c r="U206" s="8"/>
      <c r="V206" s="8"/>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c r="FL206" s="7"/>
      <c r="FM206" s="7"/>
      <c r="FN206" s="7"/>
      <c r="FO206" s="7"/>
      <c r="FP206" s="7"/>
      <c r="FQ206" s="7"/>
      <c r="FR206" s="7"/>
      <c r="FS206" s="7"/>
      <c r="FT206" s="7"/>
      <c r="FU206" s="7"/>
      <c r="FV206" s="7"/>
      <c r="FW206" s="7"/>
      <c r="FX206" s="7"/>
      <c r="FY206" s="7"/>
      <c r="FZ206" s="7"/>
      <c r="GA206" s="7"/>
      <c r="GB206" s="7"/>
      <c r="GC206" s="7"/>
      <c r="GD206" s="7"/>
      <c r="GE206" s="7"/>
      <c r="GF206" s="7"/>
      <c r="GG206" s="7"/>
      <c r="GH206" s="7"/>
      <c r="GI206" s="7"/>
      <c r="GJ206" s="7"/>
      <c r="GK206" s="7"/>
      <c r="GL206" s="7"/>
      <c r="GM206" s="7"/>
      <c r="GN206" s="7"/>
      <c r="GO206" s="7"/>
      <c r="GP206" s="7"/>
      <c r="GQ206" s="7"/>
      <c r="GR206" s="7"/>
      <c r="GS206" s="7"/>
      <c r="GT206" s="7"/>
      <c r="GU206" s="7"/>
      <c r="GV206" s="7"/>
      <c r="GW206" s="7"/>
      <c r="GX206" s="7"/>
      <c r="GY206" s="7"/>
      <c r="GZ206" s="7"/>
      <c r="HA206" s="7"/>
      <c r="HB206" s="7"/>
      <c r="HC206" s="7"/>
      <c r="HD206" s="7"/>
      <c r="HE206" s="7"/>
      <c r="HF206" s="7"/>
      <c r="HG206" s="7"/>
      <c r="HH206" s="7"/>
      <c r="HI206" s="7"/>
      <c r="HJ206" s="7"/>
      <c r="HK206" s="7"/>
      <c r="HL206" s="7"/>
      <c r="HM206" s="7"/>
      <c r="HN206" s="7"/>
      <c r="HO206" s="7"/>
      <c r="HP206" s="7"/>
      <c r="HQ206" s="7"/>
      <c r="HR206" s="7"/>
      <c r="HS206" s="7"/>
      <c r="HT206" s="7"/>
      <c r="HU206" s="7"/>
      <c r="HV206" s="7"/>
      <c r="HW206" s="7"/>
      <c r="HX206" s="7"/>
      <c r="HY206" s="7"/>
      <c r="HZ206" s="7"/>
      <c r="IA206" s="7"/>
      <c r="IB206" s="7"/>
      <c r="IC206" s="7"/>
      <c r="ID206" s="7"/>
      <c r="IE206" s="7"/>
      <c r="IF206" s="7"/>
      <c r="IG206" s="7"/>
      <c r="IH206" s="7"/>
      <c r="II206" s="7"/>
      <c r="IJ206" s="7"/>
      <c r="IK206" s="7"/>
      <c r="IL206" s="7"/>
      <c r="IM206" s="7"/>
      <c r="IN206" s="7"/>
      <c r="IO206" s="7"/>
      <c r="IP206" s="7"/>
      <c r="IQ206" s="7"/>
      <c r="IR206" s="7"/>
      <c r="IS206" s="7"/>
      <c r="IT206" s="7"/>
      <c r="IU206" s="7"/>
      <c r="IV206" s="7"/>
      <c r="IW206" s="7"/>
      <c r="IX206" s="7"/>
      <c r="IY206" s="7"/>
      <c r="IZ206" s="7"/>
      <c r="JA206" s="7"/>
      <c r="JB206" s="7"/>
      <c r="JC206" s="7"/>
      <c r="JD206" s="7"/>
      <c r="JE206" s="7"/>
      <c r="JF206" s="7"/>
      <c r="JG206" s="7"/>
      <c r="JH206" s="7"/>
      <c r="JI206" s="7"/>
      <c r="JJ206" s="7"/>
      <c r="JK206" s="7"/>
      <c r="JL206" s="7"/>
      <c r="JM206" s="7"/>
      <c r="JN206" s="7"/>
      <c r="JO206" s="7"/>
      <c r="JP206" s="7"/>
      <c r="JQ206" s="7"/>
      <c r="JR206" s="7"/>
      <c r="JS206" s="7"/>
      <c r="JT206" s="7"/>
      <c r="JU206" s="7"/>
    </row>
    <row r="207" spans="1:281" s="3" customFormat="1" ht="30" customHeight="1" thickBot="1">
      <c r="A207" s="19" t="s">
        <v>43</v>
      </c>
      <c r="B207" s="29" t="s">
        <v>2014</v>
      </c>
      <c r="C207" s="29" t="s">
        <v>97</v>
      </c>
      <c r="D207" s="110"/>
      <c r="E207" s="115">
        <v>0</v>
      </c>
      <c r="F207" s="113">
        <v>45852</v>
      </c>
      <c r="G207" s="34">
        <v>45866</v>
      </c>
      <c r="H207" s="28">
        <f t="shared" si="257"/>
        <v>15</v>
      </c>
      <c r="I207" s="22"/>
      <c r="J207" s="7"/>
      <c r="K207" s="7"/>
      <c r="L207" s="7"/>
      <c r="M207" s="7"/>
      <c r="N207" s="7"/>
      <c r="O207" s="7"/>
      <c r="P207" s="7"/>
      <c r="Q207" s="7"/>
      <c r="R207" s="7"/>
      <c r="S207" s="7"/>
      <c r="T207" s="7"/>
      <c r="U207" s="8"/>
      <c r="V207" s="8"/>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c r="ET207" s="7"/>
      <c r="EU207" s="7"/>
      <c r="EV207" s="7"/>
      <c r="EW207" s="7"/>
      <c r="EX207" s="7"/>
      <c r="EY207" s="7"/>
      <c r="EZ207" s="7"/>
      <c r="FA207" s="7"/>
      <c r="FB207" s="7"/>
      <c r="FC207" s="7"/>
      <c r="FD207" s="7"/>
      <c r="FE207" s="7"/>
      <c r="FF207" s="7"/>
      <c r="FG207" s="7"/>
      <c r="FH207" s="7"/>
      <c r="FI207" s="7"/>
      <c r="FJ207" s="7"/>
      <c r="FK207" s="7"/>
      <c r="FL207" s="7"/>
      <c r="FM207" s="7"/>
      <c r="FN207" s="7"/>
      <c r="FO207" s="7"/>
      <c r="FP207" s="7"/>
      <c r="FQ207" s="7"/>
      <c r="FR207" s="7"/>
      <c r="FS207" s="7"/>
      <c r="FT207" s="7"/>
      <c r="FU207" s="7"/>
      <c r="FV207" s="7"/>
      <c r="FW207" s="7"/>
      <c r="FX207" s="7"/>
      <c r="FY207" s="7"/>
      <c r="FZ207" s="7"/>
      <c r="GA207" s="7"/>
      <c r="GB207" s="7"/>
      <c r="GC207" s="7"/>
      <c r="GD207" s="7"/>
      <c r="GE207" s="7"/>
      <c r="GF207" s="7"/>
      <c r="GG207" s="7"/>
      <c r="GH207" s="7"/>
      <c r="GI207" s="7"/>
      <c r="GJ207" s="7"/>
      <c r="GK207" s="7"/>
      <c r="GL207" s="7"/>
      <c r="GM207" s="7"/>
      <c r="GN207" s="7"/>
      <c r="GO207" s="7"/>
      <c r="GP207" s="7"/>
      <c r="GQ207" s="7"/>
      <c r="GR207" s="7"/>
      <c r="GS207" s="7"/>
      <c r="GT207" s="7"/>
      <c r="GU207" s="7"/>
      <c r="GV207" s="7"/>
      <c r="GW207" s="7"/>
      <c r="GX207" s="7"/>
      <c r="GY207" s="7"/>
      <c r="GZ207" s="7"/>
      <c r="HA207" s="7"/>
      <c r="HB207" s="7"/>
      <c r="HC207" s="7"/>
      <c r="HD207" s="7"/>
      <c r="HE207" s="7"/>
      <c r="HF207" s="7"/>
      <c r="HG207" s="7"/>
      <c r="HH207" s="7"/>
      <c r="HI207" s="7"/>
      <c r="HJ207" s="7"/>
      <c r="HK207" s="7"/>
      <c r="HL207" s="7"/>
      <c r="HM207" s="7"/>
      <c r="HN207" s="7"/>
      <c r="HO207" s="7"/>
      <c r="HP207" s="7"/>
      <c r="HQ207" s="7"/>
      <c r="HR207" s="7"/>
      <c r="HS207" s="7"/>
      <c r="HT207" s="7"/>
      <c r="HU207" s="7"/>
      <c r="HV207" s="7"/>
      <c r="HW207" s="7"/>
      <c r="HX207" s="7"/>
      <c r="HY207" s="7"/>
      <c r="HZ207" s="7"/>
      <c r="IA207" s="7"/>
      <c r="IB207" s="7"/>
      <c r="IC207" s="7"/>
      <c r="ID207" s="7"/>
      <c r="IE207" s="7"/>
      <c r="IF207" s="7"/>
      <c r="IG207" s="7"/>
      <c r="IH207" s="7"/>
      <c r="II207" s="7"/>
      <c r="IJ207" s="7"/>
      <c r="IK207" s="7"/>
      <c r="IL207" s="7"/>
      <c r="IM207" s="7"/>
      <c r="IN207" s="7"/>
      <c r="IO207" s="7"/>
      <c r="IP207" s="7"/>
      <c r="IQ207" s="7"/>
      <c r="IR207" s="7"/>
      <c r="IS207" s="7"/>
      <c r="IT207" s="7"/>
      <c r="IU207" s="7"/>
      <c r="IV207" s="7"/>
      <c r="IW207" s="7"/>
      <c r="IX207" s="7"/>
      <c r="IY207" s="7"/>
      <c r="IZ207" s="7"/>
      <c r="JA207" s="7"/>
      <c r="JB207" s="7"/>
      <c r="JC207" s="7"/>
      <c r="JD207" s="7"/>
      <c r="JE207" s="7"/>
      <c r="JF207" s="7"/>
      <c r="JG207" s="7"/>
      <c r="JH207" s="7"/>
      <c r="JI207" s="7"/>
      <c r="JJ207" s="7"/>
      <c r="JK207" s="7"/>
      <c r="JL207" s="7"/>
      <c r="JM207" s="7"/>
      <c r="JN207" s="7"/>
      <c r="JO207" s="7"/>
      <c r="JP207" s="7"/>
      <c r="JQ207" s="7"/>
      <c r="JR207" s="7"/>
      <c r="JS207" s="7"/>
      <c r="JT207" s="7"/>
      <c r="JU207" s="7"/>
    </row>
    <row r="208" spans="1:281" s="3" customFormat="1" ht="30" customHeight="1" thickBot="1">
      <c r="A208" s="19" t="s">
        <v>44</v>
      </c>
      <c r="B208" s="29" t="s">
        <v>2014</v>
      </c>
      <c r="C208" s="29" t="s">
        <v>97</v>
      </c>
      <c r="D208" s="110"/>
      <c r="E208" s="115">
        <v>0</v>
      </c>
      <c r="F208" s="113">
        <v>45852</v>
      </c>
      <c r="G208" s="34">
        <v>45866</v>
      </c>
      <c r="H208" s="28">
        <f t="shared" si="257"/>
        <v>15</v>
      </c>
      <c r="I208" s="22"/>
      <c r="J208" s="7"/>
      <c r="K208" s="7"/>
      <c r="L208" s="7"/>
      <c r="M208" s="7"/>
      <c r="N208" s="7"/>
      <c r="O208" s="7"/>
      <c r="P208" s="7"/>
      <c r="Q208" s="7"/>
      <c r="R208" s="7"/>
      <c r="S208" s="7"/>
      <c r="T208" s="7"/>
      <c r="U208" s="8"/>
      <c r="V208" s="8"/>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c r="ET208" s="7"/>
      <c r="EU208" s="7"/>
      <c r="EV208" s="7"/>
      <c r="EW208" s="7"/>
      <c r="EX208" s="7"/>
      <c r="EY208" s="7"/>
      <c r="EZ208" s="7"/>
      <c r="FA208" s="7"/>
      <c r="FB208" s="7"/>
      <c r="FC208" s="7"/>
      <c r="FD208" s="7"/>
      <c r="FE208" s="7"/>
      <c r="FF208" s="7"/>
      <c r="FG208" s="7"/>
      <c r="FH208" s="7"/>
      <c r="FI208" s="7"/>
      <c r="FJ208" s="7"/>
      <c r="FK208" s="7"/>
      <c r="FL208" s="7"/>
      <c r="FM208" s="7"/>
      <c r="FN208" s="7"/>
      <c r="FO208" s="7"/>
      <c r="FP208" s="7"/>
      <c r="FQ208" s="7"/>
      <c r="FR208" s="7"/>
      <c r="FS208" s="7"/>
      <c r="FT208" s="7"/>
      <c r="FU208" s="7"/>
      <c r="FV208" s="7"/>
      <c r="FW208" s="7"/>
      <c r="FX208" s="7"/>
      <c r="FY208" s="7"/>
      <c r="FZ208" s="7"/>
      <c r="GA208" s="7"/>
      <c r="GB208" s="7"/>
      <c r="GC208" s="7"/>
      <c r="GD208" s="7"/>
      <c r="GE208" s="7"/>
      <c r="GF208" s="7"/>
      <c r="GG208" s="7"/>
      <c r="GH208" s="7"/>
      <c r="GI208" s="7"/>
      <c r="GJ208" s="7"/>
      <c r="GK208" s="7"/>
      <c r="GL208" s="7"/>
      <c r="GM208" s="7"/>
      <c r="GN208" s="7"/>
      <c r="GO208" s="7"/>
      <c r="GP208" s="7"/>
      <c r="GQ208" s="7"/>
      <c r="GR208" s="7"/>
      <c r="GS208" s="7"/>
      <c r="GT208" s="7"/>
      <c r="GU208" s="7"/>
      <c r="GV208" s="7"/>
      <c r="GW208" s="7"/>
      <c r="GX208" s="7"/>
      <c r="GY208" s="7"/>
      <c r="GZ208" s="7"/>
      <c r="HA208" s="7"/>
      <c r="HB208" s="7"/>
      <c r="HC208" s="7"/>
      <c r="HD208" s="7"/>
      <c r="HE208" s="7"/>
      <c r="HF208" s="7"/>
      <c r="HG208" s="7"/>
      <c r="HH208" s="7"/>
      <c r="HI208" s="7"/>
      <c r="HJ208" s="7"/>
      <c r="HK208" s="7"/>
      <c r="HL208" s="7"/>
      <c r="HM208" s="7"/>
      <c r="HN208" s="7"/>
      <c r="HO208" s="7"/>
      <c r="HP208" s="7"/>
      <c r="HQ208" s="7"/>
      <c r="HR208" s="7"/>
      <c r="HS208" s="7"/>
      <c r="HT208" s="7"/>
      <c r="HU208" s="7"/>
      <c r="HV208" s="7"/>
      <c r="HW208" s="7"/>
      <c r="HX208" s="7"/>
      <c r="HY208" s="7"/>
      <c r="HZ208" s="7"/>
      <c r="IA208" s="7"/>
      <c r="IB208" s="7"/>
      <c r="IC208" s="7"/>
      <c r="ID208" s="7"/>
      <c r="IE208" s="7"/>
      <c r="IF208" s="7"/>
      <c r="IG208" s="7"/>
      <c r="IH208" s="7"/>
      <c r="II208" s="7"/>
      <c r="IJ208" s="7"/>
      <c r="IK208" s="7"/>
      <c r="IL208" s="7"/>
      <c r="IM208" s="7"/>
      <c r="IN208" s="7"/>
      <c r="IO208" s="7"/>
      <c r="IP208" s="7"/>
      <c r="IQ208" s="7"/>
      <c r="IR208" s="7"/>
      <c r="IS208" s="7"/>
      <c r="IT208" s="7"/>
      <c r="IU208" s="7"/>
      <c r="IV208" s="7"/>
      <c r="IW208" s="7"/>
      <c r="IX208" s="7"/>
      <c r="IY208" s="7"/>
      <c r="IZ208" s="7"/>
      <c r="JA208" s="7"/>
      <c r="JB208" s="7"/>
      <c r="JC208" s="7"/>
      <c r="JD208" s="7"/>
      <c r="JE208" s="7"/>
      <c r="JF208" s="7"/>
      <c r="JG208" s="7"/>
      <c r="JH208" s="7"/>
      <c r="JI208" s="7"/>
      <c r="JJ208" s="7"/>
      <c r="JK208" s="7"/>
      <c r="JL208" s="7"/>
      <c r="JM208" s="7"/>
      <c r="JN208" s="7"/>
      <c r="JO208" s="7"/>
      <c r="JP208" s="7"/>
      <c r="JQ208" s="7"/>
      <c r="JR208" s="7"/>
      <c r="JS208" s="7"/>
      <c r="JT208" s="7"/>
      <c r="JU208" s="7"/>
    </row>
    <row r="209" spans="1:281" s="3" customFormat="1" ht="30" customHeight="1" thickBot="1">
      <c r="A209" s="19" t="s">
        <v>45</v>
      </c>
      <c r="B209" s="29" t="s">
        <v>2014</v>
      </c>
      <c r="C209" s="29" t="s">
        <v>97</v>
      </c>
      <c r="D209" s="110"/>
      <c r="E209" s="115">
        <v>0</v>
      </c>
      <c r="F209" s="113">
        <v>45852</v>
      </c>
      <c r="G209" s="34">
        <v>45866</v>
      </c>
      <c r="H209" s="28">
        <f t="shared" si="257"/>
        <v>15</v>
      </c>
      <c r="I209" s="22"/>
      <c r="J209" s="7"/>
      <c r="K209" s="7"/>
      <c r="L209" s="7"/>
      <c r="M209" s="7"/>
      <c r="N209" s="7"/>
      <c r="O209" s="7"/>
      <c r="P209" s="7"/>
      <c r="Q209" s="7"/>
      <c r="R209" s="7"/>
      <c r="S209" s="7"/>
      <c r="T209" s="7"/>
      <c r="U209" s="8"/>
      <c r="V209" s="8"/>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7"/>
      <c r="FY209" s="7"/>
      <c r="FZ209" s="7"/>
      <c r="GA209" s="7"/>
      <c r="GB209" s="7"/>
      <c r="GC209" s="7"/>
      <c r="GD209" s="7"/>
      <c r="GE209" s="7"/>
      <c r="GF209" s="7"/>
      <c r="GG209" s="7"/>
      <c r="GH209" s="7"/>
      <c r="GI209" s="7"/>
      <c r="GJ209" s="7"/>
      <c r="GK209" s="7"/>
      <c r="GL209" s="7"/>
      <c r="GM209" s="7"/>
      <c r="GN209" s="7"/>
      <c r="GO209" s="7"/>
      <c r="GP209" s="7"/>
      <c r="GQ209" s="7"/>
      <c r="GR209" s="7"/>
      <c r="GS209" s="7"/>
      <c r="GT209" s="7"/>
      <c r="GU209" s="7"/>
      <c r="GV209" s="7"/>
      <c r="GW209" s="7"/>
      <c r="GX209" s="7"/>
      <c r="GY209" s="7"/>
      <c r="GZ209" s="7"/>
      <c r="HA209" s="7"/>
      <c r="HB209" s="7"/>
      <c r="HC209" s="7"/>
      <c r="HD209" s="7"/>
      <c r="HE209" s="7"/>
      <c r="HF209" s="7"/>
      <c r="HG209" s="7"/>
      <c r="HH209" s="7"/>
      <c r="HI209" s="7"/>
      <c r="HJ209" s="7"/>
      <c r="HK209" s="7"/>
      <c r="HL209" s="7"/>
      <c r="HM209" s="7"/>
      <c r="HN209" s="7"/>
      <c r="HO209" s="7"/>
      <c r="HP209" s="7"/>
      <c r="HQ209" s="7"/>
      <c r="HR209" s="7"/>
      <c r="HS209" s="7"/>
      <c r="HT209" s="7"/>
      <c r="HU209" s="7"/>
      <c r="HV209" s="7"/>
      <c r="HW209" s="7"/>
      <c r="HX209" s="7"/>
      <c r="HY209" s="7"/>
      <c r="HZ209" s="7"/>
      <c r="IA209" s="7"/>
      <c r="IB209" s="7"/>
      <c r="IC209" s="7"/>
      <c r="ID209" s="7"/>
      <c r="IE209" s="7"/>
      <c r="IF209" s="7"/>
      <c r="IG209" s="7"/>
      <c r="IH209" s="7"/>
      <c r="II209" s="7"/>
      <c r="IJ209" s="7"/>
      <c r="IK209" s="7"/>
      <c r="IL209" s="7"/>
      <c r="IM209" s="7"/>
      <c r="IN209" s="7"/>
      <c r="IO209" s="7"/>
      <c r="IP209" s="7"/>
      <c r="IQ209" s="7"/>
      <c r="IR209" s="7"/>
      <c r="IS209" s="7"/>
      <c r="IT209" s="7"/>
      <c r="IU209" s="7"/>
      <c r="IV209" s="7"/>
      <c r="IW209" s="7"/>
      <c r="IX209" s="7"/>
      <c r="IY209" s="7"/>
      <c r="IZ209" s="7"/>
      <c r="JA209" s="7"/>
      <c r="JB209" s="7"/>
      <c r="JC209" s="7"/>
      <c r="JD209" s="7"/>
      <c r="JE209" s="7"/>
      <c r="JF209" s="7"/>
      <c r="JG209" s="7"/>
      <c r="JH209" s="7"/>
      <c r="JI209" s="7"/>
      <c r="JJ209" s="7"/>
      <c r="JK209" s="7"/>
      <c r="JL209" s="7"/>
      <c r="JM209" s="7"/>
      <c r="JN209" s="7"/>
      <c r="JO209" s="7"/>
      <c r="JP209" s="7"/>
      <c r="JQ209" s="7"/>
      <c r="JR209" s="7"/>
      <c r="JS209" s="7"/>
      <c r="JT209" s="7"/>
      <c r="JU209" s="7"/>
    </row>
    <row r="210" spans="1:281" s="3" customFormat="1" ht="30" customHeight="1" thickBot="1">
      <c r="A210" s="19" t="s">
        <v>46</v>
      </c>
      <c r="B210" s="29" t="s">
        <v>2014</v>
      </c>
      <c r="C210" s="29" t="s">
        <v>97</v>
      </c>
      <c r="D210" s="110"/>
      <c r="E210" s="115">
        <v>0</v>
      </c>
      <c r="F210" s="113">
        <v>45852</v>
      </c>
      <c r="G210" s="34">
        <v>45866</v>
      </c>
      <c r="H210" s="28">
        <f t="shared" si="257"/>
        <v>15</v>
      </c>
      <c r="I210" s="22"/>
      <c r="J210" s="7"/>
      <c r="K210" s="7"/>
      <c r="L210" s="7"/>
      <c r="M210" s="7"/>
      <c r="N210" s="7"/>
      <c r="O210" s="7"/>
      <c r="P210" s="7"/>
      <c r="Q210" s="7"/>
      <c r="R210" s="7"/>
      <c r="S210" s="7"/>
      <c r="T210" s="7"/>
      <c r="U210" s="8"/>
      <c r="V210" s="8"/>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7"/>
      <c r="FG210" s="7"/>
      <c r="FH210" s="7"/>
      <c r="FI210" s="7"/>
      <c r="FJ210" s="7"/>
      <c r="FK210" s="7"/>
      <c r="FL210" s="7"/>
      <c r="FM210" s="7"/>
      <c r="FN210" s="7"/>
      <c r="FO210" s="7"/>
      <c r="FP210" s="7"/>
      <c r="FQ210" s="7"/>
      <c r="FR210" s="7"/>
      <c r="FS210" s="7"/>
      <c r="FT210" s="7"/>
      <c r="FU210" s="7"/>
      <c r="FV210" s="7"/>
      <c r="FW210" s="7"/>
      <c r="FX210" s="7"/>
      <c r="FY210" s="7"/>
      <c r="FZ210" s="7"/>
      <c r="GA210" s="7"/>
      <c r="GB210" s="7"/>
      <c r="GC210" s="7"/>
      <c r="GD210" s="7"/>
      <c r="GE210" s="7"/>
      <c r="GF210" s="7"/>
      <c r="GG210" s="7"/>
      <c r="GH210" s="7"/>
      <c r="GI210" s="7"/>
      <c r="GJ210" s="7"/>
      <c r="GK210" s="7"/>
      <c r="GL210" s="7"/>
      <c r="GM210" s="7"/>
      <c r="GN210" s="7"/>
      <c r="GO210" s="7"/>
      <c r="GP210" s="7"/>
      <c r="GQ210" s="7"/>
      <c r="GR210" s="7"/>
      <c r="GS210" s="7"/>
      <c r="GT210" s="7"/>
      <c r="GU210" s="7"/>
      <c r="GV210" s="7"/>
      <c r="GW210" s="7"/>
      <c r="GX210" s="7"/>
      <c r="GY210" s="7"/>
      <c r="GZ210" s="7"/>
      <c r="HA210" s="7"/>
      <c r="HB210" s="7"/>
      <c r="HC210" s="7"/>
      <c r="HD210" s="7"/>
      <c r="HE210" s="7"/>
      <c r="HF210" s="7"/>
      <c r="HG210" s="7"/>
      <c r="HH210" s="7"/>
      <c r="HI210" s="7"/>
      <c r="HJ210" s="7"/>
      <c r="HK210" s="7"/>
      <c r="HL210" s="7"/>
      <c r="HM210" s="7"/>
      <c r="HN210" s="7"/>
      <c r="HO210" s="7"/>
      <c r="HP210" s="7"/>
      <c r="HQ210" s="7"/>
      <c r="HR210" s="7"/>
      <c r="HS210" s="7"/>
      <c r="HT210" s="7"/>
      <c r="HU210" s="7"/>
      <c r="HV210" s="7"/>
      <c r="HW210" s="7"/>
      <c r="HX210" s="7"/>
      <c r="HY210" s="7"/>
      <c r="HZ210" s="7"/>
      <c r="IA210" s="7"/>
      <c r="IB210" s="7"/>
      <c r="IC210" s="7"/>
      <c r="ID210" s="7"/>
      <c r="IE210" s="7"/>
      <c r="IF210" s="7"/>
      <c r="IG210" s="7"/>
      <c r="IH210" s="7"/>
      <c r="II210" s="7"/>
      <c r="IJ210" s="7"/>
      <c r="IK210" s="7"/>
      <c r="IL210" s="7"/>
      <c r="IM210" s="7"/>
      <c r="IN210" s="7"/>
      <c r="IO210" s="7"/>
      <c r="IP210" s="7"/>
      <c r="IQ210" s="7"/>
      <c r="IR210" s="7"/>
      <c r="IS210" s="7"/>
      <c r="IT210" s="7"/>
      <c r="IU210" s="7"/>
      <c r="IV210" s="7"/>
      <c r="IW210" s="7"/>
      <c r="IX210" s="7"/>
      <c r="IY210" s="7"/>
      <c r="IZ210" s="7"/>
      <c r="JA210" s="7"/>
      <c r="JB210" s="7"/>
      <c r="JC210" s="7"/>
      <c r="JD210" s="7"/>
      <c r="JE210" s="7"/>
      <c r="JF210" s="7"/>
      <c r="JG210" s="7"/>
      <c r="JH210" s="7"/>
      <c r="JI210" s="7"/>
      <c r="JJ210" s="7"/>
      <c r="JK210" s="7"/>
      <c r="JL210" s="7"/>
      <c r="JM210" s="7"/>
      <c r="JN210" s="7"/>
      <c r="JO210" s="7"/>
      <c r="JP210" s="7"/>
      <c r="JQ210" s="7"/>
      <c r="JR210" s="7"/>
      <c r="JS210" s="7"/>
      <c r="JT210" s="7"/>
      <c r="JU210" s="7"/>
    </row>
    <row r="211" spans="1:281" s="3" customFormat="1" ht="30" customHeight="1" thickBot="1">
      <c r="A211" s="19" t="s">
        <v>2018</v>
      </c>
      <c r="B211" s="29" t="s">
        <v>2014</v>
      </c>
      <c r="C211" s="29" t="s">
        <v>97</v>
      </c>
      <c r="D211" s="110"/>
      <c r="E211" s="115">
        <v>0</v>
      </c>
      <c r="F211" s="113">
        <v>45852</v>
      </c>
      <c r="G211" s="34">
        <v>45866</v>
      </c>
      <c r="H211" s="28">
        <f t="shared" si="257"/>
        <v>15</v>
      </c>
      <c r="I211" s="22"/>
      <c r="J211" s="7"/>
      <c r="K211" s="7"/>
      <c r="L211" s="7"/>
      <c r="M211" s="7"/>
      <c r="N211" s="7"/>
      <c r="O211" s="7"/>
      <c r="P211" s="7"/>
      <c r="Q211" s="7"/>
      <c r="R211" s="7"/>
      <c r="S211" s="7"/>
      <c r="T211" s="7"/>
      <c r="U211" s="8"/>
      <c r="V211" s="8"/>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c r="HJ211" s="7"/>
      <c r="HK211" s="7"/>
      <c r="HL211" s="7"/>
      <c r="HM211" s="7"/>
      <c r="HN211" s="7"/>
      <c r="HO211" s="7"/>
      <c r="HP211" s="7"/>
      <c r="HQ211" s="7"/>
      <c r="HR211" s="7"/>
      <c r="HS211" s="7"/>
      <c r="HT211" s="7"/>
      <c r="HU211" s="7"/>
      <c r="HV211" s="7"/>
      <c r="HW211" s="7"/>
      <c r="HX211" s="7"/>
      <c r="HY211" s="7"/>
      <c r="HZ211" s="7"/>
      <c r="IA211" s="7"/>
      <c r="IB211" s="7"/>
      <c r="IC211" s="7"/>
      <c r="ID211" s="7"/>
      <c r="IE211" s="7"/>
      <c r="IF211" s="7"/>
      <c r="IG211" s="7"/>
      <c r="IH211" s="7"/>
      <c r="II211" s="7"/>
      <c r="IJ211" s="7"/>
      <c r="IK211" s="7"/>
      <c r="IL211" s="7"/>
      <c r="IM211" s="7"/>
      <c r="IN211" s="7"/>
      <c r="IO211" s="7"/>
      <c r="IP211" s="7"/>
      <c r="IQ211" s="7"/>
      <c r="IR211" s="7"/>
      <c r="IS211" s="7"/>
      <c r="IT211" s="7"/>
      <c r="IU211" s="7"/>
      <c r="IV211" s="7"/>
      <c r="IW211" s="7"/>
      <c r="IX211" s="7"/>
      <c r="IY211" s="7"/>
      <c r="IZ211" s="7"/>
      <c r="JA211" s="7"/>
      <c r="JB211" s="7"/>
      <c r="JC211" s="7"/>
      <c r="JD211" s="7"/>
      <c r="JE211" s="7"/>
      <c r="JF211" s="7"/>
      <c r="JG211" s="7"/>
      <c r="JH211" s="7"/>
      <c r="JI211" s="7"/>
      <c r="JJ211" s="7"/>
      <c r="JK211" s="7"/>
      <c r="JL211" s="7"/>
      <c r="JM211" s="7"/>
      <c r="JN211" s="7"/>
      <c r="JO211" s="7"/>
      <c r="JP211" s="7"/>
      <c r="JQ211" s="7"/>
      <c r="JR211" s="7"/>
      <c r="JS211" s="7"/>
      <c r="JT211" s="7"/>
      <c r="JU211" s="7"/>
    </row>
    <row r="212" spans="1:281" s="3" customFormat="1" ht="30" customHeight="1" thickBot="1">
      <c r="A212" s="19" t="s">
        <v>2019</v>
      </c>
      <c r="B212" s="29" t="s">
        <v>2014</v>
      </c>
      <c r="C212" s="29" t="s">
        <v>97</v>
      </c>
      <c r="D212" s="110"/>
      <c r="E212" s="115">
        <v>0</v>
      </c>
      <c r="F212" s="113">
        <v>45852</v>
      </c>
      <c r="G212" s="34">
        <v>45866</v>
      </c>
      <c r="H212" s="28">
        <f t="shared" si="257"/>
        <v>15</v>
      </c>
      <c r="I212" s="22"/>
      <c r="J212" s="7"/>
      <c r="K212" s="7"/>
      <c r="L212" s="7"/>
      <c r="M212" s="7"/>
      <c r="N212" s="7"/>
      <c r="O212" s="7"/>
      <c r="P212" s="7"/>
      <c r="Q212" s="7"/>
      <c r="R212" s="7"/>
      <c r="S212" s="7"/>
      <c r="T212" s="7"/>
      <c r="U212" s="8"/>
      <c r="V212" s="8"/>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c r="FL212" s="7"/>
      <c r="FM212" s="7"/>
      <c r="FN212" s="7"/>
      <c r="FO212" s="7"/>
      <c r="FP212" s="7"/>
      <c r="FQ212" s="7"/>
      <c r="FR212" s="7"/>
      <c r="FS212" s="7"/>
      <c r="FT212" s="7"/>
      <c r="FU212" s="7"/>
      <c r="FV212" s="7"/>
      <c r="FW212" s="7"/>
      <c r="FX212" s="7"/>
      <c r="FY212" s="7"/>
      <c r="FZ212" s="7"/>
      <c r="GA212" s="7"/>
      <c r="GB212" s="7"/>
      <c r="GC212" s="7"/>
      <c r="GD212" s="7"/>
      <c r="GE212" s="7"/>
      <c r="GF212" s="7"/>
      <c r="GG212" s="7"/>
      <c r="GH212" s="7"/>
      <c r="GI212" s="7"/>
      <c r="GJ212" s="7"/>
      <c r="GK212" s="7"/>
      <c r="GL212" s="7"/>
      <c r="GM212" s="7"/>
      <c r="GN212" s="7"/>
      <c r="GO212" s="7"/>
      <c r="GP212" s="7"/>
      <c r="GQ212" s="7"/>
      <c r="GR212" s="7"/>
      <c r="GS212" s="7"/>
      <c r="GT212" s="7"/>
      <c r="GU212" s="7"/>
      <c r="GV212" s="7"/>
      <c r="GW212" s="7"/>
      <c r="GX212" s="7"/>
      <c r="GY212" s="7"/>
      <c r="GZ212" s="7"/>
      <c r="HA212" s="7"/>
      <c r="HB212" s="7"/>
      <c r="HC212" s="7"/>
      <c r="HD212" s="7"/>
      <c r="HE212" s="7"/>
      <c r="HF212" s="7"/>
      <c r="HG212" s="7"/>
      <c r="HH212" s="7"/>
      <c r="HI212" s="7"/>
      <c r="HJ212" s="7"/>
      <c r="HK212" s="7"/>
      <c r="HL212" s="7"/>
      <c r="HM212" s="7"/>
      <c r="HN212" s="7"/>
      <c r="HO212" s="7"/>
      <c r="HP212" s="7"/>
      <c r="HQ212" s="7"/>
      <c r="HR212" s="7"/>
      <c r="HS212" s="7"/>
      <c r="HT212" s="7"/>
      <c r="HU212" s="7"/>
      <c r="HV212" s="7"/>
      <c r="HW212" s="7"/>
      <c r="HX212" s="7"/>
      <c r="HY212" s="7"/>
      <c r="HZ212" s="7"/>
      <c r="IA212" s="7"/>
      <c r="IB212" s="7"/>
      <c r="IC212" s="7"/>
      <c r="ID212" s="7"/>
      <c r="IE212" s="7"/>
      <c r="IF212" s="7"/>
      <c r="IG212" s="7"/>
      <c r="IH212" s="7"/>
      <c r="II212" s="7"/>
      <c r="IJ212" s="7"/>
      <c r="IK212" s="7"/>
      <c r="IL212" s="7"/>
      <c r="IM212" s="7"/>
      <c r="IN212" s="7"/>
      <c r="IO212" s="7"/>
      <c r="IP212" s="7"/>
      <c r="IQ212" s="7"/>
      <c r="IR212" s="7"/>
      <c r="IS212" s="7"/>
      <c r="IT212" s="7"/>
      <c r="IU212" s="7"/>
      <c r="IV212" s="7"/>
      <c r="IW212" s="7"/>
      <c r="IX212" s="7"/>
      <c r="IY212" s="7"/>
      <c r="IZ212" s="7"/>
      <c r="JA212" s="7"/>
      <c r="JB212" s="7"/>
      <c r="JC212" s="7"/>
      <c r="JD212" s="7"/>
      <c r="JE212" s="7"/>
      <c r="JF212" s="7"/>
      <c r="JG212" s="7"/>
      <c r="JH212" s="7"/>
      <c r="JI212" s="7"/>
      <c r="JJ212" s="7"/>
      <c r="JK212" s="7"/>
      <c r="JL212" s="7"/>
      <c r="JM212" s="7"/>
      <c r="JN212" s="7"/>
      <c r="JO212" s="7"/>
      <c r="JP212" s="7"/>
      <c r="JQ212" s="7"/>
      <c r="JR212" s="7"/>
      <c r="JS212" s="7"/>
      <c r="JT212" s="7"/>
      <c r="JU212" s="7"/>
    </row>
    <row r="213" spans="1:281" s="3" customFormat="1" ht="30" customHeight="1" thickBot="1">
      <c r="A213" s="19" t="s">
        <v>2034</v>
      </c>
      <c r="B213" s="29" t="s">
        <v>2014</v>
      </c>
      <c r="C213" s="29" t="s">
        <v>97</v>
      </c>
      <c r="D213" s="110"/>
      <c r="E213" s="115">
        <v>0</v>
      </c>
      <c r="F213" s="113">
        <v>45852</v>
      </c>
      <c r="G213" s="34">
        <v>45866</v>
      </c>
      <c r="H213" s="28">
        <f t="shared" si="257"/>
        <v>15</v>
      </c>
      <c r="I213" s="22"/>
      <c r="J213" s="7"/>
      <c r="K213" s="7"/>
      <c r="L213" s="7"/>
      <c r="M213" s="7"/>
      <c r="N213" s="7"/>
      <c r="O213" s="7"/>
      <c r="P213" s="7"/>
      <c r="Q213" s="7"/>
      <c r="R213" s="7"/>
      <c r="S213" s="7"/>
      <c r="T213" s="7"/>
      <c r="U213" s="8"/>
      <c r="V213" s="8"/>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c r="HJ213" s="7"/>
      <c r="HK213" s="7"/>
      <c r="HL213" s="7"/>
      <c r="HM213" s="7"/>
      <c r="HN213" s="7"/>
      <c r="HO213" s="7"/>
      <c r="HP213" s="7"/>
      <c r="HQ213" s="7"/>
      <c r="HR213" s="7"/>
      <c r="HS213" s="7"/>
      <c r="HT213" s="7"/>
      <c r="HU213" s="7"/>
      <c r="HV213" s="7"/>
      <c r="HW213" s="7"/>
      <c r="HX213" s="7"/>
      <c r="HY213" s="7"/>
      <c r="HZ213" s="7"/>
      <c r="IA213" s="7"/>
      <c r="IB213" s="7"/>
      <c r="IC213" s="7"/>
      <c r="ID213" s="7"/>
      <c r="IE213" s="7"/>
      <c r="IF213" s="7"/>
      <c r="IG213" s="7"/>
      <c r="IH213" s="7"/>
      <c r="II213" s="7"/>
      <c r="IJ213" s="7"/>
      <c r="IK213" s="7"/>
      <c r="IL213" s="7"/>
      <c r="IM213" s="7"/>
      <c r="IN213" s="7"/>
      <c r="IO213" s="7"/>
      <c r="IP213" s="7"/>
      <c r="IQ213" s="7"/>
      <c r="IR213" s="7"/>
      <c r="IS213" s="7"/>
      <c r="IT213" s="7"/>
      <c r="IU213" s="7"/>
      <c r="IV213" s="7"/>
      <c r="IW213" s="7"/>
      <c r="IX213" s="7"/>
      <c r="IY213" s="7"/>
      <c r="IZ213" s="7"/>
      <c r="JA213" s="7"/>
      <c r="JB213" s="7"/>
      <c r="JC213" s="7"/>
      <c r="JD213" s="7"/>
      <c r="JE213" s="7"/>
      <c r="JF213" s="7"/>
      <c r="JG213" s="7"/>
      <c r="JH213" s="7"/>
      <c r="JI213" s="7"/>
      <c r="JJ213" s="7"/>
      <c r="JK213" s="7"/>
      <c r="JL213" s="7"/>
      <c r="JM213" s="7"/>
      <c r="JN213" s="7"/>
      <c r="JO213" s="7"/>
      <c r="JP213" s="7"/>
      <c r="JQ213" s="7"/>
      <c r="JR213" s="7"/>
      <c r="JS213" s="7"/>
      <c r="JT213" s="7"/>
      <c r="JU213" s="7"/>
    </row>
    <row r="214" spans="1:281" s="3" customFormat="1" ht="30" customHeight="1" thickBot="1">
      <c r="A214" s="19" t="s">
        <v>2035</v>
      </c>
      <c r="B214" s="29" t="s">
        <v>2014</v>
      </c>
      <c r="C214" s="29" t="s">
        <v>97</v>
      </c>
      <c r="D214" s="110"/>
      <c r="E214" s="115">
        <v>0</v>
      </c>
      <c r="F214" s="113">
        <v>45852</v>
      </c>
      <c r="G214" s="34">
        <v>45866</v>
      </c>
      <c r="H214" s="28">
        <f t="shared" si="257"/>
        <v>15</v>
      </c>
      <c r="I214" s="22"/>
      <c r="J214" s="7"/>
      <c r="K214" s="7"/>
      <c r="L214" s="7"/>
      <c r="M214" s="7"/>
      <c r="N214" s="7"/>
      <c r="O214" s="7"/>
      <c r="P214" s="7"/>
      <c r="Q214" s="7"/>
      <c r="R214" s="7"/>
      <c r="S214" s="7"/>
      <c r="T214" s="7"/>
      <c r="U214" s="8"/>
      <c r="V214" s="8"/>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D214" s="7"/>
      <c r="HE214" s="7"/>
      <c r="HF214" s="7"/>
      <c r="HG214" s="7"/>
      <c r="HH214" s="7"/>
      <c r="HI214" s="7"/>
      <c r="HJ214" s="7"/>
      <c r="HK214" s="7"/>
      <c r="HL214" s="7"/>
      <c r="HM214" s="7"/>
      <c r="HN214" s="7"/>
      <c r="HO214" s="7"/>
      <c r="HP214" s="7"/>
      <c r="HQ214" s="7"/>
      <c r="HR214" s="7"/>
      <c r="HS214" s="7"/>
      <c r="HT214" s="7"/>
      <c r="HU214" s="7"/>
      <c r="HV214" s="7"/>
      <c r="HW214" s="7"/>
      <c r="HX214" s="7"/>
      <c r="HY214" s="7"/>
      <c r="HZ214" s="7"/>
      <c r="IA214" s="7"/>
      <c r="IB214" s="7"/>
      <c r="IC214" s="7"/>
      <c r="ID214" s="7"/>
      <c r="IE214" s="7"/>
      <c r="IF214" s="7"/>
      <c r="IG214" s="7"/>
      <c r="IH214" s="7"/>
      <c r="II214" s="7"/>
      <c r="IJ214" s="7"/>
      <c r="IK214" s="7"/>
      <c r="IL214" s="7"/>
      <c r="IM214" s="7"/>
      <c r="IN214" s="7"/>
      <c r="IO214" s="7"/>
      <c r="IP214" s="7"/>
      <c r="IQ214" s="7"/>
      <c r="IR214" s="7"/>
      <c r="IS214" s="7"/>
      <c r="IT214" s="7"/>
      <c r="IU214" s="7"/>
      <c r="IV214" s="7"/>
      <c r="IW214" s="7"/>
      <c r="IX214" s="7"/>
      <c r="IY214" s="7"/>
      <c r="IZ214" s="7"/>
      <c r="JA214" s="7"/>
      <c r="JB214" s="7"/>
      <c r="JC214" s="7"/>
      <c r="JD214" s="7"/>
      <c r="JE214" s="7"/>
      <c r="JF214" s="7"/>
      <c r="JG214" s="7"/>
      <c r="JH214" s="7"/>
      <c r="JI214" s="7"/>
      <c r="JJ214" s="7"/>
      <c r="JK214" s="7"/>
      <c r="JL214" s="7"/>
      <c r="JM214" s="7"/>
      <c r="JN214" s="7"/>
      <c r="JO214" s="7"/>
      <c r="JP214" s="7"/>
      <c r="JQ214" s="7"/>
      <c r="JR214" s="7"/>
      <c r="JS214" s="7"/>
      <c r="JT214" s="7"/>
      <c r="JU214" s="7"/>
    </row>
    <row r="215" spans="1:281" s="3" customFormat="1" ht="30" customHeight="1" thickBot="1">
      <c r="A215" s="19" t="s">
        <v>2036</v>
      </c>
      <c r="B215" s="29" t="s">
        <v>2014</v>
      </c>
      <c r="C215" s="29" t="s">
        <v>97</v>
      </c>
      <c r="D215" s="110"/>
      <c r="E215" s="115">
        <v>0</v>
      </c>
      <c r="F215" s="113">
        <v>45852</v>
      </c>
      <c r="G215" s="34">
        <v>45866</v>
      </c>
      <c r="H215" s="28">
        <f t="shared" si="257"/>
        <v>15</v>
      </c>
      <c r="I215" s="22"/>
      <c r="J215" s="7"/>
      <c r="K215" s="7"/>
      <c r="L215" s="7"/>
      <c r="M215" s="7"/>
      <c r="N215" s="7"/>
      <c r="O215" s="7"/>
      <c r="P215" s="7"/>
      <c r="Q215" s="7"/>
      <c r="R215" s="7"/>
      <c r="S215" s="7"/>
      <c r="T215" s="7"/>
      <c r="U215" s="8"/>
      <c r="V215" s="8"/>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c r="ET215" s="7"/>
      <c r="EU215" s="7"/>
      <c r="EV215" s="7"/>
      <c r="EW215" s="7"/>
      <c r="EX215" s="7"/>
      <c r="EY215" s="7"/>
      <c r="EZ215" s="7"/>
      <c r="FA215" s="7"/>
      <c r="FB215" s="7"/>
      <c r="FC215" s="7"/>
      <c r="FD215" s="7"/>
      <c r="FE215" s="7"/>
      <c r="FF215" s="7"/>
      <c r="FG215" s="7"/>
      <c r="FH215" s="7"/>
      <c r="FI215" s="7"/>
      <c r="FJ215" s="7"/>
      <c r="FK215" s="7"/>
      <c r="FL215" s="7"/>
      <c r="FM215" s="7"/>
      <c r="FN215" s="7"/>
      <c r="FO215" s="7"/>
      <c r="FP215" s="7"/>
      <c r="FQ215" s="7"/>
      <c r="FR215" s="7"/>
      <c r="FS215" s="7"/>
      <c r="FT215" s="7"/>
      <c r="FU215" s="7"/>
      <c r="FV215" s="7"/>
      <c r="FW215" s="7"/>
      <c r="FX215" s="7"/>
      <c r="FY215" s="7"/>
      <c r="FZ215" s="7"/>
      <c r="GA215" s="7"/>
      <c r="GB215" s="7"/>
      <c r="GC215" s="7"/>
      <c r="GD215" s="7"/>
      <c r="GE215" s="7"/>
      <c r="GF215" s="7"/>
      <c r="GG215" s="7"/>
      <c r="GH215" s="7"/>
      <c r="GI215" s="7"/>
      <c r="GJ215" s="7"/>
      <c r="GK215" s="7"/>
      <c r="GL215" s="7"/>
      <c r="GM215" s="7"/>
      <c r="GN215" s="7"/>
      <c r="GO215" s="7"/>
      <c r="GP215" s="7"/>
      <c r="GQ215" s="7"/>
      <c r="GR215" s="7"/>
      <c r="GS215" s="7"/>
      <c r="GT215" s="7"/>
      <c r="GU215" s="7"/>
      <c r="GV215" s="7"/>
      <c r="GW215" s="7"/>
      <c r="GX215" s="7"/>
      <c r="GY215" s="7"/>
      <c r="GZ215" s="7"/>
      <c r="HA215" s="7"/>
      <c r="HB215" s="7"/>
      <c r="HC215" s="7"/>
      <c r="HD215" s="7"/>
      <c r="HE215" s="7"/>
      <c r="HF215" s="7"/>
      <c r="HG215" s="7"/>
      <c r="HH215" s="7"/>
      <c r="HI215" s="7"/>
      <c r="HJ215" s="7"/>
      <c r="HK215" s="7"/>
      <c r="HL215" s="7"/>
      <c r="HM215" s="7"/>
      <c r="HN215" s="7"/>
      <c r="HO215" s="7"/>
      <c r="HP215" s="7"/>
      <c r="HQ215" s="7"/>
      <c r="HR215" s="7"/>
      <c r="HS215" s="7"/>
      <c r="HT215" s="7"/>
      <c r="HU215" s="7"/>
      <c r="HV215" s="7"/>
      <c r="HW215" s="7"/>
      <c r="HX215" s="7"/>
      <c r="HY215" s="7"/>
      <c r="HZ215" s="7"/>
      <c r="IA215" s="7"/>
      <c r="IB215" s="7"/>
      <c r="IC215" s="7"/>
      <c r="ID215" s="7"/>
      <c r="IE215" s="7"/>
      <c r="IF215" s="7"/>
      <c r="IG215" s="7"/>
      <c r="IH215" s="7"/>
      <c r="II215" s="7"/>
      <c r="IJ215" s="7"/>
      <c r="IK215" s="7"/>
      <c r="IL215" s="7"/>
      <c r="IM215" s="7"/>
      <c r="IN215" s="7"/>
      <c r="IO215" s="7"/>
      <c r="IP215" s="7"/>
      <c r="IQ215" s="7"/>
      <c r="IR215" s="7"/>
      <c r="IS215" s="7"/>
      <c r="IT215" s="7"/>
      <c r="IU215" s="7"/>
      <c r="IV215" s="7"/>
      <c r="IW215" s="7"/>
      <c r="IX215" s="7"/>
      <c r="IY215" s="7"/>
      <c r="IZ215" s="7"/>
      <c r="JA215" s="7"/>
      <c r="JB215" s="7"/>
      <c r="JC215" s="7"/>
      <c r="JD215" s="7"/>
      <c r="JE215" s="7"/>
      <c r="JF215" s="7"/>
      <c r="JG215" s="7"/>
      <c r="JH215" s="7"/>
      <c r="JI215" s="7"/>
      <c r="JJ215" s="7"/>
      <c r="JK215" s="7"/>
      <c r="JL215" s="7"/>
      <c r="JM215" s="7"/>
      <c r="JN215" s="7"/>
      <c r="JO215" s="7"/>
      <c r="JP215" s="7"/>
      <c r="JQ215" s="7"/>
      <c r="JR215" s="7"/>
      <c r="JS215" s="7"/>
      <c r="JT215" s="7"/>
      <c r="JU215" s="7"/>
    </row>
    <row r="216" spans="1:281" s="3" customFormat="1" ht="30" customHeight="1" thickBot="1">
      <c r="A216" s="19" t="s">
        <v>2037</v>
      </c>
      <c r="B216" s="29" t="s">
        <v>2014</v>
      </c>
      <c r="C216" s="29" t="s">
        <v>97</v>
      </c>
      <c r="D216" s="110"/>
      <c r="E216" s="115">
        <v>0</v>
      </c>
      <c r="F216" s="113">
        <v>45852</v>
      </c>
      <c r="G216" s="34">
        <v>45866</v>
      </c>
      <c r="H216" s="28">
        <f t="shared" si="257"/>
        <v>15</v>
      </c>
      <c r="I216" s="22"/>
      <c r="J216" s="7"/>
      <c r="K216" s="7"/>
      <c r="L216" s="7"/>
      <c r="M216" s="7"/>
      <c r="N216" s="7"/>
      <c r="O216" s="7"/>
      <c r="P216" s="7"/>
      <c r="Q216" s="7"/>
      <c r="R216" s="7"/>
      <c r="S216" s="7"/>
      <c r="T216" s="7"/>
      <c r="U216" s="8"/>
      <c r="V216" s="8"/>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c r="FH216" s="7"/>
      <c r="FI216" s="7"/>
      <c r="FJ216" s="7"/>
      <c r="FK216" s="7"/>
      <c r="FL216" s="7"/>
      <c r="FM216" s="7"/>
      <c r="FN216" s="7"/>
      <c r="FO216" s="7"/>
      <c r="FP216" s="7"/>
      <c r="FQ216" s="7"/>
      <c r="FR216" s="7"/>
      <c r="FS216" s="7"/>
      <c r="FT216" s="7"/>
      <c r="FU216" s="7"/>
      <c r="FV216" s="7"/>
      <c r="FW216" s="7"/>
      <c r="FX216" s="7"/>
      <c r="FY216" s="7"/>
      <c r="FZ216" s="7"/>
      <c r="GA216" s="7"/>
      <c r="GB216" s="7"/>
      <c r="GC216" s="7"/>
      <c r="GD216" s="7"/>
      <c r="GE216" s="7"/>
      <c r="GF216" s="7"/>
      <c r="GG216" s="7"/>
      <c r="GH216" s="7"/>
      <c r="GI216" s="7"/>
      <c r="GJ216" s="7"/>
      <c r="GK216" s="7"/>
      <c r="GL216" s="7"/>
      <c r="GM216" s="7"/>
      <c r="GN216" s="7"/>
      <c r="GO216" s="7"/>
      <c r="GP216" s="7"/>
      <c r="GQ216" s="7"/>
      <c r="GR216" s="7"/>
      <c r="GS216" s="7"/>
      <c r="GT216" s="7"/>
      <c r="GU216" s="7"/>
      <c r="GV216" s="7"/>
      <c r="GW216" s="7"/>
      <c r="GX216" s="7"/>
      <c r="GY216" s="7"/>
      <c r="GZ216" s="7"/>
      <c r="HA216" s="7"/>
      <c r="HB216" s="7"/>
      <c r="HC216" s="7"/>
      <c r="HD216" s="7"/>
      <c r="HE216" s="7"/>
      <c r="HF216" s="7"/>
      <c r="HG216" s="7"/>
      <c r="HH216" s="7"/>
      <c r="HI216" s="7"/>
      <c r="HJ216" s="7"/>
      <c r="HK216" s="7"/>
      <c r="HL216" s="7"/>
      <c r="HM216" s="7"/>
      <c r="HN216" s="7"/>
      <c r="HO216" s="7"/>
      <c r="HP216" s="7"/>
      <c r="HQ216" s="7"/>
      <c r="HR216" s="7"/>
      <c r="HS216" s="7"/>
      <c r="HT216" s="7"/>
      <c r="HU216" s="7"/>
      <c r="HV216" s="7"/>
      <c r="HW216" s="7"/>
      <c r="HX216" s="7"/>
      <c r="HY216" s="7"/>
      <c r="HZ216" s="7"/>
      <c r="IA216" s="7"/>
      <c r="IB216" s="7"/>
      <c r="IC216" s="7"/>
      <c r="ID216" s="7"/>
      <c r="IE216" s="7"/>
      <c r="IF216" s="7"/>
      <c r="IG216" s="7"/>
      <c r="IH216" s="7"/>
      <c r="II216" s="7"/>
      <c r="IJ216" s="7"/>
      <c r="IK216" s="7"/>
      <c r="IL216" s="7"/>
      <c r="IM216" s="7"/>
      <c r="IN216" s="7"/>
      <c r="IO216" s="7"/>
      <c r="IP216" s="7"/>
      <c r="IQ216" s="7"/>
      <c r="IR216" s="7"/>
      <c r="IS216" s="7"/>
      <c r="IT216" s="7"/>
      <c r="IU216" s="7"/>
      <c r="IV216" s="7"/>
      <c r="IW216" s="7"/>
      <c r="IX216" s="7"/>
      <c r="IY216" s="7"/>
      <c r="IZ216" s="7"/>
      <c r="JA216" s="7"/>
      <c r="JB216" s="7"/>
      <c r="JC216" s="7"/>
      <c r="JD216" s="7"/>
      <c r="JE216" s="7"/>
      <c r="JF216" s="7"/>
      <c r="JG216" s="7"/>
      <c r="JH216" s="7"/>
      <c r="JI216" s="7"/>
      <c r="JJ216" s="7"/>
      <c r="JK216" s="7"/>
      <c r="JL216" s="7"/>
      <c r="JM216" s="7"/>
      <c r="JN216" s="7"/>
      <c r="JO216" s="7"/>
      <c r="JP216" s="7"/>
      <c r="JQ216" s="7"/>
      <c r="JR216" s="7"/>
      <c r="JS216" s="7"/>
      <c r="JT216" s="7"/>
      <c r="JU216" s="7"/>
    </row>
    <row r="217" spans="1:281" s="3" customFormat="1" ht="30" customHeight="1" thickBot="1">
      <c r="A217" s="19" t="s">
        <v>2038</v>
      </c>
      <c r="B217" s="29" t="s">
        <v>2014</v>
      </c>
      <c r="C217" s="29" t="s">
        <v>97</v>
      </c>
      <c r="D217" s="110"/>
      <c r="E217" s="115">
        <v>0</v>
      </c>
      <c r="F217" s="113">
        <v>45852</v>
      </c>
      <c r="G217" s="34">
        <v>45866</v>
      </c>
      <c r="H217" s="28">
        <f t="shared" si="257"/>
        <v>15</v>
      </c>
      <c r="I217" s="22"/>
      <c r="J217" s="7"/>
      <c r="K217" s="7"/>
      <c r="L217" s="7"/>
      <c r="M217" s="7"/>
      <c r="N217" s="7"/>
      <c r="O217" s="7"/>
      <c r="P217" s="7"/>
      <c r="Q217" s="7"/>
      <c r="R217" s="7"/>
      <c r="S217" s="7"/>
      <c r="T217" s="7"/>
      <c r="U217" s="8"/>
      <c r="V217" s="8"/>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c r="FL217" s="7"/>
      <c r="FM217" s="7"/>
      <c r="FN217" s="7"/>
      <c r="FO217" s="7"/>
      <c r="FP217" s="7"/>
      <c r="FQ217" s="7"/>
      <c r="FR217" s="7"/>
      <c r="FS217" s="7"/>
      <c r="FT217" s="7"/>
      <c r="FU217" s="7"/>
      <c r="FV217" s="7"/>
      <c r="FW217" s="7"/>
      <c r="FX217" s="7"/>
      <c r="FY217" s="7"/>
      <c r="FZ217" s="7"/>
      <c r="GA217" s="7"/>
      <c r="GB217" s="7"/>
      <c r="GC217" s="7"/>
      <c r="GD217" s="7"/>
      <c r="GE217" s="7"/>
      <c r="GF217" s="7"/>
      <c r="GG217" s="7"/>
      <c r="GH217" s="7"/>
      <c r="GI217" s="7"/>
      <c r="GJ217" s="7"/>
      <c r="GK217" s="7"/>
      <c r="GL217" s="7"/>
      <c r="GM217" s="7"/>
      <c r="GN217" s="7"/>
      <c r="GO217" s="7"/>
      <c r="GP217" s="7"/>
      <c r="GQ217" s="7"/>
      <c r="GR217" s="7"/>
      <c r="GS217" s="7"/>
      <c r="GT217" s="7"/>
      <c r="GU217" s="7"/>
      <c r="GV217" s="7"/>
      <c r="GW217" s="7"/>
      <c r="GX217" s="7"/>
      <c r="GY217" s="7"/>
      <c r="GZ217" s="7"/>
      <c r="HA217" s="7"/>
      <c r="HB217" s="7"/>
      <c r="HC217" s="7"/>
      <c r="HD217" s="7"/>
      <c r="HE217" s="7"/>
      <c r="HF217" s="7"/>
      <c r="HG217" s="7"/>
      <c r="HH217" s="7"/>
      <c r="HI217" s="7"/>
      <c r="HJ217" s="7"/>
      <c r="HK217" s="7"/>
      <c r="HL217" s="7"/>
      <c r="HM217" s="7"/>
      <c r="HN217" s="7"/>
      <c r="HO217" s="7"/>
      <c r="HP217" s="7"/>
      <c r="HQ217" s="7"/>
      <c r="HR217" s="7"/>
      <c r="HS217" s="7"/>
      <c r="HT217" s="7"/>
      <c r="HU217" s="7"/>
      <c r="HV217" s="7"/>
      <c r="HW217" s="7"/>
      <c r="HX217" s="7"/>
      <c r="HY217" s="7"/>
      <c r="HZ217" s="7"/>
      <c r="IA217" s="7"/>
      <c r="IB217" s="7"/>
      <c r="IC217" s="7"/>
      <c r="ID217" s="7"/>
      <c r="IE217" s="7"/>
      <c r="IF217" s="7"/>
      <c r="IG217" s="7"/>
      <c r="IH217" s="7"/>
      <c r="II217" s="7"/>
      <c r="IJ217" s="7"/>
      <c r="IK217" s="7"/>
      <c r="IL217" s="7"/>
      <c r="IM217" s="7"/>
      <c r="IN217" s="7"/>
      <c r="IO217" s="7"/>
      <c r="IP217" s="7"/>
      <c r="IQ217" s="7"/>
      <c r="IR217" s="7"/>
      <c r="IS217" s="7"/>
      <c r="IT217" s="7"/>
      <c r="IU217" s="7"/>
      <c r="IV217" s="7"/>
      <c r="IW217" s="7"/>
      <c r="IX217" s="7"/>
      <c r="IY217" s="7"/>
      <c r="IZ217" s="7"/>
      <c r="JA217" s="7"/>
      <c r="JB217" s="7"/>
      <c r="JC217" s="7"/>
      <c r="JD217" s="7"/>
      <c r="JE217" s="7"/>
      <c r="JF217" s="7"/>
      <c r="JG217" s="7"/>
      <c r="JH217" s="7"/>
      <c r="JI217" s="7"/>
      <c r="JJ217" s="7"/>
      <c r="JK217" s="7"/>
      <c r="JL217" s="7"/>
      <c r="JM217" s="7"/>
      <c r="JN217" s="7"/>
      <c r="JO217" s="7"/>
      <c r="JP217" s="7"/>
      <c r="JQ217" s="7"/>
      <c r="JR217" s="7"/>
      <c r="JS217" s="7"/>
      <c r="JT217" s="7"/>
      <c r="JU217" s="7"/>
    </row>
    <row r="218" spans="1:281" s="3" customFormat="1" ht="30" customHeight="1" thickBot="1">
      <c r="A218" s="19" t="s">
        <v>2039</v>
      </c>
      <c r="B218" s="29" t="s">
        <v>2014</v>
      </c>
      <c r="C218" s="29" t="s">
        <v>97</v>
      </c>
      <c r="D218" s="110"/>
      <c r="E218" s="115">
        <v>0</v>
      </c>
      <c r="F218" s="113">
        <v>45852</v>
      </c>
      <c r="G218" s="34">
        <v>45866</v>
      </c>
      <c r="H218" s="28">
        <f t="shared" si="257"/>
        <v>15</v>
      </c>
      <c r="I218" s="22"/>
      <c r="J218" s="7"/>
      <c r="K218" s="7"/>
      <c r="L218" s="7"/>
      <c r="M218" s="7"/>
      <c r="N218" s="7"/>
      <c r="O218" s="7"/>
      <c r="P218" s="7"/>
      <c r="Q218" s="7"/>
      <c r="R218" s="7"/>
      <c r="S218" s="7"/>
      <c r="T218" s="7"/>
      <c r="U218" s="8"/>
      <c r="V218" s="8"/>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c r="HP218" s="7"/>
      <c r="HQ218" s="7"/>
      <c r="HR218" s="7"/>
      <c r="HS218" s="7"/>
      <c r="HT218" s="7"/>
      <c r="HU218" s="7"/>
      <c r="HV218" s="7"/>
      <c r="HW218" s="7"/>
      <c r="HX218" s="7"/>
      <c r="HY218" s="7"/>
      <c r="HZ218" s="7"/>
      <c r="IA218" s="7"/>
      <c r="IB218" s="7"/>
      <c r="IC218" s="7"/>
      <c r="ID218" s="7"/>
      <c r="IE218" s="7"/>
      <c r="IF218" s="7"/>
      <c r="IG218" s="7"/>
      <c r="IH218" s="7"/>
      <c r="II218" s="7"/>
      <c r="IJ218" s="7"/>
      <c r="IK218" s="7"/>
      <c r="IL218" s="7"/>
      <c r="IM218" s="7"/>
      <c r="IN218" s="7"/>
      <c r="IO218" s="7"/>
      <c r="IP218" s="7"/>
      <c r="IQ218" s="7"/>
      <c r="IR218" s="7"/>
      <c r="IS218" s="7"/>
      <c r="IT218" s="7"/>
      <c r="IU218" s="7"/>
      <c r="IV218" s="7"/>
      <c r="IW218" s="7"/>
      <c r="IX218" s="7"/>
      <c r="IY218" s="7"/>
      <c r="IZ218" s="7"/>
      <c r="JA218" s="7"/>
      <c r="JB218" s="7"/>
      <c r="JC218" s="7"/>
      <c r="JD218" s="7"/>
      <c r="JE218" s="7"/>
      <c r="JF218" s="7"/>
      <c r="JG218" s="7"/>
      <c r="JH218" s="7"/>
      <c r="JI218" s="7"/>
      <c r="JJ218" s="7"/>
      <c r="JK218" s="7"/>
      <c r="JL218" s="7"/>
      <c r="JM218" s="7"/>
      <c r="JN218" s="7"/>
      <c r="JO218" s="7"/>
      <c r="JP218" s="7"/>
      <c r="JQ218" s="7"/>
      <c r="JR218" s="7"/>
      <c r="JS218" s="7"/>
      <c r="JT218" s="7"/>
      <c r="JU218" s="7"/>
    </row>
    <row r="219" spans="1:281" s="3" customFormat="1" ht="30" customHeight="1" thickBot="1">
      <c r="A219" s="19" t="s">
        <v>2040</v>
      </c>
      <c r="B219" s="29" t="s">
        <v>2014</v>
      </c>
      <c r="C219" s="29" t="s">
        <v>97</v>
      </c>
      <c r="D219" s="110"/>
      <c r="E219" s="115">
        <v>0</v>
      </c>
      <c r="F219" s="113">
        <v>45852</v>
      </c>
      <c r="G219" s="34">
        <v>45866</v>
      </c>
      <c r="H219" s="28">
        <f t="shared" si="257"/>
        <v>15</v>
      </c>
      <c r="I219" s="22"/>
      <c r="J219" s="7"/>
      <c r="K219" s="7"/>
      <c r="L219" s="7"/>
      <c r="M219" s="7"/>
      <c r="N219" s="7"/>
      <c r="O219" s="7"/>
      <c r="P219" s="7"/>
      <c r="Q219" s="7"/>
      <c r="R219" s="7"/>
      <c r="S219" s="7"/>
      <c r="T219" s="7"/>
      <c r="U219" s="8"/>
      <c r="V219" s="8"/>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c r="HF219" s="7"/>
      <c r="HG219" s="7"/>
      <c r="HH219" s="7"/>
      <c r="HI219" s="7"/>
      <c r="HJ219" s="7"/>
      <c r="HK219" s="7"/>
      <c r="HL219" s="7"/>
      <c r="HM219" s="7"/>
      <c r="HN219" s="7"/>
      <c r="HO219" s="7"/>
      <c r="HP219" s="7"/>
      <c r="HQ219" s="7"/>
      <c r="HR219" s="7"/>
      <c r="HS219" s="7"/>
      <c r="HT219" s="7"/>
      <c r="HU219" s="7"/>
      <c r="HV219" s="7"/>
      <c r="HW219" s="7"/>
      <c r="HX219" s="7"/>
      <c r="HY219" s="7"/>
      <c r="HZ219" s="7"/>
      <c r="IA219" s="7"/>
      <c r="IB219" s="7"/>
      <c r="IC219" s="7"/>
      <c r="ID219" s="7"/>
      <c r="IE219" s="7"/>
      <c r="IF219" s="7"/>
      <c r="IG219" s="7"/>
      <c r="IH219" s="7"/>
      <c r="II219" s="7"/>
      <c r="IJ219" s="7"/>
      <c r="IK219" s="7"/>
      <c r="IL219" s="7"/>
      <c r="IM219" s="7"/>
      <c r="IN219" s="7"/>
      <c r="IO219" s="7"/>
      <c r="IP219" s="7"/>
      <c r="IQ219" s="7"/>
      <c r="IR219" s="7"/>
      <c r="IS219" s="7"/>
      <c r="IT219" s="7"/>
      <c r="IU219" s="7"/>
      <c r="IV219" s="7"/>
      <c r="IW219" s="7"/>
      <c r="IX219" s="7"/>
      <c r="IY219" s="7"/>
      <c r="IZ219" s="7"/>
      <c r="JA219" s="7"/>
      <c r="JB219" s="7"/>
      <c r="JC219" s="7"/>
      <c r="JD219" s="7"/>
      <c r="JE219" s="7"/>
      <c r="JF219" s="7"/>
      <c r="JG219" s="7"/>
      <c r="JH219" s="7"/>
      <c r="JI219" s="7"/>
      <c r="JJ219" s="7"/>
      <c r="JK219" s="7"/>
      <c r="JL219" s="7"/>
      <c r="JM219" s="7"/>
      <c r="JN219" s="7"/>
      <c r="JO219" s="7"/>
      <c r="JP219" s="7"/>
      <c r="JQ219" s="7"/>
      <c r="JR219" s="7"/>
      <c r="JS219" s="7"/>
      <c r="JT219" s="7"/>
      <c r="JU219" s="7"/>
    </row>
    <row r="220" spans="1:281" s="3" customFormat="1" ht="30" customHeight="1" thickBot="1">
      <c r="A220" s="19" t="s">
        <v>2041</v>
      </c>
      <c r="B220" s="29" t="s">
        <v>2014</v>
      </c>
      <c r="C220" s="29" t="s">
        <v>97</v>
      </c>
      <c r="D220" s="110"/>
      <c r="E220" s="115">
        <v>0</v>
      </c>
      <c r="F220" s="113">
        <v>45852</v>
      </c>
      <c r="G220" s="34">
        <v>45866</v>
      </c>
      <c r="H220" s="28">
        <f t="shared" si="257"/>
        <v>15</v>
      </c>
      <c r="I220" s="22"/>
      <c r="J220" s="7"/>
      <c r="K220" s="7"/>
      <c r="L220" s="7"/>
      <c r="M220" s="7"/>
      <c r="N220" s="7"/>
      <c r="O220" s="7"/>
      <c r="P220" s="7"/>
      <c r="Q220" s="7"/>
      <c r="R220" s="7"/>
      <c r="S220" s="7"/>
      <c r="T220" s="7"/>
      <c r="U220" s="8"/>
      <c r="V220" s="8"/>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7"/>
      <c r="FO220" s="7"/>
      <c r="FP220" s="7"/>
      <c r="FQ220" s="7"/>
      <c r="FR220" s="7"/>
      <c r="FS220" s="7"/>
      <c r="FT220" s="7"/>
      <c r="FU220" s="7"/>
      <c r="FV220" s="7"/>
      <c r="FW220" s="7"/>
      <c r="FX220" s="7"/>
      <c r="FY220" s="7"/>
      <c r="FZ220" s="7"/>
      <c r="GA220" s="7"/>
      <c r="GB220" s="7"/>
      <c r="GC220" s="7"/>
      <c r="GD220" s="7"/>
      <c r="GE220" s="7"/>
      <c r="GF220" s="7"/>
      <c r="GG220" s="7"/>
      <c r="GH220" s="7"/>
      <c r="GI220" s="7"/>
      <c r="GJ220" s="7"/>
      <c r="GK220" s="7"/>
      <c r="GL220" s="7"/>
      <c r="GM220" s="7"/>
      <c r="GN220" s="7"/>
      <c r="GO220" s="7"/>
      <c r="GP220" s="7"/>
      <c r="GQ220" s="7"/>
      <c r="GR220" s="7"/>
      <c r="GS220" s="7"/>
      <c r="GT220" s="7"/>
      <c r="GU220" s="7"/>
      <c r="GV220" s="7"/>
      <c r="GW220" s="7"/>
      <c r="GX220" s="7"/>
      <c r="GY220" s="7"/>
      <c r="GZ220" s="7"/>
      <c r="HA220" s="7"/>
      <c r="HB220" s="7"/>
      <c r="HC220" s="7"/>
      <c r="HD220" s="7"/>
      <c r="HE220" s="7"/>
      <c r="HF220" s="7"/>
      <c r="HG220" s="7"/>
      <c r="HH220" s="7"/>
      <c r="HI220" s="7"/>
      <c r="HJ220" s="7"/>
      <c r="HK220" s="7"/>
      <c r="HL220" s="7"/>
      <c r="HM220" s="7"/>
      <c r="HN220" s="7"/>
      <c r="HO220" s="7"/>
      <c r="HP220" s="7"/>
      <c r="HQ220" s="7"/>
      <c r="HR220" s="7"/>
      <c r="HS220" s="7"/>
      <c r="HT220" s="7"/>
      <c r="HU220" s="7"/>
      <c r="HV220" s="7"/>
      <c r="HW220" s="7"/>
      <c r="HX220" s="7"/>
      <c r="HY220" s="7"/>
      <c r="HZ220" s="7"/>
      <c r="IA220" s="7"/>
      <c r="IB220" s="7"/>
      <c r="IC220" s="7"/>
      <c r="ID220" s="7"/>
      <c r="IE220" s="7"/>
      <c r="IF220" s="7"/>
      <c r="IG220" s="7"/>
      <c r="IH220" s="7"/>
      <c r="II220" s="7"/>
      <c r="IJ220" s="7"/>
      <c r="IK220" s="7"/>
      <c r="IL220" s="7"/>
      <c r="IM220" s="7"/>
      <c r="IN220" s="7"/>
      <c r="IO220" s="7"/>
      <c r="IP220" s="7"/>
      <c r="IQ220" s="7"/>
      <c r="IR220" s="7"/>
      <c r="IS220" s="7"/>
      <c r="IT220" s="7"/>
      <c r="IU220" s="7"/>
      <c r="IV220" s="7"/>
      <c r="IW220" s="7"/>
      <c r="IX220" s="7"/>
      <c r="IY220" s="7"/>
      <c r="IZ220" s="7"/>
      <c r="JA220" s="7"/>
      <c r="JB220" s="7"/>
      <c r="JC220" s="7"/>
      <c r="JD220" s="7"/>
      <c r="JE220" s="7"/>
      <c r="JF220" s="7"/>
      <c r="JG220" s="7"/>
      <c r="JH220" s="7"/>
      <c r="JI220" s="7"/>
      <c r="JJ220" s="7"/>
      <c r="JK220" s="7"/>
      <c r="JL220" s="7"/>
      <c r="JM220" s="7"/>
      <c r="JN220" s="7"/>
      <c r="JO220" s="7"/>
      <c r="JP220" s="7"/>
      <c r="JQ220" s="7"/>
      <c r="JR220" s="7"/>
      <c r="JS220" s="7"/>
      <c r="JT220" s="7"/>
      <c r="JU220" s="7"/>
    </row>
    <row r="221" spans="1:281" s="3" customFormat="1" ht="30" customHeight="1" thickBot="1">
      <c r="A221" s="19" t="s">
        <v>47</v>
      </c>
      <c r="B221" s="29" t="s">
        <v>19</v>
      </c>
      <c r="C221" s="29" t="s">
        <v>1989</v>
      </c>
      <c r="D221" s="110"/>
      <c r="E221" s="115">
        <v>0</v>
      </c>
      <c r="F221" s="113">
        <v>45852</v>
      </c>
      <c r="G221" s="34">
        <v>45866</v>
      </c>
      <c r="H221" s="28">
        <f t="shared" si="257"/>
        <v>15</v>
      </c>
      <c r="I221" s="22"/>
      <c r="J221" s="7"/>
      <c r="K221" s="7"/>
      <c r="L221" s="7"/>
      <c r="M221" s="7"/>
      <c r="N221" s="7"/>
      <c r="O221" s="7"/>
      <c r="P221" s="7"/>
      <c r="Q221" s="7"/>
      <c r="R221" s="7"/>
      <c r="S221" s="7"/>
      <c r="T221" s="7"/>
      <c r="U221" s="8"/>
      <c r="V221" s="8"/>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c r="FL221" s="7"/>
      <c r="FM221" s="7"/>
      <c r="FN221" s="7"/>
      <c r="FO221" s="7"/>
      <c r="FP221" s="7"/>
      <c r="FQ221" s="7"/>
      <c r="FR221" s="7"/>
      <c r="FS221" s="7"/>
      <c r="FT221" s="7"/>
      <c r="FU221" s="7"/>
      <c r="FV221" s="7"/>
      <c r="FW221" s="7"/>
      <c r="FX221" s="7"/>
      <c r="FY221" s="7"/>
      <c r="FZ221" s="7"/>
      <c r="GA221" s="7"/>
      <c r="GB221" s="7"/>
      <c r="GC221" s="7"/>
      <c r="GD221" s="7"/>
      <c r="GE221" s="7"/>
      <c r="GF221" s="7"/>
      <c r="GG221" s="7"/>
      <c r="GH221" s="7"/>
      <c r="GI221" s="7"/>
      <c r="GJ221" s="7"/>
      <c r="GK221" s="7"/>
      <c r="GL221" s="7"/>
      <c r="GM221" s="7"/>
      <c r="GN221" s="7"/>
      <c r="GO221" s="7"/>
      <c r="GP221" s="7"/>
      <c r="GQ221" s="7"/>
      <c r="GR221" s="7"/>
      <c r="GS221" s="7"/>
      <c r="GT221" s="7"/>
      <c r="GU221" s="7"/>
      <c r="GV221" s="7"/>
      <c r="GW221" s="7"/>
      <c r="GX221" s="7"/>
      <c r="GY221" s="7"/>
      <c r="GZ221" s="7"/>
      <c r="HA221" s="7"/>
      <c r="HB221" s="7"/>
      <c r="HC221" s="7"/>
      <c r="HD221" s="7"/>
      <c r="HE221" s="7"/>
      <c r="HF221" s="7"/>
      <c r="HG221" s="7"/>
      <c r="HH221" s="7"/>
      <c r="HI221" s="7"/>
      <c r="HJ221" s="7"/>
      <c r="HK221" s="7"/>
      <c r="HL221" s="7"/>
      <c r="HM221" s="7"/>
      <c r="HN221" s="7"/>
      <c r="HO221" s="7"/>
      <c r="HP221" s="7"/>
      <c r="HQ221" s="7"/>
      <c r="HR221" s="7"/>
      <c r="HS221" s="7"/>
      <c r="HT221" s="7"/>
      <c r="HU221" s="7"/>
      <c r="HV221" s="7"/>
      <c r="HW221" s="7"/>
      <c r="HX221" s="7"/>
      <c r="HY221" s="7"/>
      <c r="HZ221" s="7"/>
      <c r="IA221" s="7"/>
      <c r="IB221" s="7"/>
      <c r="IC221" s="7"/>
      <c r="ID221" s="7"/>
      <c r="IE221" s="7"/>
      <c r="IF221" s="7"/>
      <c r="IG221" s="7"/>
      <c r="IH221" s="7"/>
      <c r="II221" s="7"/>
      <c r="IJ221" s="7"/>
      <c r="IK221" s="7"/>
      <c r="IL221" s="7"/>
      <c r="IM221" s="7"/>
      <c r="IN221" s="7"/>
      <c r="IO221" s="7"/>
      <c r="IP221" s="7"/>
      <c r="IQ221" s="7"/>
      <c r="IR221" s="7"/>
      <c r="IS221" s="7"/>
      <c r="IT221" s="7"/>
      <c r="IU221" s="7"/>
      <c r="IV221" s="7"/>
      <c r="IW221" s="7"/>
      <c r="IX221" s="7"/>
      <c r="IY221" s="7"/>
      <c r="IZ221" s="7"/>
      <c r="JA221" s="7"/>
      <c r="JB221" s="7"/>
      <c r="JC221" s="7"/>
      <c r="JD221" s="7"/>
      <c r="JE221" s="7"/>
      <c r="JF221" s="7"/>
      <c r="JG221" s="7"/>
      <c r="JH221" s="7"/>
      <c r="JI221" s="7"/>
      <c r="JJ221" s="7"/>
      <c r="JK221" s="7"/>
      <c r="JL221" s="7"/>
      <c r="JM221" s="7"/>
      <c r="JN221" s="7"/>
      <c r="JO221" s="7"/>
      <c r="JP221" s="7"/>
      <c r="JQ221" s="7"/>
      <c r="JR221" s="7"/>
      <c r="JS221" s="7"/>
      <c r="JT221" s="7"/>
      <c r="JU221" s="7"/>
    </row>
    <row r="222" spans="1:281" s="3" customFormat="1" ht="30" customHeight="1" thickBot="1">
      <c r="A222" s="19" t="s">
        <v>2015</v>
      </c>
      <c r="B222" s="29" t="s">
        <v>2016</v>
      </c>
      <c r="C222" s="29" t="s">
        <v>2017</v>
      </c>
      <c r="D222" s="110"/>
      <c r="E222" s="115"/>
      <c r="F222" s="113">
        <v>45852</v>
      </c>
      <c r="G222" s="34">
        <v>45866</v>
      </c>
      <c r="H222" s="28"/>
      <c r="I222" s="22"/>
      <c r="J222" s="7"/>
      <c r="K222" s="7"/>
      <c r="L222" s="7"/>
      <c r="M222" s="7"/>
      <c r="N222" s="7"/>
      <c r="O222" s="7"/>
      <c r="P222" s="7"/>
      <c r="Q222" s="7"/>
      <c r="R222" s="7"/>
      <c r="S222" s="7"/>
      <c r="T222" s="7"/>
      <c r="U222" s="8"/>
      <c r="V222" s="8"/>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c r="FL222" s="7"/>
      <c r="FM222" s="7"/>
      <c r="FN222" s="7"/>
      <c r="FO222" s="7"/>
      <c r="FP222" s="7"/>
      <c r="FQ222" s="7"/>
      <c r="FR222" s="7"/>
      <c r="FS222" s="7"/>
      <c r="FT222" s="7"/>
      <c r="FU222" s="7"/>
      <c r="FV222" s="7"/>
      <c r="FW222" s="7"/>
      <c r="FX222" s="7"/>
      <c r="FY222" s="7"/>
      <c r="FZ222" s="7"/>
      <c r="GA222" s="7"/>
      <c r="GB222" s="7"/>
      <c r="GC222" s="7"/>
      <c r="GD222" s="7"/>
      <c r="GE222" s="7"/>
      <c r="GF222" s="7"/>
      <c r="GG222" s="7"/>
      <c r="GH222" s="7"/>
      <c r="GI222" s="7"/>
      <c r="GJ222" s="7"/>
      <c r="GK222" s="7"/>
      <c r="GL222" s="7"/>
      <c r="GM222" s="7"/>
      <c r="GN222" s="7"/>
      <c r="GO222" s="7"/>
      <c r="GP222" s="7"/>
      <c r="GQ222" s="7"/>
      <c r="GR222" s="7"/>
      <c r="GS222" s="7"/>
      <c r="GT222" s="7"/>
      <c r="GU222" s="7"/>
      <c r="GV222" s="7"/>
      <c r="GW222" s="7"/>
      <c r="GX222" s="7"/>
      <c r="GY222" s="7"/>
      <c r="GZ222" s="7"/>
      <c r="HA222" s="7"/>
      <c r="HB222" s="7"/>
      <c r="HC222" s="7"/>
      <c r="HD222" s="7"/>
      <c r="HE222" s="7"/>
      <c r="HF222" s="7"/>
      <c r="HG222" s="7"/>
      <c r="HH222" s="7"/>
      <c r="HI222" s="7"/>
      <c r="HJ222" s="7"/>
      <c r="HK222" s="7"/>
      <c r="HL222" s="7"/>
      <c r="HM222" s="7"/>
      <c r="HN222" s="7"/>
      <c r="HO222" s="7"/>
      <c r="HP222" s="7"/>
      <c r="HQ222" s="7"/>
      <c r="HR222" s="7"/>
      <c r="HS222" s="7"/>
      <c r="HT222" s="7"/>
      <c r="HU222" s="7"/>
      <c r="HV222" s="7"/>
      <c r="HW222" s="7"/>
      <c r="HX222" s="7"/>
      <c r="HY222" s="7"/>
      <c r="HZ222" s="7"/>
      <c r="IA222" s="7"/>
      <c r="IB222" s="7"/>
      <c r="IC222" s="7"/>
      <c r="ID222" s="7"/>
      <c r="IE222" s="7"/>
      <c r="IF222" s="7"/>
      <c r="IG222" s="7"/>
      <c r="IH222" s="7"/>
      <c r="II222" s="7"/>
      <c r="IJ222" s="7"/>
      <c r="IK222" s="7"/>
      <c r="IL222" s="7"/>
      <c r="IM222" s="7"/>
      <c r="IN222" s="7"/>
      <c r="IO222" s="7"/>
      <c r="IP222" s="7"/>
      <c r="IQ222" s="7"/>
      <c r="IR222" s="7"/>
      <c r="IS222" s="7"/>
      <c r="IT222" s="7"/>
      <c r="IU222" s="7"/>
      <c r="IV222" s="7"/>
      <c r="IW222" s="7"/>
      <c r="IX222" s="7"/>
      <c r="IY222" s="7"/>
      <c r="IZ222" s="7"/>
      <c r="JA222" s="7"/>
      <c r="JB222" s="7"/>
      <c r="JC222" s="7"/>
      <c r="JD222" s="7"/>
      <c r="JE222" s="7"/>
      <c r="JF222" s="7"/>
      <c r="JG222" s="7"/>
      <c r="JH222" s="7"/>
      <c r="JI222" s="7"/>
      <c r="JJ222" s="7"/>
      <c r="JK222" s="7"/>
      <c r="JL222" s="7"/>
      <c r="JM222" s="7"/>
      <c r="JN222" s="7"/>
      <c r="JO222" s="7"/>
      <c r="JP222" s="7"/>
      <c r="JQ222" s="7"/>
      <c r="JR222" s="7"/>
      <c r="JS222" s="7"/>
      <c r="JT222" s="7"/>
      <c r="JU222" s="7"/>
    </row>
    <row r="223" spans="1:281" s="3" customFormat="1" ht="30" customHeight="1" thickBot="1">
      <c r="A223" s="19" t="s">
        <v>49</v>
      </c>
      <c r="B223" s="29" t="s">
        <v>2031</v>
      </c>
      <c r="C223" s="29" t="s">
        <v>2032</v>
      </c>
      <c r="D223" s="110"/>
      <c r="E223" s="115">
        <v>0</v>
      </c>
      <c r="F223" s="113">
        <v>45852</v>
      </c>
      <c r="G223" s="34">
        <v>45866</v>
      </c>
      <c r="H223" s="28">
        <f t="shared" si="257"/>
        <v>15</v>
      </c>
      <c r="I223" s="22"/>
      <c r="J223" s="7"/>
      <c r="K223" s="7"/>
      <c r="L223" s="7"/>
      <c r="M223" s="7"/>
      <c r="N223" s="7"/>
      <c r="O223" s="7"/>
      <c r="P223" s="7"/>
      <c r="Q223" s="7"/>
      <c r="R223" s="7"/>
      <c r="S223" s="7"/>
      <c r="T223" s="7"/>
      <c r="U223" s="8"/>
      <c r="V223" s="8"/>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D223" s="7"/>
      <c r="HE223" s="7"/>
      <c r="HF223" s="7"/>
      <c r="HG223" s="7"/>
      <c r="HH223" s="7"/>
      <c r="HI223" s="7"/>
      <c r="HJ223" s="7"/>
      <c r="HK223" s="7"/>
      <c r="HL223" s="7"/>
      <c r="HM223" s="7"/>
      <c r="HN223" s="7"/>
      <c r="HO223" s="7"/>
      <c r="HP223" s="7"/>
      <c r="HQ223" s="7"/>
      <c r="HR223" s="7"/>
      <c r="HS223" s="7"/>
      <c r="HT223" s="7"/>
      <c r="HU223" s="7"/>
      <c r="HV223" s="7"/>
      <c r="HW223" s="7"/>
      <c r="HX223" s="7"/>
      <c r="HY223" s="7"/>
      <c r="HZ223" s="7"/>
      <c r="IA223" s="7"/>
      <c r="IB223" s="7"/>
      <c r="IC223" s="7"/>
      <c r="ID223" s="7"/>
      <c r="IE223" s="7"/>
      <c r="IF223" s="7"/>
      <c r="IG223" s="7"/>
      <c r="IH223" s="7"/>
      <c r="II223" s="7"/>
      <c r="IJ223" s="7"/>
      <c r="IK223" s="7"/>
      <c r="IL223" s="7"/>
      <c r="IM223" s="7"/>
      <c r="IN223" s="7"/>
      <c r="IO223" s="7"/>
      <c r="IP223" s="7"/>
      <c r="IQ223" s="7"/>
      <c r="IR223" s="7"/>
      <c r="IS223" s="7"/>
      <c r="IT223" s="7"/>
      <c r="IU223" s="7"/>
      <c r="IV223" s="7"/>
      <c r="IW223" s="7"/>
      <c r="IX223" s="7"/>
      <c r="IY223" s="7"/>
      <c r="IZ223" s="7"/>
      <c r="JA223" s="7"/>
      <c r="JB223" s="7"/>
      <c r="JC223" s="7"/>
      <c r="JD223" s="7"/>
      <c r="JE223" s="7"/>
      <c r="JF223" s="7"/>
      <c r="JG223" s="7"/>
      <c r="JH223" s="7"/>
      <c r="JI223" s="7"/>
      <c r="JJ223" s="7"/>
      <c r="JK223" s="7"/>
      <c r="JL223" s="7"/>
      <c r="JM223" s="7"/>
      <c r="JN223" s="7"/>
      <c r="JO223" s="7"/>
      <c r="JP223" s="7"/>
      <c r="JQ223" s="7"/>
      <c r="JR223" s="7"/>
      <c r="JS223" s="7"/>
      <c r="JT223" s="7"/>
      <c r="JU223" s="7"/>
    </row>
    <row r="224" spans="1:281" s="3" customFormat="1" ht="30" customHeight="1" thickBot="1">
      <c r="A224" s="19" t="s">
        <v>50</v>
      </c>
      <c r="B224" s="29" t="s">
        <v>2105</v>
      </c>
      <c r="C224" s="20" t="s">
        <v>2104</v>
      </c>
      <c r="D224" s="110"/>
      <c r="E224" s="115">
        <v>0</v>
      </c>
      <c r="F224" s="113">
        <v>45852</v>
      </c>
      <c r="G224" s="34">
        <v>45866</v>
      </c>
      <c r="H224" s="28">
        <f t="shared" si="257"/>
        <v>15</v>
      </c>
      <c r="I224" s="22"/>
      <c r="J224" s="7"/>
      <c r="K224" s="7"/>
      <c r="L224" s="7"/>
      <c r="M224" s="7"/>
      <c r="N224" s="7"/>
      <c r="O224" s="7"/>
      <c r="P224" s="7"/>
      <c r="Q224" s="7"/>
      <c r="R224" s="7"/>
      <c r="S224" s="7"/>
      <c r="T224" s="7"/>
      <c r="U224" s="8"/>
      <c r="V224" s="8"/>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c r="FH224" s="7"/>
      <c r="FI224" s="7"/>
      <c r="FJ224" s="7"/>
      <c r="FK224" s="7"/>
      <c r="FL224" s="7"/>
      <c r="FM224" s="7"/>
      <c r="FN224" s="7"/>
      <c r="FO224" s="7"/>
      <c r="FP224" s="7"/>
      <c r="FQ224" s="7"/>
      <c r="FR224" s="7"/>
      <c r="FS224" s="7"/>
      <c r="FT224" s="7"/>
      <c r="FU224" s="7"/>
      <c r="FV224" s="7"/>
      <c r="FW224" s="7"/>
      <c r="FX224" s="7"/>
      <c r="FY224" s="7"/>
      <c r="FZ224" s="7"/>
      <c r="GA224" s="7"/>
      <c r="GB224" s="7"/>
      <c r="GC224" s="7"/>
      <c r="GD224" s="7"/>
      <c r="GE224" s="7"/>
      <c r="GF224" s="7"/>
      <c r="GG224" s="7"/>
      <c r="GH224" s="7"/>
      <c r="GI224" s="7"/>
      <c r="GJ224" s="7"/>
      <c r="GK224" s="7"/>
      <c r="GL224" s="7"/>
      <c r="GM224" s="7"/>
      <c r="GN224" s="7"/>
      <c r="GO224" s="7"/>
      <c r="GP224" s="7"/>
      <c r="GQ224" s="7"/>
      <c r="GR224" s="7"/>
      <c r="GS224" s="7"/>
      <c r="GT224" s="7"/>
      <c r="GU224" s="7"/>
      <c r="GV224" s="7"/>
      <c r="GW224" s="7"/>
      <c r="GX224" s="7"/>
      <c r="GY224" s="7"/>
      <c r="GZ224" s="7"/>
      <c r="HA224" s="7"/>
      <c r="HB224" s="7"/>
      <c r="HC224" s="7"/>
      <c r="HD224" s="7"/>
      <c r="HE224" s="7"/>
      <c r="HF224" s="7"/>
      <c r="HG224" s="7"/>
      <c r="HH224" s="7"/>
      <c r="HI224" s="7"/>
      <c r="HJ224" s="7"/>
      <c r="HK224" s="7"/>
      <c r="HL224" s="7"/>
      <c r="HM224" s="7"/>
      <c r="HN224" s="7"/>
      <c r="HO224" s="7"/>
      <c r="HP224" s="7"/>
      <c r="HQ224" s="7"/>
      <c r="HR224" s="7"/>
      <c r="HS224" s="7"/>
      <c r="HT224" s="7"/>
      <c r="HU224" s="7"/>
      <c r="HV224" s="7"/>
      <c r="HW224" s="7"/>
      <c r="HX224" s="7"/>
      <c r="HY224" s="7"/>
      <c r="HZ224" s="7"/>
      <c r="IA224" s="7"/>
      <c r="IB224" s="7"/>
      <c r="IC224" s="7"/>
      <c r="ID224" s="7"/>
      <c r="IE224" s="7"/>
      <c r="IF224" s="7"/>
      <c r="IG224" s="7"/>
      <c r="IH224" s="7"/>
      <c r="II224" s="7"/>
      <c r="IJ224" s="7"/>
      <c r="IK224" s="7"/>
      <c r="IL224" s="7"/>
      <c r="IM224" s="7"/>
      <c r="IN224" s="7"/>
      <c r="IO224" s="7"/>
      <c r="IP224" s="7"/>
      <c r="IQ224" s="7"/>
      <c r="IR224" s="7"/>
      <c r="IS224" s="7"/>
      <c r="IT224" s="7"/>
      <c r="IU224" s="7"/>
      <c r="IV224" s="7"/>
      <c r="IW224" s="7"/>
      <c r="IX224" s="7"/>
      <c r="IY224" s="7"/>
      <c r="IZ224" s="7"/>
      <c r="JA224" s="7"/>
      <c r="JB224" s="7"/>
      <c r="JC224" s="7"/>
      <c r="JD224" s="7"/>
      <c r="JE224" s="7"/>
      <c r="JF224" s="7"/>
      <c r="JG224" s="7"/>
      <c r="JH224" s="7"/>
      <c r="JI224" s="7"/>
      <c r="JJ224" s="7"/>
      <c r="JK224" s="7"/>
      <c r="JL224" s="7"/>
      <c r="JM224" s="7"/>
      <c r="JN224" s="7"/>
      <c r="JO224" s="7"/>
      <c r="JP224" s="7"/>
      <c r="JQ224" s="7"/>
      <c r="JR224" s="7"/>
      <c r="JS224" s="7"/>
      <c r="JT224" s="7"/>
      <c r="JU224" s="7"/>
    </row>
    <row r="225" spans="1:281" s="3" customFormat="1" ht="30" customHeight="1" thickBot="1">
      <c r="A225" s="19" t="s">
        <v>51</v>
      </c>
      <c r="B225" s="29" t="s">
        <v>331</v>
      </c>
      <c r="C225" s="29" t="s">
        <v>98</v>
      </c>
      <c r="D225" s="110"/>
      <c r="E225" s="115">
        <v>0</v>
      </c>
      <c r="F225" s="113">
        <v>45852</v>
      </c>
      <c r="G225" s="34">
        <v>45866</v>
      </c>
      <c r="H225" s="28">
        <f t="shared" si="257"/>
        <v>15</v>
      </c>
      <c r="I225" s="22"/>
      <c r="J225" s="7"/>
      <c r="K225" s="7"/>
      <c r="L225" s="7"/>
      <c r="M225" s="7"/>
      <c r="N225" s="7"/>
      <c r="O225" s="7"/>
      <c r="P225" s="7"/>
      <c r="Q225" s="7"/>
      <c r="R225" s="7"/>
      <c r="S225" s="7"/>
      <c r="T225" s="7"/>
      <c r="U225" s="8"/>
      <c r="V225" s="8"/>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c r="FH225" s="7"/>
      <c r="FI225" s="7"/>
      <c r="FJ225" s="7"/>
      <c r="FK225" s="7"/>
      <c r="FL225" s="7"/>
      <c r="FM225" s="7"/>
      <c r="FN225" s="7"/>
      <c r="FO225" s="7"/>
      <c r="FP225" s="7"/>
      <c r="FQ225" s="7"/>
      <c r="FR225" s="7"/>
      <c r="FS225" s="7"/>
      <c r="FT225" s="7"/>
      <c r="FU225" s="7"/>
      <c r="FV225" s="7"/>
      <c r="FW225" s="7"/>
      <c r="FX225" s="7"/>
      <c r="FY225" s="7"/>
      <c r="FZ225" s="7"/>
      <c r="GA225" s="7"/>
      <c r="GB225" s="7"/>
      <c r="GC225" s="7"/>
      <c r="GD225" s="7"/>
      <c r="GE225" s="7"/>
      <c r="GF225" s="7"/>
      <c r="GG225" s="7"/>
      <c r="GH225" s="7"/>
      <c r="GI225" s="7"/>
      <c r="GJ225" s="7"/>
      <c r="GK225" s="7"/>
      <c r="GL225" s="7"/>
      <c r="GM225" s="7"/>
      <c r="GN225" s="7"/>
      <c r="GO225" s="7"/>
      <c r="GP225" s="7"/>
      <c r="GQ225" s="7"/>
      <c r="GR225" s="7"/>
      <c r="GS225" s="7"/>
      <c r="GT225" s="7"/>
      <c r="GU225" s="7"/>
      <c r="GV225" s="7"/>
      <c r="GW225" s="7"/>
      <c r="GX225" s="7"/>
      <c r="GY225" s="7"/>
      <c r="GZ225" s="7"/>
      <c r="HA225" s="7"/>
      <c r="HB225" s="7"/>
      <c r="HC225" s="7"/>
      <c r="HD225" s="7"/>
      <c r="HE225" s="7"/>
      <c r="HF225" s="7"/>
      <c r="HG225" s="7"/>
      <c r="HH225" s="7"/>
      <c r="HI225" s="7"/>
      <c r="HJ225" s="7"/>
      <c r="HK225" s="7"/>
      <c r="HL225" s="7"/>
      <c r="HM225" s="7"/>
      <c r="HN225" s="7"/>
      <c r="HO225" s="7"/>
      <c r="HP225" s="7"/>
      <c r="HQ225" s="7"/>
      <c r="HR225" s="7"/>
      <c r="HS225" s="7"/>
      <c r="HT225" s="7"/>
      <c r="HU225" s="7"/>
      <c r="HV225" s="7"/>
      <c r="HW225" s="7"/>
      <c r="HX225" s="7"/>
      <c r="HY225" s="7"/>
      <c r="HZ225" s="7"/>
      <c r="IA225" s="7"/>
      <c r="IB225" s="7"/>
      <c r="IC225" s="7"/>
      <c r="ID225" s="7"/>
      <c r="IE225" s="7"/>
      <c r="IF225" s="7"/>
      <c r="IG225" s="7"/>
      <c r="IH225" s="7"/>
      <c r="II225" s="7"/>
      <c r="IJ225" s="7"/>
      <c r="IK225" s="7"/>
      <c r="IL225" s="7"/>
      <c r="IM225" s="7"/>
      <c r="IN225" s="7"/>
      <c r="IO225" s="7"/>
      <c r="IP225" s="7"/>
      <c r="IQ225" s="7"/>
      <c r="IR225" s="7"/>
      <c r="IS225" s="7"/>
      <c r="IT225" s="7"/>
      <c r="IU225" s="7"/>
      <c r="IV225" s="7"/>
      <c r="IW225" s="7"/>
      <c r="IX225" s="7"/>
      <c r="IY225" s="7"/>
      <c r="IZ225" s="7"/>
      <c r="JA225" s="7"/>
      <c r="JB225" s="7"/>
      <c r="JC225" s="7"/>
      <c r="JD225" s="7"/>
      <c r="JE225" s="7"/>
      <c r="JF225" s="7"/>
      <c r="JG225" s="7"/>
      <c r="JH225" s="7"/>
      <c r="JI225" s="7"/>
      <c r="JJ225" s="7"/>
      <c r="JK225" s="7"/>
      <c r="JL225" s="7"/>
      <c r="JM225" s="7"/>
      <c r="JN225" s="7"/>
      <c r="JO225" s="7"/>
      <c r="JP225" s="7"/>
      <c r="JQ225" s="7"/>
      <c r="JR225" s="7"/>
      <c r="JS225" s="7"/>
      <c r="JT225" s="7"/>
      <c r="JU225" s="7"/>
    </row>
    <row r="226" spans="1:281" s="3" customFormat="1" ht="30" customHeight="1" thickBot="1">
      <c r="A226" s="19" t="s">
        <v>52</v>
      </c>
      <c r="B226" s="29" t="s">
        <v>331</v>
      </c>
      <c r="C226" s="29" t="s">
        <v>98</v>
      </c>
      <c r="D226" s="110"/>
      <c r="E226" s="115">
        <v>0</v>
      </c>
      <c r="F226" s="113">
        <v>45852</v>
      </c>
      <c r="G226" s="34">
        <v>45866</v>
      </c>
      <c r="H226" s="28">
        <f t="shared" si="257"/>
        <v>15</v>
      </c>
      <c r="I226" s="22"/>
      <c r="J226" s="7"/>
      <c r="K226" s="7"/>
      <c r="L226" s="7"/>
      <c r="M226" s="7"/>
      <c r="N226" s="7"/>
      <c r="O226" s="7"/>
      <c r="P226" s="7"/>
      <c r="Q226" s="7"/>
      <c r="R226" s="7"/>
      <c r="S226" s="7"/>
      <c r="T226" s="7"/>
      <c r="U226" s="8"/>
      <c r="V226" s="8"/>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c r="FH226" s="7"/>
      <c r="FI226" s="7"/>
      <c r="FJ226" s="7"/>
      <c r="FK226" s="7"/>
      <c r="FL226" s="7"/>
      <c r="FM226" s="7"/>
      <c r="FN226" s="7"/>
      <c r="FO226" s="7"/>
      <c r="FP226" s="7"/>
      <c r="FQ226" s="7"/>
      <c r="FR226" s="7"/>
      <c r="FS226" s="7"/>
      <c r="FT226" s="7"/>
      <c r="FU226" s="7"/>
      <c r="FV226" s="7"/>
      <c r="FW226" s="7"/>
      <c r="FX226" s="7"/>
      <c r="FY226" s="7"/>
      <c r="FZ226" s="7"/>
      <c r="GA226" s="7"/>
      <c r="GB226" s="7"/>
      <c r="GC226" s="7"/>
      <c r="GD226" s="7"/>
      <c r="GE226" s="7"/>
      <c r="GF226" s="7"/>
      <c r="GG226" s="7"/>
      <c r="GH226" s="7"/>
      <c r="GI226" s="7"/>
      <c r="GJ226" s="7"/>
      <c r="GK226" s="7"/>
      <c r="GL226" s="7"/>
      <c r="GM226" s="7"/>
      <c r="GN226" s="7"/>
      <c r="GO226" s="7"/>
      <c r="GP226" s="7"/>
      <c r="GQ226" s="7"/>
      <c r="GR226" s="7"/>
      <c r="GS226" s="7"/>
      <c r="GT226" s="7"/>
      <c r="GU226" s="7"/>
      <c r="GV226" s="7"/>
      <c r="GW226" s="7"/>
      <c r="GX226" s="7"/>
      <c r="GY226" s="7"/>
      <c r="GZ226" s="7"/>
      <c r="HA226" s="7"/>
      <c r="HB226" s="7"/>
      <c r="HC226" s="7"/>
      <c r="HD226" s="7"/>
      <c r="HE226" s="7"/>
      <c r="HF226" s="7"/>
      <c r="HG226" s="7"/>
      <c r="HH226" s="7"/>
      <c r="HI226" s="7"/>
      <c r="HJ226" s="7"/>
      <c r="HK226" s="7"/>
      <c r="HL226" s="7"/>
      <c r="HM226" s="7"/>
      <c r="HN226" s="7"/>
      <c r="HO226" s="7"/>
      <c r="HP226" s="7"/>
      <c r="HQ226" s="7"/>
      <c r="HR226" s="7"/>
      <c r="HS226" s="7"/>
      <c r="HT226" s="7"/>
      <c r="HU226" s="7"/>
      <c r="HV226" s="7"/>
      <c r="HW226" s="7"/>
      <c r="HX226" s="7"/>
      <c r="HY226" s="7"/>
      <c r="HZ226" s="7"/>
      <c r="IA226" s="7"/>
      <c r="IB226" s="7"/>
      <c r="IC226" s="7"/>
      <c r="ID226" s="7"/>
      <c r="IE226" s="7"/>
      <c r="IF226" s="7"/>
      <c r="IG226" s="7"/>
      <c r="IH226" s="7"/>
      <c r="II226" s="7"/>
      <c r="IJ226" s="7"/>
      <c r="IK226" s="7"/>
      <c r="IL226" s="7"/>
      <c r="IM226" s="7"/>
      <c r="IN226" s="7"/>
      <c r="IO226" s="7"/>
      <c r="IP226" s="7"/>
      <c r="IQ226" s="7"/>
      <c r="IR226" s="7"/>
      <c r="IS226" s="7"/>
      <c r="IT226" s="7"/>
      <c r="IU226" s="7"/>
      <c r="IV226" s="7"/>
      <c r="IW226" s="7"/>
      <c r="IX226" s="7"/>
      <c r="IY226" s="7"/>
      <c r="IZ226" s="7"/>
      <c r="JA226" s="7"/>
      <c r="JB226" s="7"/>
      <c r="JC226" s="7"/>
      <c r="JD226" s="7"/>
      <c r="JE226" s="7"/>
      <c r="JF226" s="7"/>
      <c r="JG226" s="7"/>
      <c r="JH226" s="7"/>
      <c r="JI226" s="7"/>
      <c r="JJ226" s="7"/>
      <c r="JK226" s="7"/>
      <c r="JL226" s="7"/>
      <c r="JM226" s="7"/>
      <c r="JN226" s="7"/>
      <c r="JO226" s="7"/>
      <c r="JP226" s="7"/>
      <c r="JQ226" s="7"/>
      <c r="JR226" s="7"/>
      <c r="JS226" s="7"/>
      <c r="JT226" s="7"/>
      <c r="JU226" s="7"/>
    </row>
    <row r="227" spans="1:281" s="3" customFormat="1" ht="30" customHeight="1" thickBot="1">
      <c r="A227" s="19" t="s">
        <v>53</v>
      </c>
      <c r="B227" s="29" t="s">
        <v>326</v>
      </c>
      <c r="C227" s="29" t="s">
        <v>110</v>
      </c>
      <c r="D227" s="110"/>
      <c r="E227" s="115">
        <v>0</v>
      </c>
      <c r="F227" s="113">
        <v>45852</v>
      </c>
      <c r="G227" s="34">
        <v>45866</v>
      </c>
      <c r="H227" s="28">
        <f t="shared" si="257"/>
        <v>15</v>
      </c>
      <c r="I227" s="22"/>
      <c r="J227" s="7"/>
      <c r="K227" s="7"/>
      <c r="L227" s="7"/>
      <c r="M227" s="7"/>
      <c r="N227" s="7"/>
      <c r="O227" s="7"/>
      <c r="P227" s="7"/>
      <c r="Q227" s="7"/>
      <c r="R227" s="7"/>
      <c r="S227" s="7"/>
      <c r="T227" s="7"/>
      <c r="U227" s="8"/>
      <c r="V227" s="8"/>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c r="ER227" s="7"/>
      <c r="ES227" s="7"/>
      <c r="ET227" s="7"/>
      <c r="EU227" s="7"/>
      <c r="EV227" s="7"/>
      <c r="EW227" s="7"/>
      <c r="EX227" s="7"/>
      <c r="EY227" s="7"/>
      <c r="EZ227" s="7"/>
      <c r="FA227" s="7"/>
      <c r="FB227" s="7"/>
      <c r="FC227" s="7"/>
      <c r="FD227" s="7"/>
      <c r="FE227" s="7"/>
      <c r="FF227" s="7"/>
      <c r="FG227" s="7"/>
      <c r="FH227" s="7"/>
      <c r="FI227" s="7"/>
      <c r="FJ227" s="7"/>
      <c r="FK227" s="7"/>
      <c r="FL227" s="7"/>
      <c r="FM227" s="7"/>
      <c r="FN227" s="7"/>
      <c r="FO227" s="7"/>
      <c r="FP227" s="7"/>
      <c r="FQ227" s="7"/>
      <c r="FR227" s="7"/>
      <c r="FS227" s="7"/>
      <c r="FT227" s="7"/>
      <c r="FU227" s="7"/>
      <c r="FV227" s="7"/>
      <c r="FW227" s="7"/>
      <c r="FX227" s="7"/>
      <c r="FY227" s="7"/>
      <c r="FZ227" s="7"/>
      <c r="GA227" s="7"/>
      <c r="GB227" s="7"/>
      <c r="GC227" s="7"/>
      <c r="GD227" s="7"/>
      <c r="GE227" s="7"/>
      <c r="GF227" s="7"/>
      <c r="GG227" s="7"/>
      <c r="GH227" s="7"/>
      <c r="GI227" s="7"/>
      <c r="GJ227" s="7"/>
      <c r="GK227" s="7"/>
      <c r="GL227" s="7"/>
      <c r="GM227" s="7"/>
      <c r="GN227" s="7"/>
      <c r="GO227" s="7"/>
      <c r="GP227" s="7"/>
      <c r="GQ227" s="7"/>
      <c r="GR227" s="7"/>
      <c r="GS227" s="7"/>
      <c r="GT227" s="7"/>
      <c r="GU227" s="7"/>
      <c r="GV227" s="7"/>
      <c r="GW227" s="7"/>
      <c r="GX227" s="7"/>
      <c r="GY227" s="7"/>
      <c r="GZ227" s="7"/>
      <c r="HA227" s="7"/>
      <c r="HB227" s="7"/>
      <c r="HC227" s="7"/>
      <c r="HD227" s="7"/>
      <c r="HE227" s="7"/>
      <c r="HF227" s="7"/>
      <c r="HG227" s="7"/>
      <c r="HH227" s="7"/>
      <c r="HI227" s="7"/>
      <c r="HJ227" s="7"/>
      <c r="HK227" s="7"/>
      <c r="HL227" s="7"/>
      <c r="HM227" s="7"/>
      <c r="HN227" s="7"/>
      <c r="HO227" s="7"/>
      <c r="HP227" s="7"/>
      <c r="HQ227" s="7"/>
      <c r="HR227" s="7"/>
      <c r="HS227" s="7"/>
      <c r="HT227" s="7"/>
      <c r="HU227" s="7"/>
      <c r="HV227" s="7"/>
      <c r="HW227" s="7"/>
      <c r="HX227" s="7"/>
      <c r="HY227" s="7"/>
      <c r="HZ227" s="7"/>
      <c r="IA227" s="7"/>
      <c r="IB227" s="7"/>
      <c r="IC227" s="7"/>
      <c r="ID227" s="7"/>
      <c r="IE227" s="7"/>
      <c r="IF227" s="7"/>
      <c r="IG227" s="7"/>
      <c r="IH227" s="7"/>
      <c r="II227" s="7"/>
      <c r="IJ227" s="7"/>
      <c r="IK227" s="7"/>
      <c r="IL227" s="7"/>
      <c r="IM227" s="7"/>
      <c r="IN227" s="7"/>
      <c r="IO227" s="7"/>
      <c r="IP227" s="7"/>
      <c r="IQ227" s="7"/>
      <c r="IR227" s="7"/>
      <c r="IS227" s="7"/>
      <c r="IT227" s="7"/>
      <c r="IU227" s="7"/>
      <c r="IV227" s="7"/>
      <c r="IW227" s="7"/>
      <c r="IX227" s="7"/>
      <c r="IY227" s="7"/>
      <c r="IZ227" s="7"/>
      <c r="JA227" s="7"/>
      <c r="JB227" s="7"/>
      <c r="JC227" s="7"/>
      <c r="JD227" s="7"/>
      <c r="JE227" s="7"/>
      <c r="JF227" s="7"/>
      <c r="JG227" s="7"/>
      <c r="JH227" s="7"/>
      <c r="JI227" s="7"/>
      <c r="JJ227" s="7"/>
      <c r="JK227" s="7"/>
      <c r="JL227" s="7"/>
      <c r="JM227" s="7"/>
      <c r="JN227" s="7"/>
      <c r="JO227" s="7"/>
      <c r="JP227" s="7"/>
      <c r="JQ227" s="7"/>
      <c r="JR227" s="7"/>
      <c r="JS227" s="7"/>
      <c r="JT227" s="7"/>
      <c r="JU227" s="7"/>
    </row>
    <row r="228" spans="1:281" s="3" customFormat="1" ht="30" customHeight="1" thickBot="1">
      <c r="A228" s="19" t="s">
        <v>54</v>
      </c>
      <c r="B228" s="29" t="s">
        <v>326</v>
      </c>
      <c r="C228" s="29" t="s">
        <v>110</v>
      </c>
      <c r="D228" s="110"/>
      <c r="E228" s="115">
        <v>0</v>
      </c>
      <c r="F228" s="113">
        <v>45852</v>
      </c>
      <c r="G228" s="34">
        <v>45866</v>
      </c>
      <c r="H228" s="28">
        <f t="shared" si="257"/>
        <v>15</v>
      </c>
      <c r="I228" s="22"/>
      <c r="J228" s="7"/>
      <c r="K228" s="7"/>
      <c r="L228" s="7"/>
      <c r="M228" s="7"/>
      <c r="N228" s="7"/>
      <c r="O228" s="7"/>
      <c r="P228" s="7"/>
      <c r="Q228" s="7"/>
      <c r="R228" s="7"/>
      <c r="S228" s="7"/>
      <c r="T228" s="7"/>
      <c r="U228" s="8"/>
      <c r="V228" s="8"/>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7"/>
      <c r="GW228" s="7"/>
      <c r="GX228" s="7"/>
      <c r="GY228" s="7"/>
      <c r="GZ228" s="7"/>
      <c r="HA228" s="7"/>
      <c r="HB228" s="7"/>
      <c r="HC228" s="7"/>
      <c r="HD228" s="7"/>
      <c r="HE228" s="7"/>
      <c r="HF228" s="7"/>
      <c r="HG228" s="7"/>
      <c r="HH228" s="7"/>
      <c r="HI228" s="7"/>
      <c r="HJ228" s="7"/>
      <c r="HK228" s="7"/>
      <c r="HL228" s="7"/>
      <c r="HM228" s="7"/>
      <c r="HN228" s="7"/>
      <c r="HO228" s="7"/>
      <c r="HP228" s="7"/>
      <c r="HQ228" s="7"/>
      <c r="HR228" s="7"/>
      <c r="HS228" s="7"/>
      <c r="HT228" s="7"/>
      <c r="HU228" s="7"/>
      <c r="HV228" s="7"/>
      <c r="HW228" s="7"/>
      <c r="HX228" s="7"/>
      <c r="HY228" s="7"/>
      <c r="HZ228" s="7"/>
      <c r="IA228" s="7"/>
      <c r="IB228" s="7"/>
      <c r="IC228" s="7"/>
      <c r="ID228" s="7"/>
      <c r="IE228" s="7"/>
      <c r="IF228" s="7"/>
      <c r="IG228" s="7"/>
      <c r="IH228" s="7"/>
      <c r="II228" s="7"/>
      <c r="IJ228" s="7"/>
      <c r="IK228" s="7"/>
      <c r="IL228" s="7"/>
      <c r="IM228" s="7"/>
      <c r="IN228" s="7"/>
      <c r="IO228" s="7"/>
      <c r="IP228" s="7"/>
      <c r="IQ228" s="7"/>
      <c r="IR228" s="7"/>
      <c r="IS228" s="7"/>
      <c r="IT228" s="7"/>
      <c r="IU228" s="7"/>
      <c r="IV228" s="7"/>
      <c r="IW228" s="7"/>
      <c r="IX228" s="7"/>
      <c r="IY228" s="7"/>
      <c r="IZ228" s="7"/>
      <c r="JA228" s="7"/>
      <c r="JB228" s="7"/>
      <c r="JC228" s="7"/>
      <c r="JD228" s="7"/>
      <c r="JE228" s="7"/>
      <c r="JF228" s="7"/>
      <c r="JG228" s="7"/>
      <c r="JH228" s="7"/>
      <c r="JI228" s="7"/>
      <c r="JJ228" s="7"/>
      <c r="JK228" s="7"/>
      <c r="JL228" s="7"/>
      <c r="JM228" s="7"/>
      <c r="JN228" s="7"/>
      <c r="JO228" s="7"/>
      <c r="JP228" s="7"/>
      <c r="JQ228" s="7"/>
      <c r="JR228" s="7"/>
      <c r="JS228" s="7"/>
      <c r="JT228" s="7"/>
      <c r="JU228" s="7"/>
    </row>
    <row r="229" spans="1:281" s="3" customFormat="1" ht="30" customHeight="1" thickBot="1">
      <c r="A229" s="19" t="s">
        <v>55</v>
      </c>
      <c r="B229" s="29" t="s">
        <v>326</v>
      </c>
      <c r="C229" s="29" t="s">
        <v>110</v>
      </c>
      <c r="D229" s="110"/>
      <c r="E229" s="115">
        <v>0</v>
      </c>
      <c r="F229" s="113">
        <v>45852</v>
      </c>
      <c r="G229" s="34">
        <v>45866</v>
      </c>
      <c r="H229" s="28">
        <f t="shared" si="257"/>
        <v>15</v>
      </c>
      <c r="I229" s="22"/>
      <c r="J229" s="7"/>
      <c r="K229" s="7"/>
      <c r="L229" s="7"/>
      <c r="M229" s="7"/>
      <c r="N229" s="7"/>
      <c r="O229" s="7"/>
      <c r="P229" s="7"/>
      <c r="Q229" s="7"/>
      <c r="R229" s="7"/>
      <c r="S229" s="7"/>
      <c r="T229" s="7"/>
      <c r="U229" s="8"/>
      <c r="V229" s="8"/>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7"/>
      <c r="HI229" s="7"/>
      <c r="HJ229" s="7"/>
      <c r="HK229" s="7"/>
      <c r="HL229" s="7"/>
      <c r="HM229" s="7"/>
      <c r="HN229" s="7"/>
      <c r="HO229" s="7"/>
      <c r="HP229" s="7"/>
      <c r="HQ229" s="7"/>
      <c r="HR229" s="7"/>
      <c r="HS229" s="7"/>
      <c r="HT229" s="7"/>
      <c r="HU229" s="7"/>
      <c r="HV229" s="7"/>
      <c r="HW229" s="7"/>
      <c r="HX229" s="7"/>
      <c r="HY229" s="7"/>
      <c r="HZ229" s="7"/>
      <c r="IA229" s="7"/>
      <c r="IB229" s="7"/>
      <c r="IC229" s="7"/>
      <c r="ID229" s="7"/>
      <c r="IE229" s="7"/>
      <c r="IF229" s="7"/>
      <c r="IG229" s="7"/>
      <c r="IH229" s="7"/>
      <c r="II229" s="7"/>
      <c r="IJ229" s="7"/>
      <c r="IK229" s="7"/>
      <c r="IL229" s="7"/>
      <c r="IM229" s="7"/>
      <c r="IN229" s="7"/>
      <c r="IO229" s="7"/>
      <c r="IP229" s="7"/>
      <c r="IQ229" s="7"/>
      <c r="IR229" s="7"/>
      <c r="IS229" s="7"/>
      <c r="IT229" s="7"/>
      <c r="IU229" s="7"/>
      <c r="IV229" s="7"/>
      <c r="IW229" s="7"/>
      <c r="IX229" s="7"/>
      <c r="IY229" s="7"/>
      <c r="IZ229" s="7"/>
      <c r="JA229" s="7"/>
      <c r="JB229" s="7"/>
      <c r="JC229" s="7"/>
      <c r="JD229" s="7"/>
      <c r="JE229" s="7"/>
      <c r="JF229" s="7"/>
      <c r="JG229" s="7"/>
      <c r="JH229" s="7"/>
      <c r="JI229" s="7"/>
      <c r="JJ229" s="7"/>
      <c r="JK229" s="7"/>
      <c r="JL229" s="7"/>
      <c r="JM229" s="7"/>
      <c r="JN229" s="7"/>
      <c r="JO229" s="7"/>
      <c r="JP229" s="7"/>
      <c r="JQ229" s="7"/>
      <c r="JR229" s="7"/>
      <c r="JS229" s="7"/>
      <c r="JT229" s="7"/>
      <c r="JU229" s="7"/>
    </row>
    <row r="230" spans="1:281" s="3" customFormat="1" ht="30" customHeight="1" thickBot="1">
      <c r="A230" s="19" t="s">
        <v>56</v>
      </c>
      <c r="B230" s="29" t="s">
        <v>326</v>
      </c>
      <c r="C230" s="29" t="s">
        <v>110</v>
      </c>
      <c r="D230" s="110"/>
      <c r="E230" s="115">
        <v>0</v>
      </c>
      <c r="F230" s="113">
        <v>45852</v>
      </c>
      <c r="G230" s="34">
        <v>45866</v>
      </c>
      <c r="H230" s="28">
        <f t="shared" si="257"/>
        <v>15</v>
      </c>
      <c r="I230" s="22"/>
      <c r="J230" s="7"/>
      <c r="K230" s="7"/>
      <c r="L230" s="7"/>
      <c r="M230" s="7"/>
      <c r="N230" s="7"/>
      <c r="O230" s="7"/>
      <c r="P230" s="7"/>
      <c r="Q230" s="7"/>
      <c r="R230" s="7"/>
      <c r="S230" s="7"/>
      <c r="T230" s="7"/>
      <c r="U230" s="8"/>
      <c r="V230" s="8"/>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c r="HF230" s="7"/>
      <c r="HG230" s="7"/>
      <c r="HH230" s="7"/>
      <c r="HI230" s="7"/>
      <c r="HJ230" s="7"/>
      <c r="HK230" s="7"/>
      <c r="HL230" s="7"/>
      <c r="HM230" s="7"/>
      <c r="HN230" s="7"/>
      <c r="HO230" s="7"/>
      <c r="HP230" s="7"/>
      <c r="HQ230" s="7"/>
      <c r="HR230" s="7"/>
      <c r="HS230" s="7"/>
      <c r="HT230" s="7"/>
      <c r="HU230" s="7"/>
      <c r="HV230" s="7"/>
      <c r="HW230" s="7"/>
      <c r="HX230" s="7"/>
      <c r="HY230" s="7"/>
      <c r="HZ230" s="7"/>
      <c r="IA230" s="7"/>
      <c r="IB230" s="7"/>
      <c r="IC230" s="7"/>
      <c r="ID230" s="7"/>
      <c r="IE230" s="7"/>
      <c r="IF230" s="7"/>
      <c r="IG230" s="7"/>
      <c r="IH230" s="7"/>
      <c r="II230" s="7"/>
      <c r="IJ230" s="7"/>
      <c r="IK230" s="7"/>
      <c r="IL230" s="7"/>
      <c r="IM230" s="7"/>
      <c r="IN230" s="7"/>
      <c r="IO230" s="7"/>
      <c r="IP230" s="7"/>
      <c r="IQ230" s="7"/>
      <c r="IR230" s="7"/>
      <c r="IS230" s="7"/>
      <c r="IT230" s="7"/>
      <c r="IU230" s="7"/>
      <c r="IV230" s="7"/>
      <c r="IW230" s="7"/>
      <c r="IX230" s="7"/>
      <c r="IY230" s="7"/>
      <c r="IZ230" s="7"/>
      <c r="JA230" s="7"/>
      <c r="JB230" s="7"/>
      <c r="JC230" s="7"/>
      <c r="JD230" s="7"/>
      <c r="JE230" s="7"/>
      <c r="JF230" s="7"/>
      <c r="JG230" s="7"/>
      <c r="JH230" s="7"/>
      <c r="JI230" s="7"/>
      <c r="JJ230" s="7"/>
      <c r="JK230" s="7"/>
      <c r="JL230" s="7"/>
      <c r="JM230" s="7"/>
      <c r="JN230" s="7"/>
      <c r="JO230" s="7"/>
      <c r="JP230" s="7"/>
      <c r="JQ230" s="7"/>
      <c r="JR230" s="7"/>
      <c r="JS230" s="7"/>
      <c r="JT230" s="7"/>
      <c r="JU230" s="7"/>
    </row>
    <row r="231" spans="1:281" s="3" customFormat="1" ht="30" customHeight="1" thickBot="1">
      <c r="A231" s="19" t="s">
        <v>2020</v>
      </c>
      <c r="B231" s="29" t="s">
        <v>326</v>
      </c>
      <c r="C231" s="29" t="s">
        <v>110</v>
      </c>
      <c r="D231" s="110"/>
      <c r="E231" s="115">
        <v>0</v>
      </c>
      <c r="F231" s="113">
        <v>45852</v>
      </c>
      <c r="G231" s="34">
        <v>45866</v>
      </c>
      <c r="H231" s="28">
        <f t="shared" si="257"/>
        <v>15</v>
      </c>
      <c r="I231" s="22"/>
      <c r="J231" s="7"/>
      <c r="K231" s="7"/>
      <c r="L231" s="7"/>
      <c r="M231" s="7"/>
      <c r="N231" s="7"/>
      <c r="O231" s="7"/>
      <c r="P231" s="7"/>
      <c r="Q231" s="7"/>
      <c r="R231" s="7"/>
      <c r="S231" s="7"/>
      <c r="T231" s="7"/>
      <c r="U231" s="8"/>
      <c r="V231" s="8"/>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7"/>
      <c r="HI231" s="7"/>
      <c r="HJ231" s="7"/>
      <c r="HK231" s="7"/>
      <c r="HL231" s="7"/>
      <c r="HM231" s="7"/>
      <c r="HN231" s="7"/>
      <c r="HO231" s="7"/>
      <c r="HP231" s="7"/>
      <c r="HQ231" s="7"/>
      <c r="HR231" s="7"/>
      <c r="HS231" s="7"/>
      <c r="HT231" s="7"/>
      <c r="HU231" s="7"/>
      <c r="HV231" s="7"/>
      <c r="HW231" s="7"/>
      <c r="HX231" s="7"/>
      <c r="HY231" s="7"/>
      <c r="HZ231" s="7"/>
      <c r="IA231" s="7"/>
      <c r="IB231" s="7"/>
      <c r="IC231" s="7"/>
      <c r="ID231" s="7"/>
      <c r="IE231" s="7"/>
      <c r="IF231" s="7"/>
      <c r="IG231" s="7"/>
      <c r="IH231" s="7"/>
      <c r="II231" s="7"/>
      <c r="IJ231" s="7"/>
      <c r="IK231" s="7"/>
      <c r="IL231" s="7"/>
      <c r="IM231" s="7"/>
      <c r="IN231" s="7"/>
      <c r="IO231" s="7"/>
      <c r="IP231" s="7"/>
      <c r="IQ231" s="7"/>
      <c r="IR231" s="7"/>
      <c r="IS231" s="7"/>
      <c r="IT231" s="7"/>
      <c r="IU231" s="7"/>
      <c r="IV231" s="7"/>
      <c r="IW231" s="7"/>
      <c r="IX231" s="7"/>
      <c r="IY231" s="7"/>
      <c r="IZ231" s="7"/>
      <c r="JA231" s="7"/>
      <c r="JB231" s="7"/>
      <c r="JC231" s="7"/>
      <c r="JD231" s="7"/>
      <c r="JE231" s="7"/>
      <c r="JF231" s="7"/>
      <c r="JG231" s="7"/>
      <c r="JH231" s="7"/>
      <c r="JI231" s="7"/>
      <c r="JJ231" s="7"/>
      <c r="JK231" s="7"/>
      <c r="JL231" s="7"/>
      <c r="JM231" s="7"/>
      <c r="JN231" s="7"/>
      <c r="JO231" s="7"/>
      <c r="JP231" s="7"/>
      <c r="JQ231" s="7"/>
      <c r="JR231" s="7"/>
      <c r="JS231" s="7"/>
      <c r="JT231" s="7"/>
      <c r="JU231" s="7"/>
    </row>
    <row r="232" spans="1:281" s="3" customFormat="1" ht="30" customHeight="1" thickBot="1">
      <c r="A232" s="19" t="s">
        <v>2021</v>
      </c>
      <c r="B232" s="29" t="s">
        <v>326</v>
      </c>
      <c r="C232" s="29" t="s">
        <v>110</v>
      </c>
      <c r="D232" s="110"/>
      <c r="E232" s="115">
        <v>0</v>
      </c>
      <c r="F232" s="113">
        <v>45852</v>
      </c>
      <c r="G232" s="34">
        <v>45866</v>
      </c>
      <c r="H232" s="28">
        <f t="shared" si="257"/>
        <v>15</v>
      </c>
      <c r="I232" s="22"/>
      <c r="J232" s="7"/>
      <c r="K232" s="7"/>
      <c r="L232" s="7"/>
      <c r="M232" s="7"/>
      <c r="N232" s="7"/>
      <c r="O232" s="7"/>
      <c r="P232" s="7"/>
      <c r="Q232" s="7"/>
      <c r="R232" s="7"/>
      <c r="S232" s="7"/>
      <c r="T232" s="7"/>
      <c r="U232" s="8"/>
      <c r="V232" s="8"/>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c r="HF232" s="7"/>
      <c r="HG232" s="7"/>
      <c r="HH232" s="7"/>
      <c r="HI232" s="7"/>
      <c r="HJ232" s="7"/>
      <c r="HK232" s="7"/>
      <c r="HL232" s="7"/>
      <c r="HM232" s="7"/>
      <c r="HN232" s="7"/>
      <c r="HO232" s="7"/>
      <c r="HP232" s="7"/>
      <c r="HQ232" s="7"/>
      <c r="HR232" s="7"/>
      <c r="HS232" s="7"/>
      <c r="HT232" s="7"/>
      <c r="HU232" s="7"/>
      <c r="HV232" s="7"/>
      <c r="HW232" s="7"/>
      <c r="HX232" s="7"/>
      <c r="HY232" s="7"/>
      <c r="HZ232" s="7"/>
      <c r="IA232" s="7"/>
      <c r="IB232" s="7"/>
      <c r="IC232" s="7"/>
      <c r="ID232" s="7"/>
      <c r="IE232" s="7"/>
      <c r="IF232" s="7"/>
      <c r="IG232" s="7"/>
      <c r="IH232" s="7"/>
      <c r="II232" s="7"/>
      <c r="IJ232" s="7"/>
      <c r="IK232" s="7"/>
      <c r="IL232" s="7"/>
      <c r="IM232" s="7"/>
      <c r="IN232" s="7"/>
      <c r="IO232" s="7"/>
      <c r="IP232" s="7"/>
      <c r="IQ232" s="7"/>
      <c r="IR232" s="7"/>
      <c r="IS232" s="7"/>
      <c r="IT232" s="7"/>
      <c r="IU232" s="7"/>
      <c r="IV232" s="7"/>
      <c r="IW232" s="7"/>
      <c r="IX232" s="7"/>
      <c r="IY232" s="7"/>
      <c r="IZ232" s="7"/>
      <c r="JA232" s="7"/>
      <c r="JB232" s="7"/>
      <c r="JC232" s="7"/>
      <c r="JD232" s="7"/>
      <c r="JE232" s="7"/>
      <c r="JF232" s="7"/>
      <c r="JG232" s="7"/>
      <c r="JH232" s="7"/>
      <c r="JI232" s="7"/>
      <c r="JJ232" s="7"/>
      <c r="JK232" s="7"/>
      <c r="JL232" s="7"/>
      <c r="JM232" s="7"/>
      <c r="JN232" s="7"/>
      <c r="JO232" s="7"/>
      <c r="JP232" s="7"/>
      <c r="JQ232" s="7"/>
      <c r="JR232" s="7"/>
      <c r="JS232" s="7"/>
      <c r="JT232" s="7"/>
      <c r="JU232" s="7"/>
    </row>
    <row r="233" spans="1:281" s="3" customFormat="1" ht="30" customHeight="1" thickBot="1">
      <c r="A233" s="19" t="s">
        <v>57</v>
      </c>
      <c r="B233" s="29" t="s">
        <v>331</v>
      </c>
      <c r="C233" s="29" t="s">
        <v>111</v>
      </c>
      <c r="D233" s="110"/>
      <c r="E233" s="115">
        <v>0</v>
      </c>
      <c r="F233" s="113">
        <v>45852</v>
      </c>
      <c r="G233" s="34">
        <v>45866</v>
      </c>
      <c r="H233" s="28">
        <f t="shared" si="257"/>
        <v>15</v>
      </c>
      <c r="I233" s="22"/>
      <c r="J233" s="7"/>
      <c r="K233" s="7"/>
      <c r="L233" s="7"/>
      <c r="M233" s="7"/>
      <c r="N233" s="7"/>
      <c r="O233" s="7"/>
      <c r="P233" s="7"/>
      <c r="Q233" s="7"/>
      <c r="R233" s="7"/>
      <c r="S233" s="7"/>
      <c r="T233" s="7"/>
      <c r="U233" s="8"/>
      <c r="V233" s="8"/>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7"/>
      <c r="FI233" s="7"/>
      <c r="FJ233" s="7"/>
      <c r="FK233" s="7"/>
      <c r="FL233" s="7"/>
      <c r="FM233" s="7"/>
      <c r="FN233" s="7"/>
      <c r="FO233" s="7"/>
      <c r="FP233" s="7"/>
      <c r="FQ233" s="7"/>
      <c r="FR233" s="7"/>
      <c r="FS233" s="7"/>
      <c r="FT233" s="7"/>
      <c r="FU233" s="7"/>
      <c r="FV233" s="7"/>
      <c r="FW233" s="7"/>
      <c r="FX233" s="7"/>
      <c r="FY233" s="7"/>
      <c r="FZ233" s="7"/>
      <c r="GA233" s="7"/>
      <c r="GB233" s="7"/>
      <c r="GC233" s="7"/>
      <c r="GD233" s="7"/>
      <c r="GE233" s="7"/>
      <c r="GF233" s="7"/>
      <c r="GG233" s="7"/>
      <c r="GH233" s="7"/>
      <c r="GI233" s="7"/>
      <c r="GJ233" s="7"/>
      <c r="GK233" s="7"/>
      <c r="GL233" s="7"/>
      <c r="GM233" s="7"/>
      <c r="GN233" s="7"/>
      <c r="GO233" s="7"/>
      <c r="GP233" s="7"/>
      <c r="GQ233" s="7"/>
      <c r="GR233" s="7"/>
      <c r="GS233" s="7"/>
      <c r="GT233" s="7"/>
      <c r="GU233" s="7"/>
      <c r="GV233" s="7"/>
      <c r="GW233" s="7"/>
      <c r="GX233" s="7"/>
      <c r="GY233" s="7"/>
      <c r="GZ233" s="7"/>
      <c r="HA233" s="7"/>
      <c r="HB233" s="7"/>
      <c r="HC233" s="7"/>
      <c r="HD233" s="7"/>
      <c r="HE233" s="7"/>
      <c r="HF233" s="7"/>
      <c r="HG233" s="7"/>
      <c r="HH233" s="7"/>
      <c r="HI233" s="7"/>
      <c r="HJ233" s="7"/>
      <c r="HK233" s="7"/>
      <c r="HL233" s="7"/>
      <c r="HM233" s="7"/>
      <c r="HN233" s="7"/>
      <c r="HO233" s="7"/>
      <c r="HP233" s="7"/>
      <c r="HQ233" s="7"/>
      <c r="HR233" s="7"/>
      <c r="HS233" s="7"/>
      <c r="HT233" s="7"/>
      <c r="HU233" s="7"/>
      <c r="HV233" s="7"/>
      <c r="HW233" s="7"/>
      <c r="HX233" s="7"/>
      <c r="HY233" s="7"/>
      <c r="HZ233" s="7"/>
      <c r="IA233" s="7"/>
      <c r="IB233" s="7"/>
      <c r="IC233" s="7"/>
      <c r="ID233" s="7"/>
      <c r="IE233" s="7"/>
      <c r="IF233" s="7"/>
      <c r="IG233" s="7"/>
      <c r="IH233" s="7"/>
      <c r="II233" s="7"/>
      <c r="IJ233" s="7"/>
      <c r="IK233" s="7"/>
      <c r="IL233" s="7"/>
      <c r="IM233" s="7"/>
      <c r="IN233" s="7"/>
      <c r="IO233" s="7"/>
      <c r="IP233" s="7"/>
      <c r="IQ233" s="7"/>
      <c r="IR233" s="7"/>
      <c r="IS233" s="7"/>
      <c r="IT233" s="7"/>
      <c r="IU233" s="7"/>
      <c r="IV233" s="7"/>
      <c r="IW233" s="7"/>
      <c r="IX233" s="7"/>
      <c r="IY233" s="7"/>
      <c r="IZ233" s="7"/>
      <c r="JA233" s="7"/>
      <c r="JB233" s="7"/>
      <c r="JC233" s="7"/>
      <c r="JD233" s="7"/>
      <c r="JE233" s="7"/>
      <c r="JF233" s="7"/>
      <c r="JG233" s="7"/>
      <c r="JH233" s="7"/>
      <c r="JI233" s="7"/>
      <c r="JJ233" s="7"/>
      <c r="JK233" s="7"/>
      <c r="JL233" s="7"/>
      <c r="JM233" s="7"/>
      <c r="JN233" s="7"/>
      <c r="JO233" s="7"/>
      <c r="JP233" s="7"/>
      <c r="JQ233" s="7"/>
      <c r="JR233" s="7"/>
      <c r="JS233" s="7"/>
      <c r="JT233" s="7"/>
      <c r="JU233" s="7"/>
    </row>
    <row r="234" spans="1:281" s="3" customFormat="1" ht="30" customHeight="1" thickBot="1">
      <c r="A234" s="19" t="s">
        <v>58</v>
      </c>
      <c r="B234" s="29" t="s">
        <v>331</v>
      </c>
      <c r="C234" s="29" t="s">
        <v>111</v>
      </c>
      <c r="D234" s="110"/>
      <c r="E234" s="115">
        <v>0</v>
      </c>
      <c r="F234" s="113">
        <v>45852</v>
      </c>
      <c r="G234" s="34">
        <v>45866</v>
      </c>
      <c r="H234" s="28">
        <f t="shared" si="257"/>
        <v>15</v>
      </c>
      <c r="I234" s="22"/>
      <c r="J234" s="7"/>
      <c r="K234" s="7"/>
      <c r="L234" s="7"/>
      <c r="M234" s="7"/>
      <c r="N234" s="7"/>
      <c r="O234" s="7"/>
      <c r="P234" s="7"/>
      <c r="Q234" s="7"/>
      <c r="R234" s="7"/>
      <c r="S234" s="7"/>
      <c r="T234" s="7"/>
      <c r="U234" s="8"/>
      <c r="V234" s="8"/>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c r="FL234" s="7"/>
      <c r="FM234" s="7"/>
      <c r="FN234" s="7"/>
      <c r="FO234" s="7"/>
      <c r="FP234" s="7"/>
      <c r="FQ234" s="7"/>
      <c r="FR234" s="7"/>
      <c r="FS234" s="7"/>
      <c r="FT234" s="7"/>
      <c r="FU234" s="7"/>
      <c r="FV234" s="7"/>
      <c r="FW234" s="7"/>
      <c r="FX234" s="7"/>
      <c r="FY234" s="7"/>
      <c r="FZ234" s="7"/>
      <c r="GA234" s="7"/>
      <c r="GB234" s="7"/>
      <c r="GC234" s="7"/>
      <c r="GD234" s="7"/>
      <c r="GE234" s="7"/>
      <c r="GF234" s="7"/>
      <c r="GG234" s="7"/>
      <c r="GH234" s="7"/>
      <c r="GI234" s="7"/>
      <c r="GJ234" s="7"/>
      <c r="GK234" s="7"/>
      <c r="GL234" s="7"/>
      <c r="GM234" s="7"/>
      <c r="GN234" s="7"/>
      <c r="GO234" s="7"/>
      <c r="GP234" s="7"/>
      <c r="GQ234" s="7"/>
      <c r="GR234" s="7"/>
      <c r="GS234" s="7"/>
      <c r="GT234" s="7"/>
      <c r="GU234" s="7"/>
      <c r="GV234" s="7"/>
      <c r="GW234" s="7"/>
      <c r="GX234" s="7"/>
      <c r="GY234" s="7"/>
      <c r="GZ234" s="7"/>
      <c r="HA234" s="7"/>
      <c r="HB234" s="7"/>
      <c r="HC234" s="7"/>
      <c r="HD234" s="7"/>
      <c r="HE234" s="7"/>
      <c r="HF234" s="7"/>
      <c r="HG234" s="7"/>
      <c r="HH234" s="7"/>
      <c r="HI234" s="7"/>
      <c r="HJ234" s="7"/>
      <c r="HK234" s="7"/>
      <c r="HL234" s="7"/>
      <c r="HM234" s="7"/>
      <c r="HN234" s="7"/>
      <c r="HO234" s="7"/>
      <c r="HP234" s="7"/>
      <c r="HQ234" s="7"/>
      <c r="HR234" s="7"/>
      <c r="HS234" s="7"/>
      <c r="HT234" s="7"/>
      <c r="HU234" s="7"/>
      <c r="HV234" s="7"/>
      <c r="HW234" s="7"/>
      <c r="HX234" s="7"/>
      <c r="HY234" s="7"/>
      <c r="HZ234" s="7"/>
      <c r="IA234" s="7"/>
      <c r="IB234" s="7"/>
      <c r="IC234" s="7"/>
      <c r="ID234" s="7"/>
      <c r="IE234" s="7"/>
      <c r="IF234" s="7"/>
      <c r="IG234" s="7"/>
      <c r="IH234" s="7"/>
      <c r="II234" s="7"/>
      <c r="IJ234" s="7"/>
      <c r="IK234" s="7"/>
      <c r="IL234" s="7"/>
      <c r="IM234" s="7"/>
      <c r="IN234" s="7"/>
      <c r="IO234" s="7"/>
      <c r="IP234" s="7"/>
      <c r="IQ234" s="7"/>
      <c r="IR234" s="7"/>
      <c r="IS234" s="7"/>
      <c r="IT234" s="7"/>
      <c r="IU234" s="7"/>
      <c r="IV234" s="7"/>
      <c r="IW234" s="7"/>
      <c r="IX234" s="7"/>
      <c r="IY234" s="7"/>
      <c r="IZ234" s="7"/>
      <c r="JA234" s="7"/>
      <c r="JB234" s="7"/>
      <c r="JC234" s="7"/>
      <c r="JD234" s="7"/>
      <c r="JE234" s="7"/>
      <c r="JF234" s="7"/>
      <c r="JG234" s="7"/>
      <c r="JH234" s="7"/>
      <c r="JI234" s="7"/>
      <c r="JJ234" s="7"/>
      <c r="JK234" s="7"/>
      <c r="JL234" s="7"/>
      <c r="JM234" s="7"/>
      <c r="JN234" s="7"/>
      <c r="JO234" s="7"/>
      <c r="JP234" s="7"/>
      <c r="JQ234" s="7"/>
      <c r="JR234" s="7"/>
      <c r="JS234" s="7"/>
      <c r="JT234" s="7"/>
      <c r="JU234" s="7"/>
    </row>
    <row r="235" spans="1:281" s="3" customFormat="1" ht="30" customHeight="1" thickBot="1">
      <c r="A235" s="19" t="s">
        <v>59</v>
      </c>
      <c r="B235" s="29" t="s">
        <v>331</v>
      </c>
      <c r="C235" s="29" t="s">
        <v>111</v>
      </c>
      <c r="D235" s="110"/>
      <c r="E235" s="115">
        <v>0</v>
      </c>
      <c r="F235" s="113">
        <v>45852</v>
      </c>
      <c r="G235" s="34">
        <v>45866</v>
      </c>
      <c r="H235" s="28">
        <f t="shared" si="257"/>
        <v>15</v>
      </c>
      <c r="I235" s="22"/>
      <c r="J235" s="7"/>
      <c r="K235" s="7"/>
      <c r="L235" s="7"/>
      <c r="M235" s="7"/>
      <c r="N235" s="7"/>
      <c r="O235" s="7"/>
      <c r="P235" s="7"/>
      <c r="Q235" s="7"/>
      <c r="R235" s="7"/>
      <c r="S235" s="7"/>
      <c r="T235" s="7"/>
      <c r="U235" s="8"/>
      <c r="V235" s="8"/>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c r="FL235" s="7"/>
      <c r="FM235" s="7"/>
      <c r="FN235" s="7"/>
      <c r="FO235" s="7"/>
      <c r="FP235" s="7"/>
      <c r="FQ235" s="7"/>
      <c r="FR235" s="7"/>
      <c r="FS235" s="7"/>
      <c r="FT235" s="7"/>
      <c r="FU235" s="7"/>
      <c r="FV235" s="7"/>
      <c r="FW235" s="7"/>
      <c r="FX235" s="7"/>
      <c r="FY235" s="7"/>
      <c r="FZ235" s="7"/>
      <c r="GA235" s="7"/>
      <c r="GB235" s="7"/>
      <c r="GC235" s="7"/>
      <c r="GD235" s="7"/>
      <c r="GE235" s="7"/>
      <c r="GF235" s="7"/>
      <c r="GG235" s="7"/>
      <c r="GH235" s="7"/>
      <c r="GI235" s="7"/>
      <c r="GJ235" s="7"/>
      <c r="GK235" s="7"/>
      <c r="GL235" s="7"/>
      <c r="GM235" s="7"/>
      <c r="GN235" s="7"/>
      <c r="GO235" s="7"/>
      <c r="GP235" s="7"/>
      <c r="GQ235" s="7"/>
      <c r="GR235" s="7"/>
      <c r="GS235" s="7"/>
      <c r="GT235" s="7"/>
      <c r="GU235" s="7"/>
      <c r="GV235" s="7"/>
      <c r="GW235" s="7"/>
      <c r="GX235" s="7"/>
      <c r="GY235" s="7"/>
      <c r="GZ235" s="7"/>
      <c r="HA235" s="7"/>
      <c r="HB235" s="7"/>
      <c r="HC235" s="7"/>
      <c r="HD235" s="7"/>
      <c r="HE235" s="7"/>
      <c r="HF235" s="7"/>
      <c r="HG235" s="7"/>
      <c r="HH235" s="7"/>
      <c r="HI235" s="7"/>
      <c r="HJ235" s="7"/>
      <c r="HK235" s="7"/>
      <c r="HL235" s="7"/>
      <c r="HM235" s="7"/>
      <c r="HN235" s="7"/>
      <c r="HO235" s="7"/>
      <c r="HP235" s="7"/>
      <c r="HQ235" s="7"/>
      <c r="HR235" s="7"/>
      <c r="HS235" s="7"/>
      <c r="HT235" s="7"/>
      <c r="HU235" s="7"/>
      <c r="HV235" s="7"/>
      <c r="HW235" s="7"/>
      <c r="HX235" s="7"/>
      <c r="HY235" s="7"/>
      <c r="HZ235" s="7"/>
      <c r="IA235" s="7"/>
      <c r="IB235" s="7"/>
      <c r="IC235" s="7"/>
      <c r="ID235" s="7"/>
      <c r="IE235" s="7"/>
      <c r="IF235" s="7"/>
      <c r="IG235" s="7"/>
      <c r="IH235" s="7"/>
      <c r="II235" s="7"/>
      <c r="IJ235" s="7"/>
      <c r="IK235" s="7"/>
      <c r="IL235" s="7"/>
      <c r="IM235" s="7"/>
      <c r="IN235" s="7"/>
      <c r="IO235" s="7"/>
      <c r="IP235" s="7"/>
      <c r="IQ235" s="7"/>
      <c r="IR235" s="7"/>
      <c r="IS235" s="7"/>
      <c r="IT235" s="7"/>
      <c r="IU235" s="7"/>
      <c r="IV235" s="7"/>
      <c r="IW235" s="7"/>
      <c r="IX235" s="7"/>
      <c r="IY235" s="7"/>
      <c r="IZ235" s="7"/>
      <c r="JA235" s="7"/>
      <c r="JB235" s="7"/>
      <c r="JC235" s="7"/>
      <c r="JD235" s="7"/>
      <c r="JE235" s="7"/>
      <c r="JF235" s="7"/>
      <c r="JG235" s="7"/>
      <c r="JH235" s="7"/>
      <c r="JI235" s="7"/>
      <c r="JJ235" s="7"/>
      <c r="JK235" s="7"/>
      <c r="JL235" s="7"/>
      <c r="JM235" s="7"/>
      <c r="JN235" s="7"/>
      <c r="JO235" s="7"/>
      <c r="JP235" s="7"/>
      <c r="JQ235" s="7"/>
      <c r="JR235" s="7"/>
      <c r="JS235" s="7"/>
      <c r="JT235" s="7"/>
      <c r="JU235" s="7"/>
    </row>
    <row r="236" spans="1:281" s="3" customFormat="1" ht="30" customHeight="1" thickBot="1">
      <c r="A236" s="19" t="s">
        <v>60</v>
      </c>
      <c r="B236" s="29" t="s">
        <v>331</v>
      </c>
      <c r="C236" s="29" t="s">
        <v>111</v>
      </c>
      <c r="D236" s="110"/>
      <c r="E236" s="115">
        <v>0</v>
      </c>
      <c r="F236" s="113">
        <v>45852</v>
      </c>
      <c r="G236" s="34">
        <v>45866</v>
      </c>
      <c r="H236" s="28">
        <f t="shared" ref="H236:H305" si="258">IF(OR(ISBLANK(Início_da_tarefa),ISBLANK(Término_da_tarefa)),"",Término_da_tarefa-Início_da_tarefa+1)</f>
        <v>15</v>
      </c>
      <c r="I236" s="22"/>
      <c r="J236" s="7"/>
      <c r="K236" s="7"/>
      <c r="L236" s="7"/>
      <c r="M236" s="7"/>
      <c r="N236" s="7"/>
      <c r="O236" s="7"/>
      <c r="P236" s="7"/>
      <c r="Q236" s="7"/>
      <c r="R236" s="7"/>
      <c r="S236" s="7"/>
      <c r="T236" s="7"/>
      <c r="U236" s="8"/>
      <c r="V236" s="8"/>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7"/>
      <c r="GD236" s="7"/>
      <c r="GE236" s="7"/>
      <c r="GF236" s="7"/>
      <c r="GG236" s="7"/>
      <c r="GH236" s="7"/>
      <c r="GI236" s="7"/>
      <c r="GJ236" s="7"/>
      <c r="GK236" s="7"/>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c r="HT236" s="7"/>
      <c r="HU236" s="7"/>
      <c r="HV236" s="7"/>
      <c r="HW236" s="7"/>
      <c r="HX236" s="7"/>
      <c r="HY236" s="7"/>
      <c r="HZ236" s="7"/>
      <c r="IA236" s="7"/>
      <c r="IB236" s="7"/>
      <c r="IC236" s="7"/>
      <c r="ID236" s="7"/>
      <c r="IE236" s="7"/>
      <c r="IF236" s="7"/>
      <c r="IG236" s="7"/>
      <c r="IH236" s="7"/>
      <c r="II236" s="7"/>
      <c r="IJ236" s="7"/>
      <c r="IK236" s="7"/>
      <c r="IL236" s="7"/>
      <c r="IM236" s="7"/>
      <c r="IN236" s="7"/>
      <c r="IO236" s="7"/>
      <c r="IP236" s="7"/>
      <c r="IQ236" s="7"/>
      <c r="IR236" s="7"/>
      <c r="IS236" s="7"/>
      <c r="IT236" s="7"/>
      <c r="IU236" s="7"/>
      <c r="IV236" s="7"/>
      <c r="IW236" s="7"/>
      <c r="IX236" s="7"/>
      <c r="IY236" s="7"/>
      <c r="IZ236" s="7"/>
      <c r="JA236" s="7"/>
      <c r="JB236" s="7"/>
      <c r="JC236" s="7"/>
      <c r="JD236" s="7"/>
      <c r="JE236" s="7"/>
      <c r="JF236" s="7"/>
      <c r="JG236" s="7"/>
      <c r="JH236" s="7"/>
      <c r="JI236" s="7"/>
      <c r="JJ236" s="7"/>
      <c r="JK236" s="7"/>
      <c r="JL236" s="7"/>
      <c r="JM236" s="7"/>
      <c r="JN236" s="7"/>
      <c r="JO236" s="7"/>
      <c r="JP236" s="7"/>
      <c r="JQ236" s="7"/>
      <c r="JR236" s="7"/>
      <c r="JS236" s="7"/>
      <c r="JT236" s="7"/>
      <c r="JU236" s="7"/>
    </row>
    <row r="237" spans="1:281" s="3" customFormat="1" ht="30" customHeight="1" thickBot="1">
      <c r="A237" s="19" t="s">
        <v>61</v>
      </c>
      <c r="B237" s="29" t="s">
        <v>331</v>
      </c>
      <c r="C237" s="29" t="s">
        <v>111</v>
      </c>
      <c r="D237" s="110"/>
      <c r="E237" s="115">
        <v>0</v>
      </c>
      <c r="F237" s="113">
        <v>45852</v>
      </c>
      <c r="G237" s="34">
        <v>45866</v>
      </c>
      <c r="H237" s="28">
        <f t="shared" si="258"/>
        <v>15</v>
      </c>
      <c r="I237" s="22"/>
      <c r="J237" s="7"/>
      <c r="K237" s="7"/>
      <c r="L237" s="7"/>
      <c r="M237" s="7"/>
      <c r="N237" s="7"/>
      <c r="O237" s="7"/>
      <c r="P237" s="7"/>
      <c r="Q237" s="7"/>
      <c r="R237" s="7"/>
      <c r="S237" s="7"/>
      <c r="T237" s="7"/>
      <c r="U237" s="8"/>
      <c r="V237" s="8"/>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c r="HJ237" s="7"/>
      <c r="HK237" s="7"/>
      <c r="HL237" s="7"/>
      <c r="HM237" s="7"/>
      <c r="HN237" s="7"/>
      <c r="HO237" s="7"/>
      <c r="HP237" s="7"/>
      <c r="HQ237" s="7"/>
      <c r="HR237" s="7"/>
      <c r="HS237" s="7"/>
      <c r="HT237" s="7"/>
      <c r="HU237" s="7"/>
      <c r="HV237" s="7"/>
      <c r="HW237" s="7"/>
      <c r="HX237" s="7"/>
      <c r="HY237" s="7"/>
      <c r="HZ237" s="7"/>
      <c r="IA237" s="7"/>
      <c r="IB237" s="7"/>
      <c r="IC237" s="7"/>
      <c r="ID237" s="7"/>
      <c r="IE237" s="7"/>
      <c r="IF237" s="7"/>
      <c r="IG237" s="7"/>
      <c r="IH237" s="7"/>
      <c r="II237" s="7"/>
      <c r="IJ237" s="7"/>
      <c r="IK237" s="7"/>
      <c r="IL237" s="7"/>
      <c r="IM237" s="7"/>
      <c r="IN237" s="7"/>
      <c r="IO237" s="7"/>
      <c r="IP237" s="7"/>
      <c r="IQ237" s="7"/>
      <c r="IR237" s="7"/>
      <c r="IS237" s="7"/>
      <c r="IT237" s="7"/>
      <c r="IU237" s="7"/>
      <c r="IV237" s="7"/>
      <c r="IW237" s="7"/>
      <c r="IX237" s="7"/>
      <c r="IY237" s="7"/>
      <c r="IZ237" s="7"/>
      <c r="JA237" s="7"/>
      <c r="JB237" s="7"/>
      <c r="JC237" s="7"/>
      <c r="JD237" s="7"/>
      <c r="JE237" s="7"/>
      <c r="JF237" s="7"/>
      <c r="JG237" s="7"/>
      <c r="JH237" s="7"/>
      <c r="JI237" s="7"/>
      <c r="JJ237" s="7"/>
      <c r="JK237" s="7"/>
      <c r="JL237" s="7"/>
      <c r="JM237" s="7"/>
      <c r="JN237" s="7"/>
      <c r="JO237" s="7"/>
      <c r="JP237" s="7"/>
      <c r="JQ237" s="7"/>
      <c r="JR237" s="7"/>
      <c r="JS237" s="7"/>
      <c r="JT237" s="7"/>
      <c r="JU237" s="7"/>
    </row>
    <row r="238" spans="1:281" s="3" customFormat="1" ht="30" customHeight="1" thickBot="1">
      <c r="A238" s="19" t="s">
        <v>2022</v>
      </c>
      <c r="B238" s="29" t="s">
        <v>331</v>
      </c>
      <c r="C238" s="29" t="s">
        <v>111</v>
      </c>
      <c r="D238" s="110"/>
      <c r="E238" s="115">
        <v>0</v>
      </c>
      <c r="F238" s="113">
        <v>45852</v>
      </c>
      <c r="G238" s="34">
        <v>45866</v>
      </c>
      <c r="H238" s="28">
        <f t="shared" si="258"/>
        <v>15</v>
      </c>
      <c r="I238" s="22"/>
      <c r="J238" s="7"/>
      <c r="K238" s="7"/>
      <c r="L238" s="7"/>
      <c r="M238" s="7"/>
      <c r="N238" s="7"/>
      <c r="O238" s="7"/>
      <c r="P238" s="7"/>
      <c r="Q238" s="7"/>
      <c r="R238" s="7"/>
      <c r="S238" s="7"/>
      <c r="T238" s="7"/>
      <c r="U238" s="8"/>
      <c r="V238" s="8"/>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c r="HF238" s="7"/>
      <c r="HG238" s="7"/>
      <c r="HH238" s="7"/>
      <c r="HI238" s="7"/>
      <c r="HJ238" s="7"/>
      <c r="HK238" s="7"/>
      <c r="HL238" s="7"/>
      <c r="HM238" s="7"/>
      <c r="HN238" s="7"/>
      <c r="HO238" s="7"/>
      <c r="HP238" s="7"/>
      <c r="HQ238" s="7"/>
      <c r="HR238" s="7"/>
      <c r="HS238" s="7"/>
      <c r="HT238" s="7"/>
      <c r="HU238" s="7"/>
      <c r="HV238" s="7"/>
      <c r="HW238" s="7"/>
      <c r="HX238" s="7"/>
      <c r="HY238" s="7"/>
      <c r="HZ238" s="7"/>
      <c r="IA238" s="7"/>
      <c r="IB238" s="7"/>
      <c r="IC238" s="7"/>
      <c r="ID238" s="7"/>
      <c r="IE238" s="7"/>
      <c r="IF238" s="7"/>
      <c r="IG238" s="7"/>
      <c r="IH238" s="7"/>
      <c r="II238" s="7"/>
      <c r="IJ238" s="7"/>
      <c r="IK238" s="7"/>
      <c r="IL238" s="7"/>
      <c r="IM238" s="7"/>
      <c r="IN238" s="7"/>
      <c r="IO238" s="7"/>
      <c r="IP238" s="7"/>
      <c r="IQ238" s="7"/>
      <c r="IR238" s="7"/>
      <c r="IS238" s="7"/>
      <c r="IT238" s="7"/>
      <c r="IU238" s="7"/>
      <c r="IV238" s="7"/>
      <c r="IW238" s="7"/>
      <c r="IX238" s="7"/>
      <c r="IY238" s="7"/>
      <c r="IZ238" s="7"/>
      <c r="JA238" s="7"/>
      <c r="JB238" s="7"/>
      <c r="JC238" s="7"/>
      <c r="JD238" s="7"/>
      <c r="JE238" s="7"/>
      <c r="JF238" s="7"/>
      <c r="JG238" s="7"/>
      <c r="JH238" s="7"/>
      <c r="JI238" s="7"/>
      <c r="JJ238" s="7"/>
      <c r="JK238" s="7"/>
      <c r="JL238" s="7"/>
      <c r="JM238" s="7"/>
      <c r="JN238" s="7"/>
      <c r="JO238" s="7"/>
      <c r="JP238" s="7"/>
      <c r="JQ238" s="7"/>
      <c r="JR238" s="7"/>
      <c r="JS238" s="7"/>
      <c r="JT238" s="7"/>
      <c r="JU238" s="7"/>
    </row>
    <row r="239" spans="1:281" s="3" customFormat="1" ht="30" customHeight="1" thickBot="1">
      <c r="A239" s="19" t="s">
        <v>62</v>
      </c>
      <c r="B239" s="29" t="s">
        <v>331</v>
      </c>
      <c r="C239" s="29" t="s">
        <v>111</v>
      </c>
      <c r="D239" s="110"/>
      <c r="E239" s="115">
        <v>0</v>
      </c>
      <c r="F239" s="113">
        <v>45852</v>
      </c>
      <c r="G239" s="34">
        <v>45866</v>
      </c>
      <c r="H239" s="28">
        <f t="shared" si="258"/>
        <v>15</v>
      </c>
      <c r="I239" s="22"/>
      <c r="J239" s="7"/>
      <c r="K239" s="7"/>
      <c r="L239" s="7"/>
      <c r="M239" s="7"/>
      <c r="N239" s="7"/>
      <c r="O239" s="7"/>
      <c r="P239" s="7"/>
      <c r="Q239" s="7"/>
      <c r="R239" s="7"/>
      <c r="S239" s="7"/>
      <c r="T239" s="7"/>
      <c r="U239" s="8"/>
      <c r="V239" s="8"/>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c r="FL239" s="7"/>
      <c r="FM239" s="7"/>
      <c r="FN239" s="7"/>
      <c r="FO239" s="7"/>
      <c r="FP239" s="7"/>
      <c r="FQ239" s="7"/>
      <c r="FR239" s="7"/>
      <c r="FS239" s="7"/>
      <c r="FT239" s="7"/>
      <c r="FU239" s="7"/>
      <c r="FV239" s="7"/>
      <c r="FW239" s="7"/>
      <c r="FX239" s="7"/>
      <c r="FY239" s="7"/>
      <c r="FZ239" s="7"/>
      <c r="GA239" s="7"/>
      <c r="GB239" s="7"/>
      <c r="GC239" s="7"/>
      <c r="GD239" s="7"/>
      <c r="GE239" s="7"/>
      <c r="GF239" s="7"/>
      <c r="GG239" s="7"/>
      <c r="GH239" s="7"/>
      <c r="GI239" s="7"/>
      <c r="GJ239" s="7"/>
      <c r="GK239" s="7"/>
      <c r="GL239" s="7"/>
      <c r="GM239" s="7"/>
      <c r="GN239" s="7"/>
      <c r="GO239" s="7"/>
      <c r="GP239" s="7"/>
      <c r="GQ239" s="7"/>
      <c r="GR239" s="7"/>
      <c r="GS239" s="7"/>
      <c r="GT239" s="7"/>
      <c r="GU239" s="7"/>
      <c r="GV239" s="7"/>
      <c r="GW239" s="7"/>
      <c r="GX239" s="7"/>
      <c r="GY239" s="7"/>
      <c r="GZ239" s="7"/>
      <c r="HA239" s="7"/>
      <c r="HB239" s="7"/>
      <c r="HC239" s="7"/>
      <c r="HD239" s="7"/>
      <c r="HE239" s="7"/>
      <c r="HF239" s="7"/>
      <c r="HG239" s="7"/>
      <c r="HH239" s="7"/>
      <c r="HI239" s="7"/>
      <c r="HJ239" s="7"/>
      <c r="HK239" s="7"/>
      <c r="HL239" s="7"/>
      <c r="HM239" s="7"/>
      <c r="HN239" s="7"/>
      <c r="HO239" s="7"/>
      <c r="HP239" s="7"/>
      <c r="HQ239" s="7"/>
      <c r="HR239" s="7"/>
      <c r="HS239" s="7"/>
      <c r="HT239" s="7"/>
      <c r="HU239" s="7"/>
      <c r="HV239" s="7"/>
      <c r="HW239" s="7"/>
      <c r="HX239" s="7"/>
      <c r="HY239" s="7"/>
      <c r="HZ239" s="7"/>
      <c r="IA239" s="7"/>
      <c r="IB239" s="7"/>
      <c r="IC239" s="7"/>
      <c r="ID239" s="7"/>
      <c r="IE239" s="7"/>
      <c r="IF239" s="7"/>
      <c r="IG239" s="7"/>
      <c r="IH239" s="7"/>
      <c r="II239" s="7"/>
      <c r="IJ239" s="7"/>
      <c r="IK239" s="7"/>
      <c r="IL239" s="7"/>
      <c r="IM239" s="7"/>
      <c r="IN239" s="7"/>
      <c r="IO239" s="7"/>
      <c r="IP239" s="7"/>
      <c r="IQ239" s="7"/>
      <c r="IR239" s="7"/>
      <c r="IS239" s="7"/>
      <c r="IT239" s="7"/>
      <c r="IU239" s="7"/>
      <c r="IV239" s="7"/>
      <c r="IW239" s="7"/>
      <c r="IX239" s="7"/>
      <c r="IY239" s="7"/>
      <c r="IZ239" s="7"/>
      <c r="JA239" s="7"/>
      <c r="JB239" s="7"/>
      <c r="JC239" s="7"/>
      <c r="JD239" s="7"/>
      <c r="JE239" s="7"/>
      <c r="JF239" s="7"/>
      <c r="JG239" s="7"/>
      <c r="JH239" s="7"/>
      <c r="JI239" s="7"/>
      <c r="JJ239" s="7"/>
      <c r="JK239" s="7"/>
      <c r="JL239" s="7"/>
      <c r="JM239" s="7"/>
      <c r="JN239" s="7"/>
      <c r="JO239" s="7"/>
      <c r="JP239" s="7"/>
      <c r="JQ239" s="7"/>
      <c r="JR239" s="7"/>
      <c r="JS239" s="7"/>
      <c r="JT239" s="7"/>
      <c r="JU239" s="7"/>
    </row>
    <row r="240" spans="1:281" s="3" customFormat="1" ht="30" customHeight="1" thickBot="1">
      <c r="A240" s="19" t="s">
        <v>63</v>
      </c>
      <c r="B240" s="29" t="s">
        <v>331</v>
      </c>
      <c r="C240" s="29" t="s">
        <v>111</v>
      </c>
      <c r="D240" s="110"/>
      <c r="E240" s="115">
        <v>0</v>
      </c>
      <c r="F240" s="113">
        <v>45852</v>
      </c>
      <c r="G240" s="34">
        <v>45866</v>
      </c>
      <c r="H240" s="28">
        <f t="shared" si="258"/>
        <v>15</v>
      </c>
      <c r="I240" s="22"/>
      <c r="J240" s="7"/>
      <c r="K240" s="7"/>
      <c r="L240" s="7"/>
      <c r="M240" s="7"/>
      <c r="N240" s="7"/>
      <c r="O240" s="7"/>
      <c r="P240" s="7"/>
      <c r="Q240" s="7"/>
      <c r="R240" s="7"/>
      <c r="S240" s="7"/>
      <c r="T240" s="7"/>
      <c r="U240" s="8"/>
      <c r="V240" s="8"/>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c r="FL240" s="7"/>
      <c r="FM240" s="7"/>
      <c r="FN240" s="7"/>
      <c r="FO240" s="7"/>
      <c r="FP240" s="7"/>
      <c r="FQ240" s="7"/>
      <c r="FR240" s="7"/>
      <c r="FS240" s="7"/>
      <c r="FT240" s="7"/>
      <c r="FU240" s="7"/>
      <c r="FV240" s="7"/>
      <c r="FW240" s="7"/>
      <c r="FX240" s="7"/>
      <c r="FY240" s="7"/>
      <c r="FZ240" s="7"/>
      <c r="GA240" s="7"/>
      <c r="GB240" s="7"/>
      <c r="GC240" s="7"/>
      <c r="GD240" s="7"/>
      <c r="GE240" s="7"/>
      <c r="GF240" s="7"/>
      <c r="GG240" s="7"/>
      <c r="GH240" s="7"/>
      <c r="GI240" s="7"/>
      <c r="GJ240" s="7"/>
      <c r="GK240" s="7"/>
      <c r="GL240" s="7"/>
      <c r="GM240" s="7"/>
      <c r="GN240" s="7"/>
      <c r="GO240" s="7"/>
      <c r="GP240" s="7"/>
      <c r="GQ240" s="7"/>
      <c r="GR240" s="7"/>
      <c r="GS240" s="7"/>
      <c r="GT240" s="7"/>
      <c r="GU240" s="7"/>
      <c r="GV240" s="7"/>
      <c r="GW240" s="7"/>
      <c r="GX240" s="7"/>
      <c r="GY240" s="7"/>
      <c r="GZ240" s="7"/>
      <c r="HA240" s="7"/>
      <c r="HB240" s="7"/>
      <c r="HC240" s="7"/>
      <c r="HD240" s="7"/>
      <c r="HE240" s="7"/>
      <c r="HF240" s="7"/>
      <c r="HG240" s="7"/>
      <c r="HH240" s="7"/>
      <c r="HI240" s="7"/>
      <c r="HJ240" s="7"/>
      <c r="HK240" s="7"/>
      <c r="HL240" s="7"/>
      <c r="HM240" s="7"/>
      <c r="HN240" s="7"/>
      <c r="HO240" s="7"/>
      <c r="HP240" s="7"/>
      <c r="HQ240" s="7"/>
      <c r="HR240" s="7"/>
      <c r="HS240" s="7"/>
      <c r="HT240" s="7"/>
      <c r="HU240" s="7"/>
      <c r="HV240" s="7"/>
      <c r="HW240" s="7"/>
      <c r="HX240" s="7"/>
      <c r="HY240" s="7"/>
      <c r="HZ240" s="7"/>
      <c r="IA240" s="7"/>
      <c r="IB240" s="7"/>
      <c r="IC240" s="7"/>
      <c r="ID240" s="7"/>
      <c r="IE240" s="7"/>
      <c r="IF240" s="7"/>
      <c r="IG240" s="7"/>
      <c r="IH240" s="7"/>
      <c r="II240" s="7"/>
      <c r="IJ240" s="7"/>
      <c r="IK240" s="7"/>
      <c r="IL240" s="7"/>
      <c r="IM240" s="7"/>
      <c r="IN240" s="7"/>
      <c r="IO240" s="7"/>
      <c r="IP240" s="7"/>
      <c r="IQ240" s="7"/>
      <c r="IR240" s="7"/>
      <c r="IS240" s="7"/>
      <c r="IT240" s="7"/>
      <c r="IU240" s="7"/>
      <c r="IV240" s="7"/>
      <c r="IW240" s="7"/>
      <c r="IX240" s="7"/>
      <c r="IY240" s="7"/>
      <c r="IZ240" s="7"/>
      <c r="JA240" s="7"/>
      <c r="JB240" s="7"/>
      <c r="JC240" s="7"/>
      <c r="JD240" s="7"/>
      <c r="JE240" s="7"/>
      <c r="JF240" s="7"/>
      <c r="JG240" s="7"/>
      <c r="JH240" s="7"/>
      <c r="JI240" s="7"/>
      <c r="JJ240" s="7"/>
      <c r="JK240" s="7"/>
      <c r="JL240" s="7"/>
      <c r="JM240" s="7"/>
      <c r="JN240" s="7"/>
      <c r="JO240" s="7"/>
      <c r="JP240" s="7"/>
      <c r="JQ240" s="7"/>
      <c r="JR240" s="7"/>
      <c r="JS240" s="7"/>
      <c r="JT240" s="7"/>
      <c r="JU240" s="7"/>
    </row>
    <row r="241" spans="1:281" s="3" customFormat="1" ht="30" customHeight="1" thickBot="1">
      <c r="A241" s="19" t="s">
        <v>64</v>
      </c>
      <c r="B241" s="29" t="s">
        <v>331</v>
      </c>
      <c r="C241" s="29" t="s">
        <v>98</v>
      </c>
      <c r="D241" s="110"/>
      <c r="E241" s="115">
        <v>0</v>
      </c>
      <c r="F241" s="113">
        <v>45852</v>
      </c>
      <c r="G241" s="34">
        <v>45866</v>
      </c>
      <c r="H241" s="28">
        <f t="shared" si="258"/>
        <v>15</v>
      </c>
      <c r="I241" s="22"/>
      <c r="J241" s="7"/>
      <c r="K241" s="7"/>
      <c r="L241" s="7"/>
      <c r="M241" s="7"/>
      <c r="N241" s="7"/>
      <c r="O241" s="7"/>
      <c r="P241" s="7"/>
      <c r="Q241" s="7"/>
      <c r="R241" s="7"/>
      <c r="S241" s="7"/>
      <c r="T241" s="7"/>
      <c r="U241" s="8"/>
      <c r="V241" s="8"/>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7"/>
      <c r="FR241" s="7"/>
      <c r="FS241" s="7"/>
      <c r="FT241" s="7"/>
      <c r="FU241" s="7"/>
      <c r="FV241" s="7"/>
      <c r="FW241" s="7"/>
      <c r="FX241" s="7"/>
      <c r="FY241" s="7"/>
      <c r="FZ241" s="7"/>
      <c r="GA241" s="7"/>
      <c r="GB241" s="7"/>
      <c r="GC241" s="7"/>
      <c r="GD241" s="7"/>
      <c r="GE241" s="7"/>
      <c r="GF241" s="7"/>
      <c r="GG241" s="7"/>
      <c r="GH241" s="7"/>
      <c r="GI241" s="7"/>
      <c r="GJ241" s="7"/>
      <c r="GK241" s="7"/>
      <c r="GL241" s="7"/>
      <c r="GM241" s="7"/>
      <c r="GN241" s="7"/>
      <c r="GO241" s="7"/>
      <c r="GP241" s="7"/>
      <c r="GQ241" s="7"/>
      <c r="GR241" s="7"/>
      <c r="GS241" s="7"/>
      <c r="GT241" s="7"/>
      <c r="GU241" s="7"/>
      <c r="GV241" s="7"/>
      <c r="GW241" s="7"/>
      <c r="GX241" s="7"/>
      <c r="GY241" s="7"/>
      <c r="GZ241" s="7"/>
      <c r="HA241" s="7"/>
      <c r="HB241" s="7"/>
      <c r="HC241" s="7"/>
      <c r="HD241" s="7"/>
      <c r="HE241" s="7"/>
      <c r="HF241" s="7"/>
      <c r="HG241" s="7"/>
      <c r="HH241" s="7"/>
      <c r="HI241" s="7"/>
      <c r="HJ241" s="7"/>
      <c r="HK241" s="7"/>
      <c r="HL241" s="7"/>
      <c r="HM241" s="7"/>
      <c r="HN241" s="7"/>
      <c r="HO241" s="7"/>
      <c r="HP241" s="7"/>
      <c r="HQ241" s="7"/>
      <c r="HR241" s="7"/>
      <c r="HS241" s="7"/>
      <c r="HT241" s="7"/>
      <c r="HU241" s="7"/>
      <c r="HV241" s="7"/>
      <c r="HW241" s="7"/>
      <c r="HX241" s="7"/>
      <c r="HY241" s="7"/>
      <c r="HZ241" s="7"/>
      <c r="IA241" s="7"/>
      <c r="IB241" s="7"/>
      <c r="IC241" s="7"/>
      <c r="ID241" s="7"/>
      <c r="IE241" s="7"/>
      <c r="IF241" s="7"/>
      <c r="IG241" s="7"/>
      <c r="IH241" s="7"/>
      <c r="II241" s="7"/>
      <c r="IJ241" s="7"/>
      <c r="IK241" s="7"/>
      <c r="IL241" s="7"/>
      <c r="IM241" s="7"/>
      <c r="IN241" s="7"/>
      <c r="IO241" s="7"/>
      <c r="IP241" s="7"/>
      <c r="IQ241" s="7"/>
      <c r="IR241" s="7"/>
      <c r="IS241" s="7"/>
      <c r="IT241" s="7"/>
      <c r="IU241" s="7"/>
      <c r="IV241" s="7"/>
      <c r="IW241" s="7"/>
      <c r="IX241" s="7"/>
      <c r="IY241" s="7"/>
      <c r="IZ241" s="7"/>
      <c r="JA241" s="7"/>
      <c r="JB241" s="7"/>
      <c r="JC241" s="7"/>
      <c r="JD241" s="7"/>
      <c r="JE241" s="7"/>
      <c r="JF241" s="7"/>
      <c r="JG241" s="7"/>
      <c r="JH241" s="7"/>
      <c r="JI241" s="7"/>
      <c r="JJ241" s="7"/>
      <c r="JK241" s="7"/>
      <c r="JL241" s="7"/>
      <c r="JM241" s="7"/>
      <c r="JN241" s="7"/>
      <c r="JO241" s="7"/>
      <c r="JP241" s="7"/>
      <c r="JQ241" s="7"/>
      <c r="JR241" s="7"/>
      <c r="JS241" s="7"/>
      <c r="JT241" s="7"/>
      <c r="JU241" s="7"/>
    </row>
    <row r="242" spans="1:281" s="3" customFormat="1" ht="30" customHeight="1" thickBot="1">
      <c r="A242" s="19" t="s">
        <v>65</v>
      </c>
      <c r="B242" s="29" t="s">
        <v>331</v>
      </c>
      <c r="C242" s="29" t="s">
        <v>98</v>
      </c>
      <c r="D242" s="110"/>
      <c r="E242" s="115">
        <v>0</v>
      </c>
      <c r="F242" s="113">
        <v>45852</v>
      </c>
      <c r="G242" s="34">
        <v>45866</v>
      </c>
      <c r="H242" s="28">
        <f t="shared" si="258"/>
        <v>15</v>
      </c>
      <c r="I242" s="22"/>
      <c r="J242" s="7"/>
      <c r="K242" s="7"/>
      <c r="L242" s="7"/>
      <c r="M242" s="7"/>
      <c r="N242" s="7"/>
      <c r="O242" s="7"/>
      <c r="P242" s="7"/>
      <c r="Q242" s="7"/>
      <c r="R242" s="7"/>
      <c r="S242" s="7"/>
      <c r="T242" s="7"/>
      <c r="U242" s="8"/>
      <c r="V242" s="8"/>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c r="EG242" s="7"/>
      <c r="EH242" s="7"/>
      <c r="EI242" s="7"/>
      <c r="EJ242" s="7"/>
      <c r="EK242" s="7"/>
      <c r="EL242" s="7"/>
      <c r="EM242" s="7"/>
      <c r="EN242" s="7"/>
      <c r="EO242" s="7"/>
      <c r="EP242" s="7"/>
      <c r="EQ242" s="7"/>
      <c r="ER242" s="7"/>
      <c r="ES242" s="7"/>
      <c r="ET242" s="7"/>
      <c r="EU242" s="7"/>
      <c r="EV242" s="7"/>
      <c r="EW242" s="7"/>
      <c r="EX242" s="7"/>
      <c r="EY242" s="7"/>
      <c r="EZ242" s="7"/>
      <c r="FA242" s="7"/>
      <c r="FB242" s="7"/>
      <c r="FC242" s="7"/>
      <c r="FD242" s="7"/>
      <c r="FE242" s="7"/>
      <c r="FF242" s="7"/>
      <c r="FG242" s="7"/>
      <c r="FH242" s="7"/>
      <c r="FI242" s="7"/>
      <c r="FJ242" s="7"/>
      <c r="FK242" s="7"/>
      <c r="FL242" s="7"/>
      <c r="FM242" s="7"/>
      <c r="FN242" s="7"/>
      <c r="FO242" s="7"/>
      <c r="FP242" s="7"/>
      <c r="FQ242" s="7"/>
      <c r="FR242" s="7"/>
      <c r="FS242" s="7"/>
      <c r="FT242" s="7"/>
      <c r="FU242" s="7"/>
      <c r="FV242" s="7"/>
      <c r="FW242" s="7"/>
      <c r="FX242" s="7"/>
      <c r="FY242" s="7"/>
      <c r="FZ242" s="7"/>
      <c r="GA242" s="7"/>
      <c r="GB242" s="7"/>
      <c r="GC242" s="7"/>
      <c r="GD242" s="7"/>
      <c r="GE242" s="7"/>
      <c r="GF242" s="7"/>
      <c r="GG242" s="7"/>
      <c r="GH242" s="7"/>
      <c r="GI242" s="7"/>
      <c r="GJ242" s="7"/>
      <c r="GK242" s="7"/>
      <c r="GL242" s="7"/>
      <c r="GM242" s="7"/>
      <c r="GN242" s="7"/>
      <c r="GO242" s="7"/>
      <c r="GP242" s="7"/>
      <c r="GQ242" s="7"/>
      <c r="GR242" s="7"/>
      <c r="GS242" s="7"/>
      <c r="GT242" s="7"/>
      <c r="GU242" s="7"/>
      <c r="GV242" s="7"/>
      <c r="GW242" s="7"/>
      <c r="GX242" s="7"/>
      <c r="GY242" s="7"/>
      <c r="GZ242" s="7"/>
      <c r="HA242" s="7"/>
      <c r="HB242" s="7"/>
      <c r="HC242" s="7"/>
      <c r="HD242" s="7"/>
      <c r="HE242" s="7"/>
      <c r="HF242" s="7"/>
      <c r="HG242" s="7"/>
      <c r="HH242" s="7"/>
      <c r="HI242" s="7"/>
      <c r="HJ242" s="7"/>
      <c r="HK242" s="7"/>
      <c r="HL242" s="7"/>
      <c r="HM242" s="7"/>
      <c r="HN242" s="7"/>
      <c r="HO242" s="7"/>
      <c r="HP242" s="7"/>
      <c r="HQ242" s="7"/>
      <c r="HR242" s="7"/>
      <c r="HS242" s="7"/>
      <c r="HT242" s="7"/>
      <c r="HU242" s="7"/>
      <c r="HV242" s="7"/>
      <c r="HW242" s="7"/>
      <c r="HX242" s="7"/>
      <c r="HY242" s="7"/>
      <c r="HZ242" s="7"/>
      <c r="IA242" s="7"/>
      <c r="IB242" s="7"/>
      <c r="IC242" s="7"/>
      <c r="ID242" s="7"/>
      <c r="IE242" s="7"/>
      <c r="IF242" s="7"/>
      <c r="IG242" s="7"/>
      <c r="IH242" s="7"/>
      <c r="II242" s="7"/>
      <c r="IJ242" s="7"/>
      <c r="IK242" s="7"/>
      <c r="IL242" s="7"/>
      <c r="IM242" s="7"/>
      <c r="IN242" s="7"/>
      <c r="IO242" s="7"/>
      <c r="IP242" s="7"/>
      <c r="IQ242" s="7"/>
      <c r="IR242" s="7"/>
      <c r="IS242" s="7"/>
      <c r="IT242" s="7"/>
      <c r="IU242" s="7"/>
      <c r="IV242" s="7"/>
      <c r="IW242" s="7"/>
      <c r="IX242" s="7"/>
      <c r="IY242" s="7"/>
      <c r="IZ242" s="7"/>
      <c r="JA242" s="7"/>
      <c r="JB242" s="7"/>
      <c r="JC242" s="7"/>
      <c r="JD242" s="7"/>
      <c r="JE242" s="7"/>
      <c r="JF242" s="7"/>
      <c r="JG242" s="7"/>
      <c r="JH242" s="7"/>
      <c r="JI242" s="7"/>
      <c r="JJ242" s="7"/>
      <c r="JK242" s="7"/>
      <c r="JL242" s="7"/>
      <c r="JM242" s="7"/>
      <c r="JN242" s="7"/>
      <c r="JO242" s="7"/>
      <c r="JP242" s="7"/>
      <c r="JQ242" s="7"/>
      <c r="JR242" s="7"/>
      <c r="JS242" s="7"/>
      <c r="JT242" s="7"/>
      <c r="JU242" s="7"/>
    </row>
    <row r="243" spans="1:281" s="3" customFormat="1" ht="30" customHeight="1" thickBot="1">
      <c r="A243" s="19" t="s">
        <v>89</v>
      </c>
      <c r="B243" s="29" t="s">
        <v>329</v>
      </c>
      <c r="C243" s="29" t="s">
        <v>100</v>
      </c>
      <c r="D243" s="110"/>
      <c r="E243" s="115">
        <v>0</v>
      </c>
      <c r="F243" s="113">
        <v>45852</v>
      </c>
      <c r="G243" s="34">
        <v>45866</v>
      </c>
      <c r="H243" s="28">
        <f t="shared" si="258"/>
        <v>15</v>
      </c>
      <c r="I243" s="22"/>
      <c r="J243" s="7"/>
      <c r="K243" s="7"/>
      <c r="L243" s="7"/>
      <c r="M243" s="7"/>
      <c r="N243" s="7"/>
      <c r="O243" s="7"/>
      <c r="P243" s="7"/>
      <c r="Q243" s="7"/>
      <c r="R243" s="7"/>
      <c r="S243" s="7"/>
      <c r="T243" s="7"/>
      <c r="U243" s="8"/>
      <c r="V243" s="8"/>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c r="FL243" s="7"/>
      <c r="FM243" s="7"/>
      <c r="FN243" s="7"/>
      <c r="FO243" s="7"/>
      <c r="FP243" s="7"/>
      <c r="FQ243" s="7"/>
      <c r="FR243" s="7"/>
      <c r="FS243" s="7"/>
      <c r="FT243" s="7"/>
      <c r="FU243" s="7"/>
      <c r="FV243" s="7"/>
      <c r="FW243" s="7"/>
      <c r="FX243" s="7"/>
      <c r="FY243" s="7"/>
      <c r="FZ243" s="7"/>
      <c r="GA243" s="7"/>
      <c r="GB243" s="7"/>
      <c r="GC243" s="7"/>
      <c r="GD243" s="7"/>
      <c r="GE243" s="7"/>
      <c r="GF243" s="7"/>
      <c r="GG243" s="7"/>
      <c r="GH243" s="7"/>
      <c r="GI243" s="7"/>
      <c r="GJ243" s="7"/>
      <c r="GK243" s="7"/>
      <c r="GL243" s="7"/>
      <c r="GM243" s="7"/>
      <c r="GN243" s="7"/>
      <c r="GO243" s="7"/>
      <c r="GP243" s="7"/>
      <c r="GQ243" s="7"/>
      <c r="GR243" s="7"/>
      <c r="GS243" s="7"/>
      <c r="GT243" s="7"/>
      <c r="GU243" s="7"/>
      <c r="GV243" s="7"/>
      <c r="GW243" s="7"/>
      <c r="GX243" s="7"/>
      <c r="GY243" s="7"/>
      <c r="GZ243" s="7"/>
      <c r="HA243" s="7"/>
      <c r="HB243" s="7"/>
      <c r="HC243" s="7"/>
      <c r="HD243" s="7"/>
      <c r="HE243" s="7"/>
      <c r="HF243" s="7"/>
      <c r="HG243" s="7"/>
      <c r="HH243" s="7"/>
      <c r="HI243" s="7"/>
      <c r="HJ243" s="7"/>
      <c r="HK243" s="7"/>
      <c r="HL243" s="7"/>
      <c r="HM243" s="7"/>
      <c r="HN243" s="7"/>
      <c r="HO243" s="7"/>
      <c r="HP243" s="7"/>
      <c r="HQ243" s="7"/>
      <c r="HR243" s="7"/>
      <c r="HS243" s="7"/>
      <c r="HT243" s="7"/>
      <c r="HU243" s="7"/>
      <c r="HV243" s="7"/>
      <c r="HW243" s="7"/>
      <c r="HX243" s="7"/>
      <c r="HY243" s="7"/>
      <c r="HZ243" s="7"/>
      <c r="IA243" s="7"/>
      <c r="IB243" s="7"/>
      <c r="IC243" s="7"/>
      <c r="ID243" s="7"/>
      <c r="IE243" s="7"/>
      <c r="IF243" s="7"/>
      <c r="IG243" s="7"/>
      <c r="IH243" s="7"/>
      <c r="II243" s="7"/>
      <c r="IJ243" s="7"/>
      <c r="IK243" s="7"/>
      <c r="IL243" s="7"/>
      <c r="IM243" s="7"/>
      <c r="IN243" s="7"/>
      <c r="IO243" s="7"/>
      <c r="IP243" s="7"/>
      <c r="IQ243" s="7"/>
      <c r="IR243" s="7"/>
      <c r="IS243" s="7"/>
      <c r="IT243" s="7"/>
      <c r="IU243" s="7"/>
      <c r="IV243" s="7"/>
      <c r="IW243" s="7"/>
      <c r="IX243" s="7"/>
      <c r="IY243" s="7"/>
      <c r="IZ243" s="7"/>
      <c r="JA243" s="7"/>
      <c r="JB243" s="7"/>
      <c r="JC243" s="7"/>
      <c r="JD243" s="7"/>
      <c r="JE243" s="7"/>
      <c r="JF243" s="7"/>
      <c r="JG243" s="7"/>
      <c r="JH243" s="7"/>
      <c r="JI243" s="7"/>
      <c r="JJ243" s="7"/>
      <c r="JK243" s="7"/>
      <c r="JL243" s="7"/>
      <c r="JM243" s="7"/>
      <c r="JN243" s="7"/>
      <c r="JO243" s="7"/>
      <c r="JP243" s="7"/>
      <c r="JQ243" s="7"/>
      <c r="JR243" s="7"/>
      <c r="JS243" s="7"/>
      <c r="JT243" s="7"/>
      <c r="JU243" s="7"/>
    </row>
    <row r="244" spans="1:281" s="3" customFormat="1" ht="30" customHeight="1" thickBot="1">
      <c r="A244" s="19" t="s">
        <v>88</v>
      </c>
      <c r="B244" s="29" t="s">
        <v>328</v>
      </c>
      <c r="C244" s="29" t="s">
        <v>99</v>
      </c>
      <c r="D244" s="110"/>
      <c r="E244" s="115">
        <v>0</v>
      </c>
      <c r="F244" s="113">
        <v>45852</v>
      </c>
      <c r="G244" s="34">
        <v>45866</v>
      </c>
      <c r="H244" s="28">
        <f t="shared" si="258"/>
        <v>15</v>
      </c>
      <c r="I244" s="22"/>
      <c r="J244" s="7"/>
      <c r="K244" s="7"/>
      <c r="L244" s="7"/>
      <c r="M244" s="7"/>
      <c r="N244" s="7"/>
      <c r="O244" s="7"/>
      <c r="P244" s="7"/>
      <c r="Q244" s="7"/>
      <c r="R244" s="7"/>
      <c r="S244" s="7"/>
      <c r="T244" s="7"/>
      <c r="U244" s="8"/>
      <c r="V244" s="8"/>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c r="HS244" s="7"/>
      <c r="HT244" s="7"/>
      <c r="HU244" s="7"/>
      <c r="HV244" s="7"/>
      <c r="HW244" s="7"/>
      <c r="HX244" s="7"/>
      <c r="HY244" s="7"/>
      <c r="HZ244" s="7"/>
      <c r="IA244" s="7"/>
      <c r="IB244" s="7"/>
      <c r="IC244" s="7"/>
      <c r="ID244" s="7"/>
      <c r="IE244" s="7"/>
      <c r="IF244" s="7"/>
      <c r="IG244" s="7"/>
      <c r="IH244" s="7"/>
      <c r="II244" s="7"/>
      <c r="IJ244" s="7"/>
      <c r="IK244" s="7"/>
      <c r="IL244" s="7"/>
      <c r="IM244" s="7"/>
      <c r="IN244" s="7"/>
      <c r="IO244" s="7"/>
      <c r="IP244" s="7"/>
      <c r="IQ244" s="7"/>
      <c r="IR244" s="7"/>
      <c r="IS244" s="7"/>
      <c r="IT244" s="7"/>
      <c r="IU244" s="7"/>
      <c r="IV244" s="7"/>
      <c r="IW244" s="7"/>
      <c r="IX244" s="7"/>
      <c r="IY244" s="7"/>
      <c r="IZ244" s="7"/>
      <c r="JA244" s="7"/>
      <c r="JB244" s="7"/>
      <c r="JC244" s="7"/>
      <c r="JD244" s="7"/>
      <c r="JE244" s="7"/>
      <c r="JF244" s="7"/>
      <c r="JG244" s="7"/>
      <c r="JH244" s="7"/>
      <c r="JI244" s="7"/>
      <c r="JJ244" s="7"/>
      <c r="JK244" s="7"/>
      <c r="JL244" s="7"/>
      <c r="JM244" s="7"/>
      <c r="JN244" s="7"/>
      <c r="JO244" s="7"/>
      <c r="JP244" s="7"/>
      <c r="JQ244" s="7"/>
      <c r="JR244" s="7"/>
      <c r="JS244" s="7"/>
      <c r="JT244" s="7"/>
      <c r="JU244" s="7"/>
    </row>
    <row r="245" spans="1:281" s="3" customFormat="1" ht="30" customHeight="1" thickBot="1">
      <c r="A245" s="19" t="s">
        <v>86</v>
      </c>
      <c r="B245" s="29" t="s">
        <v>328</v>
      </c>
      <c r="C245" s="29" t="s">
        <v>99</v>
      </c>
      <c r="D245" s="110"/>
      <c r="E245" s="115">
        <v>0</v>
      </c>
      <c r="F245" s="113">
        <v>45852</v>
      </c>
      <c r="G245" s="34">
        <v>45866</v>
      </c>
      <c r="H245" s="28">
        <f t="shared" si="258"/>
        <v>15</v>
      </c>
      <c r="I245" s="22"/>
      <c r="J245" s="7"/>
      <c r="K245" s="7"/>
      <c r="L245" s="7"/>
      <c r="M245" s="7"/>
      <c r="N245" s="7"/>
      <c r="O245" s="7"/>
      <c r="P245" s="7"/>
      <c r="Q245" s="7"/>
      <c r="R245" s="7"/>
      <c r="S245" s="7"/>
      <c r="T245" s="7"/>
      <c r="U245" s="8"/>
      <c r="V245" s="8"/>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c r="FH245" s="7"/>
      <c r="FI245" s="7"/>
      <c r="FJ245" s="7"/>
      <c r="FK245" s="7"/>
      <c r="FL245" s="7"/>
      <c r="FM245" s="7"/>
      <c r="FN245" s="7"/>
      <c r="FO245" s="7"/>
      <c r="FP245" s="7"/>
      <c r="FQ245" s="7"/>
      <c r="FR245" s="7"/>
      <c r="FS245" s="7"/>
      <c r="FT245" s="7"/>
      <c r="FU245" s="7"/>
      <c r="FV245" s="7"/>
      <c r="FW245" s="7"/>
      <c r="FX245" s="7"/>
      <c r="FY245" s="7"/>
      <c r="FZ245" s="7"/>
      <c r="GA245" s="7"/>
      <c r="GB245" s="7"/>
      <c r="GC245" s="7"/>
      <c r="GD245" s="7"/>
      <c r="GE245" s="7"/>
      <c r="GF245" s="7"/>
      <c r="GG245" s="7"/>
      <c r="GH245" s="7"/>
      <c r="GI245" s="7"/>
      <c r="GJ245" s="7"/>
      <c r="GK245" s="7"/>
      <c r="GL245" s="7"/>
      <c r="GM245" s="7"/>
      <c r="GN245" s="7"/>
      <c r="GO245" s="7"/>
      <c r="GP245" s="7"/>
      <c r="GQ245" s="7"/>
      <c r="GR245" s="7"/>
      <c r="GS245" s="7"/>
      <c r="GT245" s="7"/>
      <c r="GU245" s="7"/>
      <c r="GV245" s="7"/>
      <c r="GW245" s="7"/>
      <c r="GX245" s="7"/>
      <c r="GY245" s="7"/>
      <c r="GZ245" s="7"/>
      <c r="HA245" s="7"/>
      <c r="HB245" s="7"/>
      <c r="HC245" s="7"/>
      <c r="HD245" s="7"/>
      <c r="HE245" s="7"/>
      <c r="HF245" s="7"/>
      <c r="HG245" s="7"/>
      <c r="HH245" s="7"/>
      <c r="HI245" s="7"/>
      <c r="HJ245" s="7"/>
      <c r="HK245" s="7"/>
      <c r="HL245" s="7"/>
      <c r="HM245" s="7"/>
      <c r="HN245" s="7"/>
      <c r="HO245" s="7"/>
      <c r="HP245" s="7"/>
      <c r="HQ245" s="7"/>
      <c r="HR245" s="7"/>
      <c r="HS245" s="7"/>
      <c r="HT245" s="7"/>
      <c r="HU245" s="7"/>
      <c r="HV245" s="7"/>
      <c r="HW245" s="7"/>
      <c r="HX245" s="7"/>
      <c r="HY245" s="7"/>
      <c r="HZ245" s="7"/>
      <c r="IA245" s="7"/>
      <c r="IB245" s="7"/>
      <c r="IC245" s="7"/>
      <c r="ID245" s="7"/>
      <c r="IE245" s="7"/>
      <c r="IF245" s="7"/>
      <c r="IG245" s="7"/>
      <c r="IH245" s="7"/>
      <c r="II245" s="7"/>
      <c r="IJ245" s="7"/>
      <c r="IK245" s="7"/>
      <c r="IL245" s="7"/>
      <c r="IM245" s="7"/>
      <c r="IN245" s="7"/>
      <c r="IO245" s="7"/>
      <c r="IP245" s="7"/>
      <c r="IQ245" s="7"/>
      <c r="IR245" s="7"/>
      <c r="IS245" s="7"/>
      <c r="IT245" s="7"/>
      <c r="IU245" s="7"/>
      <c r="IV245" s="7"/>
      <c r="IW245" s="7"/>
      <c r="IX245" s="7"/>
      <c r="IY245" s="7"/>
      <c r="IZ245" s="7"/>
      <c r="JA245" s="7"/>
      <c r="JB245" s="7"/>
      <c r="JC245" s="7"/>
      <c r="JD245" s="7"/>
      <c r="JE245" s="7"/>
      <c r="JF245" s="7"/>
      <c r="JG245" s="7"/>
      <c r="JH245" s="7"/>
      <c r="JI245" s="7"/>
      <c r="JJ245" s="7"/>
      <c r="JK245" s="7"/>
      <c r="JL245" s="7"/>
      <c r="JM245" s="7"/>
      <c r="JN245" s="7"/>
      <c r="JO245" s="7"/>
      <c r="JP245" s="7"/>
      <c r="JQ245" s="7"/>
      <c r="JR245" s="7"/>
      <c r="JS245" s="7"/>
      <c r="JT245" s="7"/>
      <c r="JU245" s="7"/>
    </row>
    <row r="246" spans="1:281" s="3" customFormat="1" ht="30" customHeight="1" thickBot="1">
      <c r="A246" s="19" t="s">
        <v>87</v>
      </c>
      <c r="B246" s="29" t="s">
        <v>326</v>
      </c>
      <c r="C246" s="29" t="s">
        <v>9</v>
      </c>
      <c r="D246" s="110"/>
      <c r="E246" s="115">
        <v>0</v>
      </c>
      <c r="F246" s="113">
        <v>45852</v>
      </c>
      <c r="G246" s="34">
        <v>45866</v>
      </c>
      <c r="H246" s="28">
        <f t="shared" si="258"/>
        <v>15</v>
      </c>
      <c r="I246" s="22"/>
      <c r="J246" s="7"/>
      <c r="K246" s="7"/>
      <c r="L246" s="7"/>
      <c r="M246" s="7"/>
      <c r="N246" s="7"/>
      <c r="O246" s="7"/>
      <c r="P246" s="7"/>
      <c r="Q246" s="7"/>
      <c r="R246" s="7"/>
      <c r="S246" s="7"/>
      <c r="T246" s="7"/>
      <c r="U246" s="8"/>
      <c r="V246" s="8"/>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7"/>
      <c r="HI246" s="7"/>
      <c r="HJ246" s="7"/>
      <c r="HK246" s="7"/>
      <c r="HL246" s="7"/>
      <c r="HM246" s="7"/>
      <c r="HN246" s="7"/>
      <c r="HO246" s="7"/>
      <c r="HP246" s="7"/>
      <c r="HQ246" s="7"/>
      <c r="HR246" s="7"/>
      <c r="HS246" s="7"/>
      <c r="HT246" s="7"/>
      <c r="HU246" s="7"/>
      <c r="HV246" s="7"/>
      <c r="HW246" s="7"/>
      <c r="HX246" s="7"/>
      <c r="HY246" s="7"/>
      <c r="HZ246" s="7"/>
      <c r="IA246" s="7"/>
      <c r="IB246" s="7"/>
      <c r="IC246" s="7"/>
      <c r="ID246" s="7"/>
      <c r="IE246" s="7"/>
      <c r="IF246" s="7"/>
      <c r="IG246" s="7"/>
      <c r="IH246" s="7"/>
      <c r="II246" s="7"/>
      <c r="IJ246" s="7"/>
      <c r="IK246" s="7"/>
      <c r="IL246" s="7"/>
      <c r="IM246" s="7"/>
      <c r="IN246" s="7"/>
      <c r="IO246" s="7"/>
      <c r="IP246" s="7"/>
      <c r="IQ246" s="7"/>
      <c r="IR246" s="7"/>
      <c r="IS246" s="7"/>
      <c r="IT246" s="7"/>
      <c r="IU246" s="7"/>
      <c r="IV246" s="7"/>
      <c r="IW246" s="7"/>
      <c r="IX246" s="7"/>
      <c r="IY246" s="7"/>
      <c r="IZ246" s="7"/>
      <c r="JA246" s="7"/>
      <c r="JB246" s="7"/>
      <c r="JC246" s="7"/>
      <c r="JD246" s="7"/>
      <c r="JE246" s="7"/>
      <c r="JF246" s="7"/>
      <c r="JG246" s="7"/>
      <c r="JH246" s="7"/>
      <c r="JI246" s="7"/>
      <c r="JJ246" s="7"/>
      <c r="JK246" s="7"/>
      <c r="JL246" s="7"/>
      <c r="JM246" s="7"/>
      <c r="JN246" s="7"/>
      <c r="JO246" s="7"/>
      <c r="JP246" s="7"/>
      <c r="JQ246" s="7"/>
      <c r="JR246" s="7"/>
      <c r="JS246" s="7"/>
      <c r="JT246" s="7"/>
      <c r="JU246" s="7"/>
    </row>
    <row r="247" spans="1:281" s="3" customFormat="1" ht="30" customHeight="1" thickBot="1">
      <c r="A247" s="19" t="s">
        <v>85</v>
      </c>
      <c r="B247" s="29" t="s">
        <v>2031</v>
      </c>
      <c r="C247" s="29" t="s">
        <v>2032</v>
      </c>
      <c r="D247" s="110"/>
      <c r="E247" s="115">
        <v>0</v>
      </c>
      <c r="F247" s="113">
        <v>45852</v>
      </c>
      <c r="G247" s="34">
        <v>45866</v>
      </c>
      <c r="H247" s="28">
        <f t="shared" si="258"/>
        <v>15</v>
      </c>
      <c r="I247" s="22"/>
      <c r="J247" s="7"/>
      <c r="K247" s="7"/>
      <c r="L247" s="7"/>
      <c r="M247" s="7"/>
      <c r="N247" s="7"/>
      <c r="O247" s="7"/>
      <c r="P247" s="7"/>
      <c r="Q247" s="7"/>
      <c r="R247" s="7"/>
      <c r="S247" s="7"/>
      <c r="T247" s="7"/>
      <c r="U247" s="8"/>
      <c r="V247" s="8"/>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c r="HF247" s="7"/>
      <c r="HG247" s="7"/>
      <c r="HH247" s="7"/>
      <c r="HI247" s="7"/>
      <c r="HJ247" s="7"/>
      <c r="HK247" s="7"/>
      <c r="HL247" s="7"/>
      <c r="HM247" s="7"/>
      <c r="HN247" s="7"/>
      <c r="HO247" s="7"/>
      <c r="HP247" s="7"/>
      <c r="HQ247" s="7"/>
      <c r="HR247" s="7"/>
      <c r="HS247" s="7"/>
      <c r="HT247" s="7"/>
      <c r="HU247" s="7"/>
      <c r="HV247" s="7"/>
      <c r="HW247" s="7"/>
      <c r="HX247" s="7"/>
      <c r="HY247" s="7"/>
      <c r="HZ247" s="7"/>
      <c r="IA247" s="7"/>
      <c r="IB247" s="7"/>
      <c r="IC247" s="7"/>
      <c r="ID247" s="7"/>
      <c r="IE247" s="7"/>
      <c r="IF247" s="7"/>
      <c r="IG247" s="7"/>
      <c r="IH247" s="7"/>
      <c r="II247" s="7"/>
      <c r="IJ247" s="7"/>
      <c r="IK247" s="7"/>
      <c r="IL247" s="7"/>
      <c r="IM247" s="7"/>
      <c r="IN247" s="7"/>
      <c r="IO247" s="7"/>
      <c r="IP247" s="7"/>
      <c r="IQ247" s="7"/>
      <c r="IR247" s="7"/>
      <c r="IS247" s="7"/>
      <c r="IT247" s="7"/>
      <c r="IU247" s="7"/>
      <c r="IV247" s="7"/>
      <c r="IW247" s="7"/>
      <c r="IX247" s="7"/>
      <c r="IY247" s="7"/>
      <c r="IZ247" s="7"/>
      <c r="JA247" s="7"/>
      <c r="JB247" s="7"/>
      <c r="JC247" s="7"/>
      <c r="JD247" s="7"/>
      <c r="JE247" s="7"/>
      <c r="JF247" s="7"/>
      <c r="JG247" s="7"/>
      <c r="JH247" s="7"/>
      <c r="JI247" s="7"/>
      <c r="JJ247" s="7"/>
      <c r="JK247" s="7"/>
      <c r="JL247" s="7"/>
      <c r="JM247" s="7"/>
      <c r="JN247" s="7"/>
      <c r="JO247" s="7"/>
      <c r="JP247" s="7"/>
      <c r="JQ247" s="7"/>
      <c r="JR247" s="7"/>
      <c r="JS247" s="7"/>
      <c r="JT247" s="7"/>
      <c r="JU247" s="7"/>
    </row>
    <row r="248" spans="1:281" s="3" customFormat="1" ht="30" customHeight="1" thickBot="1">
      <c r="A248" s="19" t="s">
        <v>91</v>
      </c>
      <c r="B248" s="29" t="s">
        <v>2033</v>
      </c>
      <c r="C248" s="29"/>
      <c r="D248" s="110"/>
      <c r="E248" s="115">
        <v>0</v>
      </c>
      <c r="F248" s="113">
        <v>45852</v>
      </c>
      <c r="G248" s="34">
        <v>45866</v>
      </c>
      <c r="H248" s="28">
        <f t="shared" si="258"/>
        <v>15</v>
      </c>
      <c r="I248" s="22"/>
      <c r="J248" s="7"/>
      <c r="K248" s="7"/>
      <c r="L248" s="7"/>
      <c r="M248" s="7"/>
      <c r="N248" s="7"/>
      <c r="O248" s="7"/>
      <c r="P248" s="7"/>
      <c r="Q248" s="7"/>
      <c r="R248" s="7"/>
      <c r="S248" s="7"/>
      <c r="T248" s="7"/>
      <c r="U248" s="8"/>
      <c r="V248" s="8"/>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c r="HF248" s="7"/>
      <c r="HG248" s="7"/>
      <c r="HH248" s="7"/>
      <c r="HI248" s="7"/>
      <c r="HJ248" s="7"/>
      <c r="HK248" s="7"/>
      <c r="HL248" s="7"/>
      <c r="HM248" s="7"/>
      <c r="HN248" s="7"/>
      <c r="HO248" s="7"/>
      <c r="HP248" s="7"/>
      <c r="HQ248" s="7"/>
      <c r="HR248" s="7"/>
      <c r="HS248" s="7"/>
      <c r="HT248" s="7"/>
      <c r="HU248" s="7"/>
      <c r="HV248" s="7"/>
      <c r="HW248" s="7"/>
      <c r="HX248" s="7"/>
      <c r="HY248" s="7"/>
      <c r="HZ248" s="7"/>
      <c r="IA248" s="7"/>
      <c r="IB248" s="7"/>
      <c r="IC248" s="7"/>
      <c r="ID248" s="7"/>
      <c r="IE248" s="7"/>
      <c r="IF248" s="7"/>
      <c r="IG248" s="7"/>
      <c r="IH248" s="7"/>
      <c r="II248" s="7"/>
      <c r="IJ248" s="7"/>
      <c r="IK248" s="7"/>
      <c r="IL248" s="7"/>
      <c r="IM248" s="7"/>
      <c r="IN248" s="7"/>
      <c r="IO248" s="7"/>
      <c r="IP248" s="7"/>
      <c r="IQ248" s="7"/>
      <c r="IR248" s="7"/>
      <c r="IS248" s="7"/>
      <c r="IT248" s="7"/>
      <c r="IU248" s="7"/>
      <c r="IV248" s="7"/>
      <c r="IW248" s="7"/>
      <c r="IX248" s="7"/>
      <c r="IY248" s="7"/>
      <c r="IZ248" s="7"/>
      <c r="JA248" s="7"/>
      <c r="JB248" s="7"/>
      <c r="JC248" s="7"/>
      <c r="JD248" s="7"/>
      <c r="JE248" s="7"/>
      <c r="JF248" s="7"/>
      <c r="JG248" s="7"/>
      <c r="JH248" s="7"/>
      <c r="JI248" s="7"/>
      <c r="JJ248" s="7"/>
      <c r="JK248" s="7"/>
      <c r="JL248" s="7"/>
      <c r="JM248" s="7"/>
      <c r="JN248" s="7"/>
      <c r="JO248" s="7"/>
      <c r="JP248" s="7"/>
      <c r="JQ248" s="7"/>
      <c r="JR248" s="7"/>
      <c r="JS248" s="7"/>
      <c r="JT248" s="7"/>
      <c r="JU248" s="7"/>
    </row>
    <row r="249" spans="1:281" s="3" customFormat="1" ht="30" customHeight="1" thickBot="1">
      <c r="A249" s="19" t="s">
        <v>90</v>
      </c>
      <c r="B249" s="29" t="s">
        <v>329</v>
      </c>
      <c r="C249" s="29" t="s">
        <v>100</v>
      </c>
      <c r="D249" s="109"/>
      <c r="E249" s="115">
        <v>0</v>
      </c>
      <c r="F249" s="113">
        <v>45852</v>
      </c>
      <c r="G249" s="34">
        <v>45866</v>
      </c>
      <c r="H249" s="28">
        <f t="shared" si="258"/>
        <v>15</v>
      </c>
      <c r="I249" s="22"/>
      <c r="J249" s="7"/>
      <c r="K249" s="7"/>
      <c r="L249" s="7"/>
      <c r="M249" s="7"/>
      <c r="N249" s="7"/>
      <c r="O249" s="7"/>
      <c r="P249" s="7"/>
      <c r="Q249" s="7"/>
      <c r="R249" s="7"/>
      <c r="S249" s="7"/>
      <c r="T249" s="7"/>
      <c r="U249" s="8"/>
      <c r="V249" s="8"/>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c r="FL249" s="7"/>
      <c r="FM249" s="7"/>
      <c r="FN249" s="7"/>
      <c r="FO249" s="7"/>
      <c r="FP249" s="7"/>
      <c r="FQ249" s="7"/>
      <c r="FR249" s="7"/>
      <c r="FS249" s="7"/>
      <c r="FT249" s="7"/>
      <c r="FU249" s="7"/>
      <c r="FV249" s="7"/>
      <c r="FW249" s="7"/>
      <c r="FX249" s="7"/>
      <c r="FY249" s="7"/>
      <c r="FZ249" s="7"/>
      <c r="GA249" s="7"/>
      <c r="GB249" s="7"/>
      <c r="GC249" s="7"/>
      <c r="GD249" s="7"/>
      <c r="GE249" s="7"/>
      <c r="GF249" s="7"/>
      <c r="GG249" s="7"/>
      <c r="GH249" s="7"/>
      <c r="GI249" s="7"/>
      <c r="GJ249" s="7"/>
      <c r="GK249" s="7"/>
      <c r="GL249" s="7"/>
      <c r="GM249" s="7"/>
      <c r="GN249" s="7"/>
      <c r="GO249" s="7"/>
      <c r="GP249" s="7"/>
      <c r="GQ249" s="7"/>
      <c r="GR249" s="7"/>
      <c r="GS249" s="7"/>
      <c r="GT249" s="7"/>
      <c r="GU249" s="7"/>
      <c r="GV249" s="7"/>
      <c r="GW249" s="7"/>
      <c r="GX249" s="7"/>
      <c r="GY249" s="7"/>
      <c r="GZ249" s="7"/>
      <c r="HA249" s="7"/>
      <c r="HB249" s="7"/>
      <c r="HC249" s="7"/>
      <c r="HD249" s="7"/>
      <c r="HE249" s="7"/>
      <c r="HF249" s="7"/>
      <c r="HG249" s="7"/>
      <c r="HH249" s="7"/>
      <c r="HI249" s="7"/>
      <c r="HJ249" s="7"/>
      <c r="HK249" s="7"/>
      <c r="HL249" s="7"/>
      <c r="HM249" s="7"/>
      <c r="HN249" s="7"/>
      <c r="HO249" s="7"/>
      <c r="HP249" s="7"/>
      <c r="HQ249" s="7"/>
      <c r="HR249" s="7"/>
      <c r="HS249" s="7"/>
      <c r="HT249" s="7"/>
      <c r="HU249" s="7"/>
      <c r="HV249" s="7"/>
      <c r="HW249" s="7"/>
      <c r="HX249" s="7"/>
      <c r="HY249" s="7"/>
      <c r="HZ249" s="7"/>
      <c r="IA249" s="7"/>
      <c r="IB249" s="7"/>
      <c r="IC249" s="7"/>
      <c r="ID249" s="7"/>
      <c r="IE249" s="7"/>
      <c r="IF249" s="7"/>
      <c r="IG249" s="7"/>
      <c r="IH249" s="7"/>
      <c r="II249" s="7"/>
      <c r="IJ249" s="7"/>
      <c r="IK249" s="7"/>
      <c r="IL249" s="7"/>
      <c r="IM249" s="7"/>
      <c r="IN249" s="7"/>
      <c r="IO249" s="7"/>
      <c r="IP249" s="7"/>
      <c r="IQ249" s="7"/>
      <c r="IR249" s="7"/>
      <c r="IS249" s="7"/>
      <c r="IT249" s="7"/>
      <c r="IU249" s="7"/>
      <c r="IV249" s="7"/>
      <c r="IW249" s="7"/>
      <c r="IX249" s="7"/>
      <c r="IY249" s="7"/>
      <c r="IZ249" s="7"/>
      <c r="JA249" s="7"/>
      <c r="JB249" s="7"/>
      <c r="JC249" s="7"/>
      <c r="JD249" s="7"/>
      <c r="JE249" s="7"/>
      <c r="JF249" s="7"/>
      <c r="JG249" s="7"/>
      <c r="JH249" s="7"/>
      <c r="JI249" s="7"/>
      <c r="JJ249" s="7"/>
      <c r="JK249" s="7"/>
      <c r="JL249" s="7"/>
      <c r="JM249" s="7"/>
      <c r="JN249" s="7"/>
      <c r="JO249" s="7"/>
      <c r="JP249" s="7"/>
      <c r="JQ249" s="7"/>
      <c r="JR249" s="7"/>
      <c r="JS249" s="7"/>
      <c r="JT249" s="7"/>
      <c r="JU249" s="7"/>
    </row>
    <row r="250" spans="1:281" s="3" customFormat="1" ht="30" customHeight="1" thickBot="1">
      <c r="A250" s="121" t="s">
        <v>2007</v>
      </c>
      <c r="B250" s="29" t="s">
        <v>2105</v>
      </c>
      <c r="C250" s="122" t="s">
        <v>112</v>
      </c>
      <c r="D250" s="126"/>
      <c r="E250" s="117">
        <v>0</v>
      </c>
      <c r="F250" s="113">
        <v>45852</v>
      </c>
      <c r="G250" s="34">
        <v>45866</v>
      </c>
      <c r="H250" s="125"/>
      <c r="I250" s="22"/>
      <c r="J250" s="7"/>
      <c r="K250" s="7"/>
      <c r="L250" s="7"/>
      <c r="M250" s="7"/>
      <c r="N250" s="7"/>
      <c r="O250" s="7"/>
      <c r="P250" s="7"/>
      <c r="Q250" s="7"/>
      <c r="R250" s="7"/>
      <c r="S250" s="7"/>
      <c r="T250" s="7"/>
      <c r="U250" s="8"/>
      <c r="V250" s="8"/>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c r="HS250" s="7"/>
      <c r="HT250" s="7"/>
      <c r="HU250" s="7"/>
      <c r="HV250" s="7"/>
      <c r="HW250" s="7"/>
      <c r="HX250" s="7"/>
      <c r="HY250" s="7"/>
      <c r="HZ250" s="7"/>
      <c r="IA250" s="7"/>
      <c r="IB250" s="7"/>
      <c r="IC250" s="7"/>
      <c r="ID250" s="7"/>
      <c r="IE250" s="7"/>
      <c r="IF250" s="7"/>
      <c r="IG250" s="7"/>
      <c r="IH250" s="7"/>
      <c r="II250" s="7"/>
      <c r="IJ250" s="7"/>
      <c r="IK250" s="7"/>
      <c r="IL250" s="7"/>
      <c r="IM250" s="7"/>
      <c r="IN250" s="7"/>
      <c r="IO250" s="7"/>
      <c r="IP250" s="7"/>
      <c r="IQ250" s="7"/>
      <c r="IR250" s="7"/>
      <c r="IS250" s="7"/>
      <c r="IT250" s="7"/>
      <c r="IU250" s="7"/>
      <c r="IV250" s="7"/>
      <c r="IW250" s="7"/>
      <c r="IX250" s="7"/>
      <c r="IY250" s="7"/>
      <c r="IZ250" s="7"/>
      <c r="JA250" s="7"/>
      <c r="JB250" s="7"/>
      <c r="JC250" s="7"/>
      <c r="JD250" s="7"/>
      <c r="JE250" s="7"/>
      <c r="JF250" s="7"/>
      <c r="JG250" s="7"/>
      <c r="JH250" s="7"/>
      <c r="JI250" s="7"/>
      <c r="JJ250" s="7"/>
      <c r="JK250" s="7"/>
      <c r="JL250" s="7"/>
      <c r="JM250" s="7"/>
      <c r="JN250" s="7"/>
      <c r="JO250" s="7"/>
      <c r="JP250" s="7"/>
      <c r="JQ250" s="7"/>
      <c r="JR250" s="7"/>
      <c r="JS250" s="7"/>
      <c r="JT250" s="7"/>
      <c r="JU250" s="7"/>
    </row>
    <row r="251" spans="1:281" s="3" customFormat="1" ht="30" customHeight="1" thickBot="1">
      <c r="A251" s="121" t="s">
        <v>92</v>
      </c>
      <c r="B251" s="29" t="s">
        <v>2105</v>
      </c>
      <c r="C251" s="122" t="s">
        <v>112</v>
      </c>
      <c r="D251" s="126"/>
      <c r="E251" s="117">
        <v>0</v>
      </c>
      <c r="F251" s="113">
        <v>45852</v>
      </c>
      <c r="G251" s="34">
        <v>45866</v>
      </c>
      <c r="H251" s="125">
        <f t="shared" si="258"/>
        <v>15</v>
      </c>
      <c r="I251" s="22"/>
      <c r="J251" s="7"/>
      <c r="K251" s="7"/>
      <c r="L251" s="7"/>
      <c r="M251" s="7"/>
      <c r="N251" s="7"/>
      <c r="O251" s="7"/>
      <c r="P251" s="7"/>
      <c r="Q251" s="7"/>
      <c r="R251" s="7"/>
      <c r="S251" s="7"/>
      <c r="T251" s="7"/>
      <c r="U251" s="8"/>
      <c r="V251" s="8"/>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c r="FL251" s="7"/>
      <c r="FM251" s="7"/>
      <c r="FN251" s="7"/>
      <c r="FO251" s="7"/>
      <c r="FP251" s="7"/>
      <c r="FQ251" s="7"/>
      <c r="FR251" s="7"/>
      <c r="FS251" s="7"/>
      <c r="FT251" s="7"/>
      <c r="FU251" s="7"/>
      <c r="FV251" s="7"/>
      <c r="FW251" s="7"/>
      <c r="FX251" s="7"/>
      <c r="FY251" s="7"/>
      <c r="FZ251" s="7"/>
      <c r="GA251" s="7"/>
      <c r="GB251" s="7"/>
      <c r="GC251" s="7"/>
      <c r="GD251" s="7"/>
      <c r="GE251" s="7"/>
      <c r="GF251" s="7"/>
      <c r="GG251" s="7"/>
      <c r="GH251" s="7"/>
      <c r="GI251" s="7"/>
      <c r="GJ251" s="7"/>
      <c r="GK251" s="7"/>
      <c r="GL251" s="7"/>
      <c r="GM251" s="7"/>
      <c r="GN251" s="7"/>
      <c r="GO251" s="7"/>
      <c r="GP251" s="7"/>
      <c r="GQ251" s="7"/>
      <c r="GR251" s="7"/>
      <c r="GS251" s="7"/>
      <c r="GT251" s="7"/>
      <c r="GU251" s="7"/>
      <c r="GV251" s="7"/>
      <c r="GW251" s="7"/>
      <c r="GX251" s="7"/>
      <c r="GY251" s="7"/>
      <c r="GZ251" s="7"/>
      <c r="HA251" s="7"/>
      <c r="HB251" s="7"/>
      <c r="HC251" s="7"/>
      <c r="HD251" s="7"/>
      <c r="HE251" s="7"/>
      <c r="HF251" s="7"/>
      <c r="HG251" s="7"/>
      <c r="HH251" s="7"/>
      <c r="HI251" s="7"/>
      <c r="HJ251" s="7"/>
      <c r="HK251" s="7"/>
      <c r="HL251" s="7"/>
      <c r="HM251" s="7"/>
      <c r="HN251" s="7"/>
      <c r="HO251" s="7"/>
      <c r="HP251" s="7"/>
      <c r="HQ251" s="7"/>
      <c r="HR251" s="7"/>
      <c r="HS251" s="7"/>
      <c r="HT251" s="7"/>
      <c r="HU251" s="7"/>
      <c r="HV251" s="7"/>
      <c r="HW251" s="7"/>
      <c r="HX251" s="7"/>
      <c r="HY251" s="7"/>
      <c r="HZ251" s="7"/>
      <c r="IA251" s="7"/>
      <c r="IB251" s="7"/>
      <c r="IC251" s="7"/>
      <c r="ID251" s="7"/>
      <c r="IE251" s="7"/>
      <c r="IF251" s="7"/>
      <c r="IG251" s="7"/>
      <c r="IH251" s="7"/>
      <c r="II251" s="7"/>
      <c r="IJ251" s="7"/>
      <c r="IK251" s="7"/>
      <c r="IL251" s="7"/>
      <c r="IM251" s="7"/>
      <c r="IN251" s="7"/>
      <c r="IO251" s="7"/>
      <c r="IP251" s="7"/>
      <c r="IQ251" s="7"/>
      <c r="IR251" s="7"/>
      <c r="IS251" s="7"/>
      <c r="IT251" s="7"/>
      <c r="IU251" s="7"/>
      <c r="IV251" s="7"/>
      <c r="IW251" s="7"/>
      <c r="IX251" s="7"/>
      <c r="IY251" s="7"/>
      <c r="IZ251" s="7"/>
      <c r="JA251" s="7"/>
      <c r="JB251" s="7"/>
      <c r="JC251" s="7"/>
      <c r="JD251" s="7"/>
      <c r="JE251" s="7"/>
      <c r="JF251" s="7"/>
      <c r="JG251" s="7"/>
      <c r="JH251" s="7"/>
      <c r="JI251" s="7"/>
      <c r="JJ251" s="7"/>
      <c r="JK251" s="7"/>
      <c r="JL251" s="7"/>
      <c r="JM251" s="7"/>
      <c r="JN251" s="7"/>
      <c r="JO251" s="7"/>
      <c r="JP251" s="7"/>
      <c r="JQ251" s="7"/>
      <c r="JR251" s="7"/>
      <c r="JS251" s="7"/>
      <c r="JT251" s="7"/>
      <c r="JU251" s="7"/>
    </row>
    <row r="252" spans="1:281" s="3" customFormat="1" ht="30" customHeight="1" thickBot="1">
      <c r="A252" s="132" t="s">
        <v>95</v>
      </c>
      <c r="B252" s="133"/>
      <c r="C252" s="133"/>
      <c r="D252" s="133"/>
      <c r="E252" s="133"/>
      <c r="F252" s="133"/>
      <c r="G252" s="133"/>
      <c r="H252" s="133" t="str">
        <f t="shared" si="258"/>
        <v/>
      </c>
      <c r="I252" s="22"/>
      <c r="J252" s="7"/>
      <c r="K252" s="7"/>
      <c r="L252" s="7"/>
      <c r="M252" s="7"/>
      <c r="N252" s="7"/>
      <c r="O252" s="7"/>
      <c r="P252" s="7"/>
      <c r="Q252" s="7"/>
      <c r="R252" s="7"/>
      <c r="S252" s="7"/>
      <c r="T252" s="7"/>
      <c r="U252" s="8"/>
      <c r="V252" s="8"/>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c r="HF252" s="7"/>
      <c r="HG252" s="7"/>
      <c r="HH252" s="7"/>
      <c r="HI252" s="7"/>
      <c r="HJ252" s="7"/>
      <c r="HK252" s="7"/>
      <c r="HL252" s="7"/>
      <c r="HM252" s="7"/>
      <c r="HN252" s="7"/>
      <c r="HO252" s="7"/>
      <c r="HP252" s="7"/>
      <c r="HQ252" s="7"/>
      <c r="HR252" s="7"/>
      <c r="HS252" s="7"/>
      <c r="HT252" s="7"/>
      <c r="HU252" s="7"/>
      <c r="HV252" s="7"/>
      <c r="HW252" s="7"/>
      <c r="HX252" s="7"/>
      <c r="HY252" s="7"/>
      <c r="HZ252" s="7"/>
      <c r="IA252" s="7"/>
      <c r="IB252" s="7"/>
      <c r="IC252" s="7"/>
      <c r="ID252" s="7"/>
      <c r="IE252" s="7"/>
      <c r="IF252" s="7"/>
      <c r="IG252" s="7"/>
      <c r="IH252" s="7"/>
      <c r="II252" s="7"/>
      <c r="IJ252" s="7"/>
      <c r="IK252" s="7"/>
      <c r="IL252" s="7"/>
      <c r="IM252" s="7"/>
      <c r="IN252" s="7"/>
      <c r="IO252" s="7"/>
      <c r="IP252" s="7"/>
      <c r="IQ252" s="7"/>
      <c r="IR252" s="7"/>
      <c r="IS252" s="7"/>
      <c r="IT252" s="7"/>
      <c r="IU252" s="7"/>
      <c r="IV252" s="7"/>
      <c r="IW252" s="7"/>
      <c r="IX252" s="7"/>
      <c r="IY252" s="7"/>
      <c r="IZ252" s="7"/>
      <c r="JA252" s="7"/>
      <c r="JB252" s="7"/>
      <c r="JC252" s="7"/>
      <c r="JD252" s="7"/>
      <c r="JE252" s="7"/>
      <c r="JF252" s="7"/>
      <c r="JG252" s="7"/>
      <c r="JH252" s="7"/>
      <c r="JI252" s="7"/>
      <c r="JJ252" s="7"/>
      <c r="JK252" s="7"/>
      <c r="JL252" s="7"/>
      <c r="JM252" s="7"/>
      <c r="JN252" s="7"/>
      <c r="JO252" s="7"/>
      <c r="JP252" s="7"/>
      <c r="JQ252" s="7"/>
      <c r="JR252" s="7"/>
      <c r="JS252" s="7"/>
      <c r="JT252" s="7"/>
      <c r="JU252" s="7"/>
    </row>
    <row r="253" spans="1:281" s="3" customFormat="1" ht="30" customHeight="1" thickBot="1">
      <c r="A253" s="19" t="s">
        <v>2025</v>
      </c>
      <c r="B253" s="32" t="s">
        <v>2024</v>
      </c>
      <c r="C253" s="29" t="s">
        <v>1928</v>
      </c>
      <c r="D253" s="109"/>
      <c r="E253" s="115">
        <v>0</v>
      </c>
      <c r="F253" s="113">
        <v>45778</v>
      </c>
      <c r="G253" s="34">
        <v>45792</v>
      </c>
      <c r="H253" s="119">
        <f t="shared" si="258"/>
        <v>15</v>
      </c>
      <c r="I253" s="22"/>
      <c r="J253" s="7"/>
      <c r="K253" s="7"/>
      <c r="L253" s="7"/>
      <c r="M253" s="7"/>
      <c r="N253" s="7"/>
      <c r="O253" s="7"/>
      <c r="P253" s="7"/>
      <c r="Q253" s="7"/>
      <c r="R253" s="7"/>
      <c r="S253" s="7"/>
      <c r="T253" s="7"/>
      <c r="U253" s="8"/>
      <c r="V253" s="8"/>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7"/>
      <c r="HI253" s="7"/>
      <c r="HJ253" s="7"/>
      <c r="HK253" s="7"/>
      <c r="HL253" s="7"/>
      <c r="HM253" s="7"/>
      <c r="HN253" s="7"/>
      <c r="HO253" s="7"/>
      <c r="HP253" s="7"/>
      <c r="HQ253" s="7"/>
      <c r="HR253" s="7"/>
      <c r="HS253" s="7"/>
      <c r="HT253" s="7"/>
      <c r="HU253" s="7"/>
      <c r="HV253" s="7"/>
      <c r="HW253" s="7"/>
      <c r="HX253" s="7"/>
      <c r="HY253" s="7"/>
      <c r="HZ253" s="7"/>
      <c r="IA253" s="7"/>
      <c r="IB253" s="7"/>
      <c r="IC253" s="7"/>
      <c r="ID253" s="7"/>
      <c r="IE253" s="7"/>
      <c r="IF253" s="7"/>
      <c r="IG253" s="7"/>
      <c r="IH253" s="7"/>
      <c r="II253" s="7"/>
      <c r="IJ253" s="7"/>
      <c r="IK253" s="7"/>
      <c r="IL253" s="7"/>
      <c r="IM253" s="7"/>
      <c r="IN253" s="7"/>
      <c r="IO253" s="7"/>
      <c r="IP253" s="7"/>
      <c r="IQ253" s="7"/>
      <c r="IR253" s="7"/>
      <c r="IS253" s="7"/>
      <c r="IT253" s="7"/>
      <c r="IU253" s="7"/>
      <c r="IV253" s="7"/>
      <c r="IW253" s="7"/>
      <c r="IX253" s="7"/>
      <c r="IY253" s="7"/>
      <c r="IZ253" s="7"/>
      <c r="JA253" s="7"/>
      <c r="JB253" s="7"/>
      <c r="JC253" s="7"/>
      <c r="JD253" s="7"/>
      <c r="JE253" s="7"/>
      <c r="JF253" s="7"/>
      <c r="JG253" s="7"/>
      <c r="JH253" s="7"/>
      <c r="JI253" s="7"/>
      <c r="JJ253" s="7"/>
      <c r="JK253" s="7"/>
      <c r="JL253" s="7"/>
      <c r="JM253" s="7"/>
      <c r="JN253" s="7"/>
      <c r="JO253" s="7"/>
      <c r="JP253" s="7"/>
      <c r="JQ253" s="7"/>
      <c r="JR253" s="7"/>
      <c r="JS253" s="7"/>
      <c r="JT253" s="7"/>
      <c r="JU253" s="7"/>
    </row>
    <row r="254" spans="1:281" s="3" customFormat="1" ht="30" customHeight="1" thickBot="1">
      <c r="A254" s="30" t="s">
        <v>1982</v>
      </c>
      <c r="B254" s="32" t="s">
        <v>1947</v>
      </c>
      <c r="C254" s="32" t="s">
        <v>1948</v>
      </c>
      <c r="D254" s="120"/>
      <c r="E254" s="115">
        <v>0</v>
      </c>
      <c r="F254" s="113">
        <v>45852</v>
      </c>
      <c r="G254" s="34">
        <v>45866</v>
      </c>
      <c r="H254" s="119">
        <f t="shared" si="258"/>
        <v>15</v>
      </c>
      <c r="I254" s="22"/>
      <c r="J254" s="7"/>
      <c r="K254" s="7"/>
      <c r="L254" s="7"/>
      <c r="M254" s="7"/>
      <c r="N254" s="7"/>
      <c r="O254" s="7"/>
      <c r="P254" s="7"/>
      <c r="Q254" s="7"/>
      <c r="R254" s="7"/>
      <c r="S254" s="7"/>
      <c r="T254" s="7"/>
      <c r="U254" s="8"/>
      <c r="V254" s="8"/>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c r="HT254" s="7"/>
      <c r="HU254" s="7"/>
      <c r="HV254" s="7"/>
      <c r="HW254" s="7"/>
      <c r="HX254" s="7"/>
      <c r="HY254" s="7"/>
      <c r="HZ254" s="7"/>
      <c r="IA254" s="7"/>
      <c r="IB254" s="7"/>
      <c r="IC254" s="7"/>
      <c r="ID254" s="7"/>
      <c r="IE254" s="7"/>
      <c r="IF254" s="7"/>
      <c r="IG254" s="7"/>
      <c r="IH254" s="7"/>
      <c r="II254" s="7"/>
      <c r="IJ254" s="7"/>
      <c r="IK254" s="7"/>
      <c r="IL254" s="7"/>
      <c r="IM254" s="7"/>
      <c r="IN254" s="7"/>
      <c r="IO254" s="7"/>
      <c r="IP254" s="7"/>
      <c r="IQ254" s="7"/>
      <c r="IR254" s="7"/>
      <c r="IS254" s="7"/>
      <c r="IT254" s="7"/>
      <c r="IU254" s="7"/>
      <c r="IV254" s="7"/>
      <c r="IW254" s="7"/>
      <c r="IX254" s="7"/>
      <c r="IY254" s="7"/>
      <c r="IZ254" s="7"/>
      <c r="JA254" s="7"/>
      <c r="JB254" s="7"/>
      <c r="JC254" s="7"/>
      <c r="JD254" s="7"/>
      <c r="JE254" s="7"/>
      <c r="JF254" s="7"/>
      <c r="JG254" s="7"/>
      <c r="JH254" s="7"/>
      <c r="JI254" s="7"/>
      <c r="JJ254" s="7"/>
      <c r="JK254" s="7"/>
      <c r="JL254" s="7"/>
      <c r="JM254" s="7"/>
      <c r="JN254" s="7"/>
      <c r="JO254" s="7"/>
      <c r="JP254" s="7"/>
      <c r="JQ254" s="7"/>
      <c r="JR254" s="7"/>
      <c r="JS254" s="7"/>
      <c r="JT254" s="7"/>
      <c r="JU254" s="7"/>
    </row>
    <row r="255" spans="1:281" s="3" customFormat="1" ht="30" customHeight="1" thickBot="1">
      <c r="A255" s="30" t="s">
        <v>1980</v>
      </c>
      <c r="B255" s="32" t="s">
        <v>1947</v>
      </c>
      <c r="C255" s="32" t="s">
        <v>1948</v>
      </c>
      <c r="D255" s="120"/>
      <c r="E255" s="115">
        <v>0</v>
      </c>
      <c r="F255" s="113">
        <v>45852</v>
      </c>
      <c r="G255" s="34">
        <v>45866</v>
      </c>
      <c r="H255" s="119">
        <f t="shared" si="258"/>
        <v>15</v>
      </c>
      <c r="I255" s="22"/>
      <c r="J255" s="7"/>
      <c r="K255" s="7"/>
      <c r="L255" s="7"/>
      <c r="M255" s="7"/>
      <c r="N255" s="7"/>
      <c r="O255" s="7"/>
      <c r="P255" s="7"/>
      <c r="Q255" s="7"/>
      <c r="R255" s="7"/>
      <c r="S255" s="7"/>
      <c r="T255" s="7"/>
      <c r="U255" s="8"/>
      <c r="V255" s="8"/>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c r="HJ255" s="7"/>
      <c r="HK255" s="7"/>
      <c r="HL255" s="7"/>
      <c r="HM255" s="7"/>
      <c r="HN255" s="7"/>
      <c r="HO255" s="7"/>
      <c r="HP255" s="7"/>
      <c r="HQ255" s="7"/>
      <c r="HR255" s="7"/>
      <c r="HS255" s="7"/>
      <c r="HT255" s="7"/>
      <c r="HU255" s="7"/>
      <c r="HV255" s="7"/>
      <c r="HW255" s="7"/>
      <c r="HX255" s="7"/>
      <c r="HY255" s="7"/>
      <c r="HZ255" s="7"/>
      <c r="IA255" s="7"/>
      <c r="IB255" s="7"/>
      <c r="IC255" s="7"/>
      <c r="ID255" s="7"/>
      <c r="IE255" s="7"/>
      <c r="IF255" s="7"/>
      <c r="IG255" s="7"/>
      <c r="IH255" s="7"/>
      <c r="II255" s="7"/>
      <c r="IJ255" s="7"/>
      <c r="IK255" s="7"/>
      <c r="IL255" s="7"/>
      <c r="IM255" s="7"/>
      <c r="IN255" s="7"/>
      <c r="IO255" s="7"/>
      <c r="IP255" s="7"/>
      <c r="IQ255" s="7"/>
      <c r="IR255" s="7"/>
      <c r="IS255" s="7"/>
      <c r="IT255" s="7"/>
      <c r="IU255" s="7"/>
      <c r="IV255" s="7"/>
      <c r="IW255" s="7"/>
      <c r="IX255" s="7"/>
      <c r="IY255" s="7"/>
      <c r="IZ255" s="7"/>
      <c r="JA255" s="7"/>
      <c r="JB255" s="7"/>
      <c r="JC255" s="7"/>
      <c r="JD255" s="7"/>
      <c r="JE255" s="7"/>
      <c r="JF255" s="7"/>
      <c r="JG255" s="7"/>
      <c r="JH255" s="7"/>
      <c r="JI255" s="7"/>
      <c r="JJ255" s="7"/>
      <c r="JK255" s="7"/>
      <c r="JL255" s="7"/>
      <c r="JM255" s="7"/>
      <c r="JN255" s="7"/>
      <c r="JO255" s="7"/>
      <c r="JP255" s="7"/>
      <c r="JQ255" s="7"/>
      <c r="JR255" s="7"/>
      <c r="JS255" s="7"/>
      <c r="JT255" s="7"/>
      <c r="JU255" s="7"/>
    </row>
    <row r="256" spans="1:281" s="3" customFormat="1" ht="30" customHeight="1" thickBot="1">
      <c r="A256" s="30" t="s">
        <v>1983</v>
      </c>
      <c r="B256" s="32" t="s">
        <v>1984</v>
      </c>
      <c r="C256" s="32" t="s">
        <v>535</v>
      </c>
      <c r="D256" s="120"/>
      <c r="E256" s="115">
        <v>1</v>
      </c>
      <c r="F256" s="113">
        <v>45793</v>
      </c>
      <c r="G256" s="34">
        <v>45819</v>
      </c>
      <c r="H256" s="119">
        <f t="shared" si="258"/>
        <v>27</v>
      </c>
      <c r="I256" s="22"/>
      <c r="J256" s="7"/>
      <c r="K256" s="7"/>
      <c r="L256" s="7"/>
      <c r="M256" s="7"/>
      <c r="N256" s="7"/>
      <c r="O256" s="7"/>
      <c r="P256" s="7"/>
      <c r="Q256" s="7"/>
      <c r="R256" s="7"/>
      <c r="S256" s="7"/>
      <c r="T256" s="7"/>
      <c r="U256" s="8"/>
      <c r="V256" s="8"/>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7"/>
      <c r="FN256" s="7"/>
      <c r="FO256" s="7"/>
      <c r="FP256" s="7"/>
      <c r="FQ256" s="7"/>
      <c r="FR256" s="7"/>
      <c r="FS256" s="7"/>
      <c r="FT256" s="7"/>
      <c r="FU256" s="7"/>
      <c r="FV256" s="7"/>
      <c r="FW256" s="7"/>
      <c r="FX256" s="7"/>
      <c r="FY256" s="7"/>
      <c r="FZ256" s="7"/>
      <c r="GA256" s="7"/>
      <c r="GB256" s="7"/>
      <c r="GC256" s="7"/>
      <c r="GD256" s="7"/>
      <c r="GE256" s="7"/>
      <c r="GF256" s="7"/>
      <c r="GG256" s="7"/>
      <c r="GH256" s="7"/>
      <c r="GI256" s="7"/>
      <c r="GJ256" s="7"/>
      <c r="GK256" s="7"/>
      <c r="GL256" s="7"/>
      <c r="GM256" s="7"/>
      <c r="GN256" s="7"/>
      <c r="GO256" s="7"/>
      <c r="GP256" s="7"/>
      <c r="GQ256" s="7"/>
      <c r="GR256" s="7"/>
      <c r="GS256" s="7"/>
      <c r="GT256" s="7"/>
      <c r="GU256" s="7"/>
      <c r="GV256" s="7"/>
      <c r="GW256" s="7"/>
      <c r="GX256" s="7"/>
      <c r="GY256" s="7"/>
      <c r="GZ256" s="7"/>
      <c r="HA256" s="7"/>
      <c r="HB256" s="7"/>
      <c r="HC256" s="7"/>
      <c r="HD256" s="7"/>
      <c r="HE256" s="7"/>
      <c r="HF256" s="7"/>
      <c r="HG256" s="7"/>
      <c r="HH256" s="7"/>
      <c r="HI256" s="7"/>
      <c r="HJ256" s="7"/>
      <c r="HK256" s="7"/>
      <c r="HL256" s="7"/>
      <c r="HM256" s="7"/>
      <c r="HN256" s="7"/>
      <c r="HO256" s="7"/>
      <c r="HP256" s="7"/>
      <c r="HQ256" s="7"/>
      <c r="HR256" s="7"/>
      <c r="HS256" s="7"/>
      <c r="HT256" s="7"/>
      <c r="HU256" s="7"/>
      <c r="HV256" s="7"/>
      <c r="HW256" s="7"/>
      <c r="HX256" s="7"/>
      <c r="HY256" s="7"/>
      <c r="HZ256" s="7"/>
      <c r="IA256" s="7"/>
      <c r="IB256" s="7"/>
      <c r="IC256" s="7"/>
      <c r="ID256" s="7"/>
      <c r="IE256" s="7"/>
      <c r="IF256" s="7"/>
      <c r="IG256" s="7"/>
      <c r="IH256" s="7"/>
      <c r="II256" s="7"/>
      <c r="IJ256" s="7"/>
      <c r="IK256" s="7"/>
      <c r="IL256" s="7"/>
      <c r="IM256" s="7"/>
      <c r="IN256" s="7"/>
      <c r="IO256" s="7"/>
      <c r="IP256" s="7"/>
      <c r="IQ256" s="7"/>
      <c r="IR256" s="7"/>
      <c r="IS256" s="7"/>
      <c r="IT256" s="7"/>
      <c r="IU256" s="7"/>
      <c r="IV256" s="7"/>
      <c r="IW256" s="7"/>
      <c r="IX256" s="7"/>
      <c r="IY256" s="7"/>
      <c r="IZ256" s="7"/>
      <c r="JA256" s="7"/>
      <c r="JB256" s="7"/>
      <c r="JC256" s="7"/>
      <c r="JD256" s="7"/>
      <c r="JE256" s="7"/>
      <c r="JF256" s="7"/>
      <c r="JG256" s="7"/>
      <c r="JH256" s="7"/>
      <c r="JI256" s="7"/>
      <c r="JJ256" s="7"/>
      <c r="JK256" s="7"/>
      <c r="JL256" s="7"/>
      <c r="JM256" s="7"/>
      <c r="JN256" s="7"/>
      <c r="JO256" s="7"/>
      <c r="JP256" s="7"/>
      <c r="JQ256" s="7"/>
      <c r="JR256" s="7"/>
      <c r="JS256" s="7"/>
      <c r="JT256" s="7"/>
      <c r="JU256" s="7"/>
    </row>
    <row r="257" spans="1:281" s="3" customFormat="1" ht="30" customHeight="1" thickBot="1">
      <c r="A257" s="30" t="s">
        <v>121</v>
      </c>
      <c r="B257" s="32" t="s">
        <v>19</v>
      </c>
      <c r="C257" s="32" t="s">
        <v>1989</v>
      </c>
      <c r="D257" s="120"/>
      <c r="E257" s="118">
        <v>0</v>
      </c>
      <c r="F257" s="113">
        <v>45852</v>
      </c>
      <c r="G257" s="34">
        <v>45866</v>
      </c>
      <c r="H257" s="119">
        <f t="shared" si="258"/>
        <v>15</v>
      </c>
      <c r="I257" s="22"/>
      <c r="J257" s="7"/>
      <c r="K257" s="7"/>
      <c r="L257" s="7"/>
      <c r="M257" s="7"/>
      <c r="N257" s="7"/>
      <c r="O257" s="7"/>
      <c r="P257" s="7"/>
      <c r="Q257" s="7"/>
      <c r="R257" s="7"/>
      <c r="S257" s="7"/>
      <c r="T257" s="7"/>
      <c r="U257" s="8"/>
      <c r="V257" s="8"/>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7"/>
      <c r="HI257" s="7"/>
      <c r="HJ257" s="7"/>
      <c r="HK257" s="7"/>
      <c r="HL257" s="7"/>
      <c r="HM257" s="7"/>
      <c r="HN257" s="7"/>
      <c r="HO257" s="7"/>
      <c r="HP257" s="7"/>
      <c r="HQ257" s="7"/>
      <c r="HR257" s="7"/>
      <c r="HS257" s="7"/>
      <c r="HT257" s="7"/>
      <c r="HU257" s="7"/>
      <c r="HV257" s="7"/>
      <c r="HW257" s="7"/>
      <c r="HX257" s="7"/>
      <c r="HY257" s="7"/>
      <c r="HZ257" s="7"/>
      <c r="IA257" s="7"/>
      <c r="IB257" s="7"/>
      <c r="IC257" s="7"/>
      <c r="ID257" s="7"/>
      <c r="IE257" s="7"/>
      <c r="IF257" s="7"/>
      <c r="IG257" s="7"/>
      <c r="IH257" s="7"/>
      <c r="II257" s="7"/>
      <c r="IJ257" s="7"/>
      <c r="IK257" s="7"/>
      <c r="IL257" s="7"/>
      <c r="IM257" s="7"/>
      <c r="IN257" s="7"/>
      <c r="IO257" s="7"/>
      <c r="IP257" s="7"/>
      <c r="IQ257" s="7"/>
      <c r="IR257" s="7"/>
      <c r="IS257" s="7"/>
      <c r="IT257" s="7"/>
      <c r="IU257" s="7"/>
      <c r="IV257" s="7"/>
      <c r="IW257" s="7"/>
      <c r="IX257" s="7"/>
      <c r="IY257" s="7"/>
      <c r="IZ257" s="7"/>
      <c r="JA257" s="7"/>
      <c r="JB257" s="7"/>
      <c r="JC257" s="7"/>
      <c r="JD257" s="7"/>
      <c r="JE257" s="7"/>
      <c r="JF257" s="7"/>
      <c r="JG257" s="7"/>
      <c r="JH257" s="7"/>
      <c r="JI257" s="7"/>
      <c r="JJ257" s="7"/>
      <c r="JK257" s="7"/>
      <c r="JL257" s="7"/>
      <c r="JM257" s="7"/>
      <c r="JN257" s="7"/>
      <c r="JO257" s="7"/>
      <c r="JP257" s="7"/>
      <c r="JQ257" s="7"/>
      <c r="JR257" s="7"/>
      <c r="JS257" s="7"/>
      <c r="JT257" s="7"/>
      <c r="JU257" s="7"/>
    </row>
    <row r="258" spans="1:281" s="3" customFormat="1" ht="30" customHeight="1" thickBot="1">
      <c r="A258" s="19" t="s">
        <v>122</v>
      </c>
      <c r="B258" s="29" t="s">
        <v>19</v>
      </c>
      <c r="C258" s="29" t="s">
        <v>1989</v>
      </c>
      <c r="D258" s="109"/>
      <c r="E258" s="115">
        <v>0</v>
      </c>
      <c r="F258" s="113">
        <v>45852</v>
      </c>
      <c r="G258" s="34">
        <v>45866</v>
      </c>
      <c r="H258" s="119">
        <f t="shared" si="258"/>
        <v>15</v>
      </c>
      <c r="I258" s="22"/>
      <c r="J258" s="7"/>
      <c r="K258" s="7"/>
      <c r="L258" s="7"/>
      <c r="M258" s="7"/>
      <c r="N258" s="7"/>
      <c r="O258" s="7"/>
      <c r="P258" s="7"/>
      <c r="Q258" s="7"/>
      <c r="R258" s="7"/>
      <c r="S258" s="7"/>
      <c r="T258" s="7"/>
      <c r="U258" s="8"/>
      <c r="V258" s="8"/>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c r="EG258" s="7"/>
      <c r="EH258" s="7"/>
      <c r="EI258" s="7"/>
      <c r="EJ258" s="7"/>
      <c r="EK258" s="7"/>
      <c r="EL258" s="7"/>
      <c r="EM258" s="7"/>
      <c r="EN258" s="7"/>
      <c r="EO258" s="7"/>
      <c r="EP258" s="7"/>
      <c r="EQ258" s="7"/>
      <c r="ER258" s="7"/>
      <c r="ES258" s="7"/>
      <c r="ET258" s="7"/>
      <c r="EU258" s="7"/>
      <c r="EV258" s="7"/>
      <c r="EW258" s="7"/>
      <c r="EX258" s="7"/>
      <c r="EY258" s="7"/>
      <c r="EZ258" s="7"/>
      <c r="FA258" s="7"/>
      <c r="FB258" s="7"/>
      <c r="FC258" s="7"/>
      <c r="FD258" s="7"/>
      <c r="FE258" s="7"/>
      <c r="FF258" s="7"/>
      <c r="FG258" s="7"/>
      <c r="FH258" s="7"/>
      <c r="FI258" s="7"/>
      <c r="FJ258" s="7"/>
      <c r="FK258" s="7"/>
      <c r="FL258" s="7"/>
      <c r="FM258" s="7"/>
      <c r="FN258" s="7"/>
      <c r="FO258" s="7"/>
      <c r="FP258" s="7"/>
      <c r="FQ258" s="7"/>
      <c r="FR258" s="7"/>
      <c r="FS258" s="7"/>
      <c r="FT258" s="7"/>
      <c r="FU258" s="7"/>
      <c r="FV258" s="7"/>
      <c r="FW258" s="7"/>
      <c r="FX258" s="7"/>
      <c r="FY258" s="7"/>
      <c r="FZ258" s="7"/>
      <c r="GA258" s="7"/>
      <c r="GB258" s="7"/>
      <c r="GC258" s="7"/>
      <c r="GD258" s="7"/>
      <c r="GE258" s="7"/>
      <c r="GF258" s="7"/>
      <c r="GG258" s="7"/>
      <c r="GH258" s="7"/>
      <c r="GI258" s="7"/>
      <c r="GJ258" s="7"/>
      <c r="GK258" s="7"/>
      <c r="GL258" s="7"/>
      <c r="GM258" s="7"/>
      <c r="GN258" s="7"/>
      <c r="GO258" s="7"/>
      <c r="GP258" s="7"/>
      <c r="GQ258" s="7"/>
      <c r="GR258" s="7"/>
      <c r="GS258" s="7"/>
      <c r="GT258" s="7"/>
      <c r="GU258" s="7"/>
      <c r="GV258" s="7"/>
      <c r="GW258" s="7"/>
      <c r="GX258" s="7"/>
      <c r="GY258" s="7"/>
      <c r="GZ258" s="7"/>
      <c r="HA258" s="7"/>
      <c r="HB258" s="7"/>
      <c r="HC258" s="7"/>
      <c r="HD258" s="7"/>
      <c r="HE258" s="7"/>
      <c r="HF258" s="7"/>
      <c r="HG258" s="7"/>
      <c r="HH258" s="7"/>
      <c r="HI258" s="7"/>
      <c r="HJ258" s="7"/>
      <c r="HK258" s="7"/>
      <c r="HL258" s="7"/>
      <c r="HM258" s="7"/>
      <c r="HN258" s="7"/>
      <c r="HO258" s="7"/>
      <c r="HP258" s="7"/>
      <c r="HQ258" s="7"/>
      <c r="HR258" s="7"/>
      <c r="HS258" s="7"/>
      <c r="HT258" s="7"/>
      <c r="HU258" s="7"/>
      <c r="HV258" s="7"/>
      <c r="HW258" s="7"/>
      <c r="HX258" s="7"/>
      <c r="HY258" s="7"/>
      <c r="HZ258" s="7"/>
      <c r="IA258" s="7"/>
      <c r="IB258" s="7"/>
      <c r="IC258" s="7"/>
      <c r="ID258" s="7"/>
      <c r="IE258" s="7"/>
      <c r="IF258" s="7"/>
      <c r="IG258" s="7"/>
      <c r="IH258" s="7"/>
      <c r="II258" s="7"/>
      <c r="IJ258" s="7"/>
      <c r="IK258" s="7"/>
      <c r="IL258" s="7"/>
      <c r="IM258" s="7"/>
      <c r="IN258" s="7"/>
      <c r="IO258" s="7"/>
      <c r="IP258" s="7"/>
      <c r="IQ258" s="7"/>
      <c r="IR258" s="7"/>
      <c r="IS258" s="7"/>
      <c r="IT258" s="7"/>
      <c r="IU258" s="7"/>
      <c r="IV258" s="7"/>
      <c r="IW258" s="7"/>
      <c r="IX258" s="7"/>
      <c r="IY258" s="7"/>
      <c r="IZ258" s="7"/>
      <c r="JA258" s="7"/>
      <c r="JB258" s="7"/>
      <c r="JC258" s="7"/>
      <c r="JD258" s="7"/>
      <c r="JE258" s="7"/>
      <c r="JF258" s="7"/>
      <c r="JG258" s="7"/>
      <c r="JH258" s="7"/>
      <c r="JI258" s="7"/>
      <c r="JJ258" s="7"/>
      <c r="JK258" s="7"/>
      <c r="JL258" s="7"/>
      <c r="JM258" s="7"/>
      <c r="JN258" s="7"/>
      <c r="JO258" s="7"/>
      <c r="JP258" s="7"/>
      <c r="JQ258" s="7"/>
      <c r="JR258" s="7"/>
      <c r="JS258" s="7"/>
      <c r="JT258" s="7"/>
      <c r="JU258" s="7"/>
    </row>
    <row r="259" spans="1:281" s="3" customFormat="1" ht="30" customHeight="1" thickBot="1">
      <c r="A259" s="19" t="s">
        <v>123</v>
      </c>
      <c r="B259" s="29" t="s">
        <v>19</v>
      </c>
      <c r="C259" s="29" t="s">
        <v>1989</v>
      </c>
      <c r="D259" s="109"/>
      <c r="E259" s="115">
        <v>0</v>
      </c>
      <c r="F259" s="113">
        <v>45852</v>
      </c>
      <c r="G259" s="34">
        <v>45866</v>
      </c>
      <c r="H259" s="28">
        <f t="shared" si="258"/>
        <v>15</v>
      </c>
      <c r="I259" s="22"/>
      <c r="J259" s="7"/>
      <c r="K259" s="7"/>
      <c r="L259" s="7"/>
      <c r="M259" s="7"/>
      <c r="N259" s="7"/>
      <c r="O259" s="7"/>
      <c r="P259" s="7"/>
      <c r="Q259" s="7"/>
      <c r="R259" s="7"/>
      <c r="S259" s="7"/>
      <c r="T259" s="7"/>
      <c r="U259" s="8"/>
      <c r="V259" s="8"/>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7"/>
      <c r="FK259" s="7"/>
      <c r="FL259" s="7"/>
      <c r="FM259" s="7"/>
      <c r="FN259" s="7"/>
      <c r="FO259" s="7"/>
      <c r="FP259" s="7"/>
      <c r="FQ259" s="7"/>
      <c r="FR259" s="7"/>
      <c r="FS259" s="7"/>
      <c r="FT259" s="7"/>
      <c r="FU259" s="7"/>
      <c r="FV259" s="7"/>
      <c r="FW259" s="7"/>
      <c r="FX259" s="7"/>
      <c r="FY259" s="7"/>
      <c r="FZ259" s="7"/>
      <c r="GA259" s="7"/>
      <c r="GB259" s="7"/>
      <c r="GC259" s="7"/>
      <c r="GD259" s="7"/>
      <c r="GE259" s="7"/>
      <c r="GF259" s="7"/>
      <c r="GG259" s="7"/>
      <c r="GH259" s="7"/>
      <c r="GI259" s="7"/>
      <c r="GJ259" s="7"/>
      <c r="GK259" s="7"/>
      <c r="GL259" s="7"/>
      <c r="GM259" s="7"/>
      <c r="GN259" s="7"/>
      <c r="GO259" s="7"/>
      <c r="GP259" s="7"/>
      <c r="GQ259" s="7"/>
      <c r="GR259" s="7"/>
      <c r="GS259" s="7"/>
      <c r="GT259" s="7"/>
      <c r="GU259" s="7"/>
      <c r="GV259" s="7"/>
      <c r="GW259" s="7"/>
      <c r="GX259" s="7"/>
      <c r="GY259" s="7"/>
      <c r="GZ259" s="7"/>
      <c r="HA259" s="7"/>
      <c r="HB259" s="7"/>
      <c r="HC259" s="7"/>
      <c r="HD259" s="7"/>
      <c r="HE259" s="7"/>
      <c r="HF259" s="7"/>
      <c r="HG259" s="7"/>
      <c r="HH259" s="7"/>
      <c r="HI259" s="7"/>
      <c r="HJ259" s="7"/>
      <c r="HK259" s="7"/>
      <c r="HL259" s="7"/>
      <c r="HM259" s="7"/>
      <c r="HN259" s="7"/>
      <c r="HO259" s="7"/>
      <c r="HP259" s="7"/>
      <c r="HQ259" s="7"/>
      <c r="HR259" s="7"/>
      <c r="HS259" s="7"/>
      <c r="HT259" s="7"/>
      <c r="HU259" s="7"/>
      <c r="HV259" s="7"/>
      <c r="HW259" s="7"/>
      <c r="HX259" s="7"/>
      <c r="HY259" s="7"/>
      <c r="HZ259" s="7"/>
      <c r="IA259" s="7"/>
      <c r="IB259" s="7"/>
      <c r="IC259" s="7"/>
      <c r="ID259" s="7"/>
      <c r="IE259" s="7"/>
      <c r="IF259" s="7"/>
      <c r="IG259" s="7"/>
      <c r="IH259" s="7"/>
      <c r="II259" s="7"/>
      <c r="IJ259" s="7"/>
      <c r="IK259" s="7"/>
      <c r="IL259" s="7"/>
      <c r="IM259" s="7"/>
      <c r="IN259" s="7"/>
      <c r="IO259" s="7"/>
      <c r="IP259" s="7"/>
      <c r="IQ259" s="7"/>
      <c r="IR259" s="7"/>
      <c r="IS259" s="7"/>
      <c r="IT259" s="7"/>
      <c r="IU259" s="7"/>
      <c r="IV259" s="7"/>
      <c r="IW259" s="7"/>
      <c r="IX259" s="7"/>
      <c r="IY259" s="7"/>
      <c r="IZ259" s="7"/>
      <c r="JA259" s="7"/>
      <c r="JB259" s="7"/>
      <c r="JC259" s="7"/>
      <c r="JD259" s="7"/>
      <c r="JE259" s="7"/>
      <c r="JF259" s="7"/>
      <c r="JG259" s="7"/>
      <c r="JH259" s="7"/>
      <c r="JI259" s="7"/>
      <c r="JJ259" s="7"/>
      <c r="JK259" s="7"/>
      <c r="JL259" s="7"/>
      <c r="JM259" s="7"/>
      <c r="JN259" s="7"/>
      <c r="JO259" s="7"/>
      <c r="JP259" s="7"/>
      <c r="JQ259" s="7"/>
      <c r="JR259" s="7"/>
      <c r="JS259" s="7"/>
      <c r="JT259" s="7"/>
      <c r="JU259" s="7"/>
    </row>
    <row r="260" spans="1:281" s="3" customFormat="1" ht="30" customHeight="1" thickBot="1">
      <c r="A260" s="19" t="s">
        <v>124</v>
      </c>
      <c r="B260" s="29" t="s">
        <v>19</v>
      </c>
      <c r="C260" s="29" t="s">
        <v>1989</v>
      </c>
      <c r="D260" s="109"/>
      <c r="E260" s="115">
        <v>0</v>
      </c>
      <c r="F260" s="113">
        <v>45852</v>
      </c>
      <c r="G260" s="34">
        <v>45866</v>
      </c>
      <c r="H260" s="28">
        <f t="shared" si="258"/>
        <v>15</v>
      </c>
      <c r="I260" s="22"/>
      <c r="J260" s="7"/>
      <c r="K260" s="7"/>
      <c r="L260" s="7"/>
      <c r="M260" s="7"/>
      <c r="N260" s="7"/>
      <c r="O260" s="7"/>
      <c r="P260" s="7"/>
      <c r="Q260" s="7"/>
      <c r="R260" s="7"/>
      <c r="S260" s="7"/>
      <c r="T260" s="7"/>
      <c r="U260" s="8"/>
      <c r="V260" s="8"/>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7"/>
      <c r="HI260" s="7"/>
      <c r="HJ260" s="7"/>
      <c r="HK260" s="7"/>
      <c r="HL260" s="7"/>
      <c r="HM260" s="7"/>
      <c r="HN260" s="7"/>
      <c r="HO260" s="7"/>
      <c r="HP260" s="7"/>
      <c r="HQ260" s="7"/>
      <c r="HR260" s="7"/>
      <c r="HS260" s="7"/>
      <c r="HT260" s="7"/>
      <c r="HU260" s="7"/>
      <c r="HV260" s="7"/>
      <c r="HW260" s="7"/>
      <c r="HX260" s="7"/>
      <c r="HY260" s="7"/>
      <c r="HZ260" s="7"/>
      <c r="IA260" s="7"/>
      <c r="IB260" s="7"/>
      <c r="IC260" s="7"/>
      <c r="ID260" s="7"/>
      <c r="IE260" s="7"/>
      <c r="IF260" s="7"/>
      <c r="IG260" s="7"/>
      <c r="IH260" s="7"/>
      <c r="II260" s="7"/>
      <c r="IJ260" s="7"/>
      <c r="IK260" s="7"/>
      <c r="IL260" s="7"/>
      <c r="IM260" s="7"/>
      <c r="IN260" s="7"/>
      <c r="IO260" s="7"/>
      <c r="IP260" s="7"/>
      <c r="IQ260" s="7"/>
      <c r="IR260" s="7"/>
      <c r="IS260" s="7"/>
      <c r="IT260" s="7"/>
      <c r="IU260" s="7"/>
      <c r="IV260" s="7"/>
      <c r="IW260" s="7"/>
      <c r="IX260" s="7"/>
      <c r="IY260" s="7"/>
      <c r="IZ260" s="7"/>
      <c r="JA260" s="7"/>
      <c r="JB260" s="7"/>
      <c r="JC260" s="7"/>
      <c r="JD260" s="7"/>
      <c r="JE260" s="7"/>
      <c r="JF260" s="7"/>
      <c r="JG260" s="7"/>
      <c r="JH260" s="7"/>
      <c r="JI260" s="7"/>
      <c r="JJ260" s="7"/>
      <c r="JK260" s="7"/>
      <c r="JL260" s="7"/>
      <c r="JM260" s="7"/>
      <c r="JN260" s="7"/>
      <c r="JO260" s="7"/>
      <c r="JP260" s="7"/>
      <c r="JQ260" s="7"/>
      <c r="JR260" s="7"/>
      <c r="JS260" s="7"/>
      <c r="JT260" s="7"/>
      <c r="JU260" s="7"/>
    </row>
    <row r="261" spans="1:281" s="3" customFormat="1" ht="30" customHeight="1" thickBot="1">
      <c r="A261" s="19" t="s">
        <v>125</v>
      </c>
      <c r="B261" s="29" t="s">
        <v>19</v>
      </c>
      <c r="C261" s="29" t="s">
        <v>1989</v>
      </c>
      <c r="D261" s="109"/>
      <c r="E261" s="115">
        <v>0</v>
      </c>
      <c r="F261" s="113">
        <v>45852</v>
      </c>
      <c r="G261" s="34">
        <v>45866</v>
      </c>
      <c r="H261" s="28">
        <f t="shared" si="258"/>
        <v>15</v>
      </c>
      <c r="I261" s="22"/>
      <c r="J261" s="7"/>
      <c r="K261" s="7"/>
      <c r="L261" s="7"/>
      <c r="M261" s="7"/>
      <c r="N261" s="7"/>
      <c r="O261" s="7"/>
      <c r="P261" s="7"/>
      <c r="Q261" s="7"/>
      <c r="R261" s="7"/>
      <c r="S261" s="7"/>
      <c r="T261" s="7"/>
      <c r="U261" s="8"/>
      <c r="V261" s="8"/>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c r="HJ261" s="7"/>
      <c r="HK261" s="7"/>
      <c r="HL261" s="7"/>
      <c r="HM261" s="7"/>
      <c r="HN261" s="7"/>
      <c r="HO261" s="7"/>
      <c r="HP261" s="7"/>
      <c r="HQ261" s="7"/>
      <c r="HR261" s="7"/>
      <c r="HS261" s="7"/>
      <c r="HT261" s="7"/>
      <c r="HU261" s="7"/>
      <c r="HV261" s="7"/>
      <c r="HW261" s="7"/>
      <c r="HX261" s="7"/>
      <c r="HY261" s="7"/>
      <c r="HZ261" s="7"/>
      <c r="IA261" s="7"/>
      <c r="IB261" s="7"/>
      <c r="IC261" s="7"/>
      <c r="ID261" s="7"/>
      <c r="IE261" s="7"/>
      <c r="IF261" s="7"/>
      <c r="IG261" s="7"/>
      <c r="IH261" s="7"/>
      <c r="II261" s="7"/>
      <c r="IJ261" s="7"/>
      <c r="IK261" s="7"/>
      <c r="IL261" s="7"/>
      <c r="IM261" s="7"/>
      <c r="IN261" s="7"/>
      <c r="IO261" s="7"/>
      <c r="IP261" s="7"/>
      <c r="IQ261" s="7"/>
      <c r="IR261" s="7"/>
      <c r="IS261" s="7"/>
      <c r="IT261" s="7"/>
      <c r="IU261" s="7"/>
      <c r="IV261" s="7"/>
      <c r="IW261" s="7"/>
      <c r="IX261" s="7"/>
      <c r="IY261" s="7"/>
      <c r="IZ261" s="7"/>
      <c r="JA261" s="7"/>
      <c r="JB261" s="7"/>
      <c r="JC261" s="7"/>
      <c r="JD261" s="7"/>
      <c r="JE261" s="7"/>
      <c r="JF261" s="7"/>
      <c r="JG261" s="7"/>
      <c r="JH261" s="7"/>
      <c r="JI261" s="7"/>
      <c r="JJ261" s="7"/>
      <c r="JK261" s="7"/>
      <c r="JL261" s="7"/>
      <c r="JM261" s="7"/>
      <c r="JN261" s="7"/>
      <c r="JO261" s="7"/>
      <c r="JP261" s="7"/>
      <c r="JQ261" s="7"/>
      <c r="JR261" s="7"/>
      <c r="JS261" s="7"/>
      <c r="JT261" s="7"/>
      <c r="JU261" s="7"/>
    </row>
    <row r="262" spans="1:281" s="3" customFormat="1" ht="30" customHeight="1" thickBot="1">
      <c r="A262" s="19" t="s">
        <v>126</v>
      </c>
      <c r="B262" s="29" t="s">
        <v>19</v>
      </c>
      <c r="C262" s="29" t="s">
        <v>1989</v>
      </c>
      <c r="D262" s="109"/>
      <c r="E262" s="115">
        <v>0</v>
      </c>
      <c r="F262" s="113">
        <v>45852</v>
      </c>
      <c r="G262" s="34">
        <v>45866</v>
      </c>
      <c r="H262" s="28">
        <f t="shared" si="258"/>
        <v>15</v>
      </c>
      <c r="I262" s="22"/>
      <c r="J262" s="7"/>
      <c r="K262" s="7"/>
      <c r="L262" s="7"/>
      <c r="M262" s="7"/>
      <c r="N262" s="7"/>
      <c r="O262" s="7"/>
      <c r="P262" s="7"/>
      <c r="Q262" s="7"/>
      <c r="R262" s="7"/>
      <c r="S262" s="7"/>
      <c r="T262" s="7"/>
      <c r="U262" s="8"/>
      <c r="V262" s="8"/>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c r="HF262" s="7"/>
      <c r="HG262" s="7"/>
      <c r="HH262" s="7"/>
      <c r="HI262" s="7"/>
      <c r="HJ262" s="7"/>
      <c r="HK262" s="7"/>
      <c r="HL262" s="7"/>
      <c r="HM262" s="7"/>
      <c r="HN262" s="7"/>
      <c r="HO262" s="7"/>
      <c r="HP262" s="7"/>
      <c r="HQ262" s="7"/>
      <c r="HR262" s="7"/>
      <c r="HS262" s="7"/>
      <c r="HT262" s="7"/>
      <c r="HU262" s="7"/>
      <c r="HV262" s="7"/>
      <c r="HW262" s="7"/>
      <c r="HX262" s="7"/>
      <c r="HY262" s="7"/>
      <c r="HZ262" s="7"/>
      <c r="IA262" s="7"/>
      <c r="IB262" s="7"/>
      <c r="IC262" s="7"/>
      <c r="ID262" s="7"/>
      <c r="IE262" s="7"/>
      <c r="IF262" s="7"/>
      <c r="IG262" s="7"/>
      <c r="IH262" s="7"/>
      <c r="II262" s="7"/>
      <c r="IJ262" s="7"/>
      <c r="IK262" s="7"/>
      <c r="IL262" s="7"/>
      <c r="IM262" s="7"/>
      <c r="IN262" s="7"/>
      <c r="IO262" s="7"/>
      <c r="IP262" s="7"/>
      <c r="IQ262" s="7"/>
      <c r="IR262" s="7"/>
      <c r="IS262" s="7"/>
      <c r="IT262" s="7"/>
      <c r="IU262" s="7"/>
      <c r="IV262" s="7"/>
      <c r="IW262" s="7"/>
      <c r="IX262" s="7"/>
      <c r="IY262" s="7"/>
      <c r="IZ262" s="7"/>
      <c r="JA262" s="7"/>
      <c r="JB262" s="7"/>
      <c r="JC262" s="7"/>
      <c r="JD262" s="7"/>
      <c r="JE262" s="7"/>
      <c r="JF262" s="7"/>
      <c r="JG262" s="7"/>
      <c r="JH262" s="7"/>
      <c r="JI262" s="7"/>
      <c r="JJ262" s="7"/>
      <c r="JK262" s="7"/>
      <c r="JL262" s="7"/>
      <c r="JM262" s="7"/>
      <c r="JN262" s="7"/>
      <c r="JO262" s="7"/>
      <c r="JP262" s="7"/>
      <c r="JQ262" s="7"/>
      <c r="JR262" s="7"/>
      <c r="JS262" s="7"/>
      <c r="JT262" s="7"/>
      <c r="JU262" s="7"/>
    </row>
    <row r="263" spans="1:281" s="3" customFormat="1" ht="30" customHeight="1" thickBot="1">
      <c r="A263" s="19" t="s">
        <v>127</v>
      </c>
      <c r="B263" s="29" t="s">
        <v>19</v>
      </c>
      <c r="C263" s="29" t="s">
        <v>1989</v>
      </c>
      <c r="D263" s="109"/>
      <c r="E263" s="115">
        <v>0</v>
      </c>
      <c r="F263" s="113">
        <v>45852</v>
      </c>
      <c r="G263" s="34">
        <v>45866</v>
      </c>
      <c r="H263" s="28">
        <f t="shared" si="258"/>
        <v>15</v>
      </c>
      <c r="I263" s="22"/>
      <c r="J263" s="7"/>
      <c r="K263" s="7"/>
      <c r="L263" s="7"/>
      <c r="M263" s="7"/>
      <c r="N263" s="7"/>
      <c r="O263" s="7"/>
      <c r="P263" s="7"/>
      <c r="Q263" s="7"/>
      <c r="R263" s="7"/>
      <c r="S263" s="7"/>
      <c r="T263" s="7"/>
      <c r="U263" s="8"/>
      <c r="V263" s="8"/>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c r="HF263" s="7"/>
      <c r="HG263" s="7"/>
      <c r="HH263" s="7"/>
      <c r="HI263" s="7"/>
      <c r="HJ263" s="7"/>
      <c r="HK263" s="7"/>
      <c r="HL263" s="7"/>
      <c r="HM263" s="7"/>
      <c r="HN263" s="7"/>
      <c r="HO263" s="7"/>
      <c r="HP263" s="7"/>
      <c r="HQ263" s="7"/>
      <c r="HR263" s="7"/>
      <c r="HS263" s="7"/>
      <c r="HT263" s="7"/>
      <c r="HU263" s="7"/>
      <c r="HV263" s="7"/>
      <c r="HW263" s="7"/>
      <c r="HX263" s="7"/>
      <c r="HY263" s="7"/>
      <c r="HZ263" s="7"/>
      <c r="IA263" s="7"/>
      <c r="IB263" s="7"/>
      <c r="IC263" s="7"/>
      <c r="ID263" s="7"/>
      <c r="IE263" s="7"/>
      <c r="IF263" s="7"/>
      <c r="IG263" s="7"/>
      <c r="IH263" s="7"/>
      <c r="II263" s="7"/>
      <c r="IJ263" s="7"/>
      <c r="IK263" s="7"/>
      <c r="IL263" s="7"/>
      <c r="IM263" s="7"/>
      <c r="IN263" s="7"/>
      <c r="IO263" s="7"/>
      <c r="IP263" s="7"/>
      <c r="IQ263" s="7"/>
      <c r="IR263" s="7"/>
      <c r="IS263" s="7"/>
      <c r="IT263" s="7"/>
      <c r="IU263" s="7"/>
      <c r="IV263" s="7"/>
      <c r="IW263" s="7"/>
      <c r="IX263" s="7"/>
      <c r="IY263" s="7"/>
      <c r="IZ263" s="7"/>
      <c r="JA263" s="7"/>
      <c r="JB263" s="7"/>
      <c r="JC263" s="7"/>
      <c r="JD263" s="7"/>
      <c r="JE263" s="7"/>
      <c r="JF263" s="7"/>
      <c r="JG263" s="7"/>
      <c r="JH263" s="7"/>
      <c r="JI263" s="7"/>
      <c r="JJ263" s="7"/>
      <c r="JK263" s="7"/>
      <c r="JL263" s="7"/>
      <c r="JM263" s="7"/>
      <c r="JN263" s="7"/>
      <c r="JO263" s="7"/>
      <c r="JP263" s="7"/>
      <c r="JQ263" s="7"/>
      <c r="JR263" s="7"/>
      <c r="JS263" s="7"/>
      <c r="JT263" s="7"/>
      <c r="JU263" s="7"/>
    </row>
    <row r="264" spans="1:281" s="3" customFormat="1" ht="30" customHeight="1" thickBot="1">
      <c r="A264" s="19" t="s">
        <v>128</v>
      </c>
      <c r="B264" s="29" t="s">
        <v>19</v>
      </c>
      <c r="C264" s="29" t="s">
        <v>1989</v>
      </c>
      <c r="D264" s="109"/>
      <c r="E264" s="115">
        <v>0</v>
      </c>
      <c r="F264" s="113">
        <v>45852</v>
      </c>
      <c r="G264" s="34">
        <v>45866</v>
      </c>
      <c r="H264" s="28">
        <f t="shared" si="258"/>
        <v>15</v>
      </c>
      <c r="I264" s="22"/>
      <c r="J264" s="7"/>
      <c r="K264" s="7"/>
      <c r="L264" s="7"/>
      <c r="M264" s="7"/>
      <c r="N264" s="7"/>
      <c r="O264" s="7"/>
      <c r="P264" s="7"/>
      <c r="Q264" s="7"/>
      <c r="R264" s="7"/>
      <c r="S264" s="7"/>
      <c r="T264" s="7"/>
      <c r="U264" s="8"/>
      <c r="V264" s="8"/>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c r="HG264" s="7"/>
      <c r="HH264" s="7"/>
      <c r="HI264" s="7"/>
      <c r="HJ264" s="7"/>
      <c r="HK264" s="7"/>
      <c r="HL264" s="7"/>
      <c r="HM264" s="7"/>
      <c r="HN264" s="7"/>
      <c r="HO264" s="7"/>
      <c r="HP264" s="7"/>
      <c r="HQ264" s="7"/>
      <c r="HR264" s="7"/>
      <c r="HS264" s="7"/>
      <c r="HT264" s="7"/>
      <c r="HU264" s="7"/>
      <c r="HV264" s="7"/>
      <c r="HW264" s="7"/>
      <c r="HX264" s="7"/>
      <c r="HY264" s="7"/>
      <c r="HZ264" s="7"/>
      <c r="IA264" s="7"/>
      <c r="IB264" s="7"/>
      <c r="IC264" s="7"/>
      <c r="ID264" s="7"/>
      <c r="IE264" s="7"/>
      <c r="IF264" s="7"/>
      <c r="IG264" s="7"/>
      <c r="IH264" s="7"/>
      <c r="II264" s="7"/>
      <c r="IJ264" s="7"/>
      <c r="IK264" s="7"/>
      <c r="IL264" s="7"/>
      <c r="IM264" s="7"/>
      <c r="IN264" s="7"/>
      <c r="IO264" s="7"/>
      <c r="IP264" s="7"/>
      <c r="IQ264" s="7"/>
      <c r="IR264" s="7"/>
      <c r="IS264" s="7"/>
      <c r="IT264" s="7"/>
      <c r="IU264" s="7"/>
      <c r="IV264" s="7"/>
      <c r="IW264" s="7"/>
      <c r="IX264" s="7"/>
      <c r="IY264" s="7"/>
      <c r="IZ264" s="7"/>
      <c r="JA264" s="7"/>
      <c r="JB264" s="7"/>
      <c r="JC264" s="7"/>
      <c r="JD264" s="7"/>
      <c r="JE264" s="7"/>
      <c r="JF264" s="7"/>
      <c r="JG264" s="7"/>
      <c r="JH264" s="7"/>
      <c r="JI264" s="7"/>
      <c r="JJ264" s="7"/>
      <c r="JK264" s="7"/>
      <c r="JL264" s="7"/>
      <c r="JM264" s="7"/>
      <c r="JN264" s="7"/>
      <c r="JO264" s="7"/>
      <c r="JP264" s="7"/>
      <c r="JQ264" s="7"/>
      <c r="JR264" s="7"/>
      <c r="JS264" s="7"/>
      <c r="JT264" s="7"/>
      <c r="JU264" s="7"/>
    </row>
    <row r="265" spans="1:281" s="3" customFormat="1" ht="30" customHeight="1" thickBot="1">
      <c r="A265" s="19" t="s">
        <v>129</v>
      </c>
      <c r="B265" s="29" t="s">
        <v>19</v>
      </c>
      <c r="C265" s="29" t="s">
        <v>1989</v>
      </c>
      <c r="D265" s="109"/>
      <c r="E265" s="115">
        <v>0</v>
      </c>
      <c r="F265" s="113">
        <v>45852</v>
      </c>
      <c r="G265" s="34">
        <v>45866</v>
      </c>
      <c r="H265" s="28">
        <f t="shared" si="258"/>
        <v>15</v>
      </c>
      <c r="I265" s="22"/>
      <c r="J265" s="7"/>
      <c r="K265" s="7"/>
      <c r="L265" s="7"/>
      <c r="M265" s="7"/>
      <c r="N265" s="7"/>
      <c r="O265" s="7"/>
      <c r="P265" s="7"/>
      <c r="Q265" s="7"/>
      <c r="R265" s="7"/>
      <c r="S265" s="7"/>
      <c r="T265" s="7"/>
      <c r="U265" s="8"/>
      <c r="V265" s="8"/>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c r="HF265" s="7"/>
      <c r="HG265" s="7"/>
      <c r="HH265" s="7"/>
      <c r="HI265" s="7"/>
      <c r="HJ265" s="7"/>
      <c r="HK265" s="7"/>
      <c r="HL265" s="7"/>
      <c r="HM265" s="7"/>
      <c r="HN265" s="7"/>
      <c r="HO265" s="7"/>
      <c r="HP265" s="7"/>
      <c r="HQ265" s="7"/>
      <c r="HR265" s="7"/>
      <c r="HS265" s="7"/>
      <c r="HT265" s="7"/>
      <c r="HU265" s="7"/>
      <c r="HV265" s="7"/>
      <c r="HW265" s="7"/>
      <c r="HX265" s="7"/>
      <c r="HY265" s="7"/>
      <c r="HZ265" s="7"/>
      <c r="IA265" s="7"/>
      <c r="IB265" s="7"/>
      <c r="IC265" s="7"/>
      <c r="ID265" s="7"/>
      <c r="IE265" s="7"/>
      <c r="IF265" s="7"/>
      <c r="IG265" s="7"/>
      <c r="IH265" s="7"/>
      <c r="II265" s="7"/>
      <c r="IJ265" s="7"/>
      <c r="IK265" s="7"/>
      <c r="IL265" s="7"/>
      <c r="IM265" s="7"/>
      <c r="IN265" s="7"/>
      <c r="IO265" s="7"/>
      <c r="IP265" s="7"/>
      <c r="IQ265" s="7"/>
      <c r="IR265" s="7"/>
      <c r="IS265" s="7"/>
      <c r="IT265" s="7"/>
      <c r="IU265" s="7"/>
      <c r="IV265" s="7"/>
      <c r="IW265" s="7"/>
      <c r="IX265" s="7"/>
      <c r="IY265" s="7"/>
      <c r="IZ265" s="7"/>
      <c r="JA265" s="7"/>
      <c r="JB265" s="7"/>
      <c r="JC265" s="7"/>
      <c r="JD265" s="7"/>
      <c r="JE265" s="7"/>
      <c r="JF265" s="7"/>
      <c r="JG265" s="7"/>
      <c r="JH265" s="7"/>
      <c r="JI265" s="7"/>
      <c r="JJ265" s="7"/>
      <c r="JK265" s="7"/>
      <c r="JL265" s="7"/>
      <c r="JM265" s="7"/>
      <c r="JN265" s="7"/>
      <c r="JO265" s="7"/>
      <c r="JP265" s="7"/>
      <c r="JQ265" s="7"/>
      <c r="JR265" s="7"/>
      <c r="JS265" s="7"/>
      <c r="JT265" s="7"/>
      <c r="JU265" s="7"/>
    </row>
    <row r="266" spans="1:281" s="3" customFormat="1" ht="30" customHeight="1" thickBot="1">
      <c r="A266" s="19" t="s">
        <v>130</v>
      </c>
      <c r="B266" s="29" t="s">
        <v>19</v>
      </c>
      <c r="C266" s="29" t="s">
        <v>1989</v>
      </c>
      <c r="D266" s="109"/>
      <c r="E266" s="115">
        <v>0</v>
      </c>
      <c r="F266" s="113">
        <v>45852</v>
      </c>
      <c r="G266" s="34">
        <v>45866</v>
      </c>
      <c r="H266" s="28">
        <f t="shared" si="258"/>
        <v>15</v>
      </c>
      <c r="I266" s="22"/>
      <c r="J266" s="7"/>
      <c r="K266" s="7"/>
      <c r="L266" s="7"/>
      <c r="M266" s="7"/>
      <c r="N266" s="7"/>
      <c r="O266" s="7"/>
      <c r="P266" s="7"/>
      <c r="Q266" s="7"/>
      <c r="R266" s="7"/>
      <c r="S266" s="7"/>
      <c r="T266" s="7"/>
      <c r="U266" s="8"/>
      <c r="V266" s="8"/>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c r="HF266" s="7"/>
      <c r="HG266" s="7"/>
      <c r="HH266" s="7"/>
      <c r="HI266" s="7"/>
      <c r="HJ266" s="7"/>
      <c r="HK266" s="7"/>
      <c r="HL266" s="7"/>
      <c r="HM266" s="7"/>
      <c r="HN266" s="7"/>
      <c r="HO266" s="7"/>
      <c r="HP266" s="7"/>
      <c r="HQ266" s="7"/>
      <c r="HR266" s="7"/>
      <c r="HS266" s="7"/>
      <c r="HT266" s="7"/>
      <c r="HU266" s="7"/>
      <c r="HV266" s="7"/>
      <c r="HW266" s="7"/>
      <c r="HX266" s="7"/>
      <c r="HY266" s="7"/>
      <c r="HZ266" s="7"/>
      <c r="IA266" s="7"/>
      <c r="IB266" s="7"/>
      <c r="IC266" s="7"/>
      <c r="ID266" s="7"/>
      <c r="IE266" s="7"/>
      <c r="IF266" s="7"/>
      <c r="IG266" s="7"/>
      <c r="IH266" s="7"/>
      <c r="II266" s="7"/>
      <c r="IJ266" s="7"/>
      <c r="IK266" s="7"/>
      <c r="IL266" s="7"/>
      <c r="IM266" s="7"/>
      <c r="IN266" s="7"/>
      <c r="IO266" s="7"/>
      <c r="IP266" s="7"/>
      <c r="IQ266" s="7"/>
      <c r="IR266" s="7"/>
      <c r="IS266" s="7"/>
      <c r="IT266" s="7"/>
      <c r="IU266" s="7"/>
      <c r="IV266" s="7"/>
      <c r="IW266" s="7"/>
      <c r="IX266" s="7"/>
      <c r="IY266" s="7"/>
      <c r="IZ266" s="7"/>
      <c r="JA266" s="7"/>
      <c r="JB266" s="7"/>
      <c r="JC266" s="7"/>
      <c r="JD266" s="7"/>
      <c r="JE266" s="7"/>
      <c r="JF266" s="7"/>
      <c r="JG266" s="7"/>
      <c r="JH266" s="7"/>
      <c r="JI266" s="7"/>
      <c r="JJ266" s="7"/>
      <c r="JK266" s="7"/>
      <c r="JL266" s="7"/>
      <c r="JM266" s="7"/>
      <c r="JN266" s="7"/>
      <c r="JO266" s="7"/>
      <c r="JP266" s="7"/>
      <c r="JQ266" s="7"/>
      <c r="JR266" s="7"/>
      <c r="JS266" s="7"/>
      <c r="JT266" s="7"/>
      <c r="JU266" s="7"/>
    </row>
    <row r="267" spans="1:281" s="3" customFormat="1" ht="30" customHeight="1" thickBot="1">
      <c r="A267" s="19" t="s">
        <v>131</v>
      </c>
      <c r="B267" s="29" t="s">
        <v>19</v>
      </c>
      <c r="C267" s="29" t="s">
        <v>1989</v>
      </c>
      <c r="D267" s="109"/>
      <c r="E267" s="115">
        <v>0</v>
      </c>
      <c r="F267" s="113">
        <v>45852</v>
      </c>
      <c r="G267" s="34">
        <v>45866</v>
      </c>
      <c r="H267" s="28">
        <f t="shared" si="258"/>
        <v>15</v>
      </c>
      <c r="I267" s="22"/>
      <c r="J267" s="7"/>
      <c r="K267" s="7"/>
      <c r="L267" s="7"/>
      <c r="M267" s="7"/>
      <c r="N267" s="7"/>
      <c r="O267" s="7"/>
      <c r="P267" s="7"/>
      <c r="Q267" s="7"/>
      <c r="R267" s="7"/>
      <c r="S267" s="7"/>
      <c r="T267" s="7"/>
      <c r="U267" s="8"/>
      <c r="V267" s="8"/>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c r="HF267" s="7"/>
      <c r="HG267" s="7"/>
      <c r="HH267" s="7"/>
      <c r="HI267" s="7"/>
      <c r="HJ267" s="7"/>
      <c r="HK267" s="7"/>
      <c r="HL267" s="7"/>
      <c r="HM267" s="7"/>
      <c r="HN267" s="7"/>
      <c r="HO267" s="7"/>
      <c r="HP267" s="7"/>
      <c r="HQ267" s="7"/>
      <c r="HR267" s="7"/>
      <c r="HS267" s="7"/>
      <c r="HT267" s="7"/>
      <c r="HU267" s="7"/>
      <c r="HV267" s="7"/>
      <c r="HW267" s="7"/>
      <c r="HX267" s="7"/>
      <c r="HY267" s="7"/>
      <c r="HZ267" s="7"/>
      <c r="IA267" s="7"/>
      <c r="IB267" s="7"/>
      <c r="IC267" s="7"/>
      <c r="ID267" s="7"/>
      <c r="IE267" s="7"/>
      <c r="IF267" s="7"/>
      <c r="IG267" s="7"/>
      <c r="IH267" s="7"/>
      <c r="II267" s="7"/>
      <c r="IJ267" s="7"/>
      <c r="IK267" s="7"/>
      <c r="IL267" s="7"/>
      <c r="IM267" s="7"/>
      <c r="IN267" s="7"/>
      <c r="IO267" s="7"/>
      <c r="IP267" s="7"/>
      <c r="IQ267" s="7"/>
      <c r="IR267" s="7"/>
      <c r="IS267" s="7"/>
      <c r="IT267" s="7"/>
      <c r="IU267" s="7"/>
      <c r="IV267" s="7"/>
      <c r="IW267" s="7"/>
      <c r="IX267" s="7"/>
      <c r="IY267" s="7"/>
      <c r="IZ267" s="7"/>
      <c r="JA267" s="7"/>
      <c r="JB267" s="7"/>
      <c r="JC267" s="7"/>
      <c r="JD267" s="7"/>
      <c r="JE267" s="7"/>
      <c r="JF267" s="7"/>
      <c r="JG267" s="7"/>
      <c r="JH267" s="7"/>
      <c r="JI267" s="7"/>
      <c r="JJ267" s="7"/>
      <c r="JK267" s="7"/>
      <c r="JL267" s="7"/>
      <c r="JM267" s="7"/>
      <c r="JN267" s="7"/>
      <c r="JO267" s="7"/>
      <c r="JP267" s="7"/>
      <c r="JQ267" s="7"/>
      <c r="JR267" s="7"/>
      <c r="JS267" s="7"/>
      <c r="JT267" s="7"/>
      <c r="JU267" s="7"/>
    </row>
    <row r="268" spans="1:281" s="3" customFormat="1" ht="30" customHeight="1" thickBot="1">
      <c r="A268" s="19" t="s">
        <v>132</v>
      </c>
      <c r="B268" s="29" t="s">
        <v>19</v>
      </c>
      <c r="C268" s="29" t="s">
        <v>1989</v>
      </c>
      <c r="D268" s="109"/>
      <c r="E268" s="115">
        <v>0</v>
      </c>
      <c r="F268" s="113">
        <v>45852</v>
      </c>
      <c r="G268" s="34">
        <v>45866</v>
      </c>
      <c r="H268" s="28">
        <f t="shared" si="258"/>
        <v>15</v>
      </c>
      <c r="I268" s="22"/>
      <c r="J268" s="7"/>
      <c r="K268" s="7"/>
      <c r="L268" s="7"/>
      <c r="M268" s="7"/>
      <c r="N268" s="7"/>
      <c r="O268" s="7"/>
      <c r="P268" s="7"/>
      <c r="Q268" s="7"/>
      <c r="R268" s="7"/>
      <c r="S268" s="7"/>
      <c r="T268" s="7"/>
      <c r="U268" s="8"/>
      <c r="V268" s="8"/>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c r="HG268" s="7"/>
      <c r="HH268" s="7"/>
      <c r="HI268" s="7"/>
      <c r="HJ268" s="7"/>
      <c r="HK268" s="7"/>
      <c r="HL268" s="7"/>
      <c r="HM268" s="7"/>
      <c r="HN268" s="7"/>
      <c r="HO268" s="7"/>
      <c r="HP268" s="7"/>
      <c r="HQ268" s="7"/>
      <c r="HR268" s="7"/>
      <c r="HS268" s="7"/>
      <c r="HT268" s="7"/>
      <c r="HU268" s="7"/>
      <c r="HV268" s="7"/>
      <c r="HW268" s="7"/>
      <c r="HX268" s="7"/>
      <c r="HY268" s="7"/>
      <c r="HZ268" s="7"/>
      <c r="IA268" s="7"/>
      <c r="IB268" s="7"/>
      <c r="IC268" s="7"/>
      <c r="ID268" s="7"/>
      <c r="IE268" s="7"/>
      <c r="IF268" s="7"/>
      <c r="IG268" s="7"/>
      <c r="IH268" s="7"/>
      <c r="II268" s="7"/>
      <c r="IJ268" s="7"/>
      <c r="IK268" s="7"/>
      <c r="IL268" s="7"/>
      <c r="IM268" s="7"/>
      <c r="IN268" s="7"/>
      <c r="IO268" s="7"/>
      <c r="IP268" s="7"/>
      <c r="IQ268" s="7"/>
      <c r="IR268" s="7"/>
      <c r="IS268" s="7"/>
      <c r="IT268" s="7"/>
      <c r="IU268" s="7"/>
      <c r="IV268" s="7"/>
      <c r="IW268" s="7"/>
      <c r="IX268" s="7"/>
      <c r="IY268" s="7"/>
      <c r="IZ268" s="7"/>
      <c r="JA268" s="7"/>
      <c r="JB268" s="7"/>
      <c r="JC268" s="7"/>
      <c r="JD268" s="7"/>
      <c r="JE268" s="7"/>
      <c r="JF268" s="7"/>
      <c r="JG268" s="7"/>
      <c r="JH268" s="7"/>
      <c r="JI268" s="7"/>
      <c r="JJ268" s="7"/>
      <c r="JK268" s="7"/>
      <c r="JL268" s="7"/>
      <c r="JM268" s="7"/>
      <c r="JN268" s="7"/>
      <c r="JO268" s="7"/>
      <c r="JP268" s="7"/>
      <c r="JQ268" s="7"/>
      <c r="JR268" s="7"/>
      <c r="JS268" s="7"/>
      <c r="JT268" s="7"/>
      <c r="JU268" s="7"/>
    </row>
    <row r="269" spans="1:281" s="3" customFormat="1" ht="30" customHeight="1" thickBot="1">
      <c r="A269" s="19" t="s">
        <v>133</v>
      </c>
      <c r="B269" s="29" t="s">
        <v>19</v>
      </c>
      <c r="C269" s="29" t="s">
        <v>1989</v>
      </c>
      <c r="D269" s="109"/>
      <c r="E269" s="115">
        <v>0</v>
      </c>
      <c r="F269" s="113">
        <v>45852</v>
      </c>
      <c r="G269" s="34">
        <v>45866</v>
      </c>
      <c r="H269" s="28">
        <f t="shared" si="258"/>
        <v>15</v>
      </c>
      <c r="I269" s="22"/>
      <c r="J269" s="7"/>
      <c r="K269" s="7"/>
      <c r="L269" s="7"/>
      <c r="M269" s="7"/>
      <c r="N269" s="7"/>
      <c r="O269" s="7"/>
      <c r="P269" s="7"/>
      <c r="Q269" s="7"/>
      <c r="R269" s="7"/>
      <c r="S269" s="7"/>
      <c r="T269" s="7"/>
      <c r="U269" s="8"/>
      <c r="V269" s="8"/>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c r="HG269" s="7"/>
      <c r="HH269" s="7"/>
      <c r="HI269" s="7"/>
      <c r="HJ269" s="7"/>
      <c r="HK269" s="7"/>
      <c r="HL269" s="7"/>
      <c r="HM269" s="7"/>
      <c r="HN269" s="7"/>
      <c r="HO269" s="7"/>
      <c r="HP269" s="7"/>
      <c r="HQ269" s="7"/>
      <c r="HR269" s="7"/>
      <c r="HS269" s="7"/>
      <c r="HT269" s="7"/>
      <c r="HU269" s="7"/>
      <c r="HV269" s="7"/>
      <c r="HW269" s="7"/>
      <c r="HX269" s="7"/>
      <c r="HY269" s="7"/>
      <c r="HZ269" s="7"/>
      <c r="IA269" s="7"/>
      <c r="IB269" s="7"/>
      <c r="IC269" s="7"/>
      <c r="ID269" s="7"/>
      <c r="IE269" s="7"/>
      <c r="IF269" s="7"/>
      <c r="IG269" s="7"/>
      <c r="IH269" s="7"/>
      <c r="II269" s="7"/>
      <c r="IJ269" s="7"/>
      <c r="IK269" s="7"/>
      <c r="IL269" s="7"/>
      <c r="IM269" s="7"/>
      <c r="IN269" s="7"/>
      <c r="IO269" s="7"/>
      <c r="IP269" s="7"/>
      <c r="IQ269" s="7"/>
      <c r="IR269" s="7"/>
      <c r="IS269" s="7"/>
      <c r="IT269" s="7"/>
      <c r="IU269" s="7"/>
      <c r="IV269" s="7"/>
      <c r="IW269" s="7"/>
      <c r="IX269" s="7"/>
      <c r="IY269" s="7"/>
      <c r="IZ269" s="7"/>
      <c r="JA269" s="7"/>
      <c r="JB269" s="7"/>
      <c r="JC269" s="7"/>
      <c r="JD269" s="7"/>
      <c r="JE269" s="7"/>
      <c r="JF269" s="7"/>
      <c r="JG269" s="7"/>
      <c r="JH269" s="7"/>
      <c r="JI269" s="7"/>
      <c r="JJ269" s="7"/>
      <c r="JK269" s="7"/>
      <c r="JL269" s="7"/>
      <c r="JM269" s="7"/>
      <c r="JN269" s="7"/>
      <c r="JO269" s="7"/>
      <c r="JP269" s="7"/>
      <c r="JQ269" s="7"/>
      <c r="JR269" s="7"/>
      <c r="JS269" s="7"/>
      <c r="JT269" s="7"/>
      <c r="JU269" s="7"/>
    </row>
    <row r="270" spans="1:281" s="3" customFormat="1" ht="30" customHeight="1" thickBot="1">
      <c r="A270" s="19" t="s">
        <v>134</v>
      </c>
      <c r="B270" s="29" t="s">
        <v>19</v>
      </c>
      <c r="C270" s="29" t="s">
        <v>1989</v>
      </c>
      <c r="D270" s="109"/>
      <c r="E270" s="115">
        <v>0</v>
      </c>
      <c r="F270" s="113">
        <v>45852</v>
      </c>
      <c r="G270" s="34">
        <v>45866</v>
      </c>
      <c r="H270" s="28">
        <f t="shared" si="258"/>
        <v>15</v>
      </c>
      <c r="I270" s="22"/>
      <c r="J270" s="7"/>
      <c r="K270" s="7"/>
      <c r="L270" s="7"/>
      <c r="M270" s="7"/>
      <c r="N270" s="7"/>
      <c r="O270" s="7"/>
      <c r="P270" s="7"/>
      <c r="Q270" s="7"/>
      <c r="R270" s="7"/>
      <c r="S270" s="7"/>
      <c r="T270" s="7"/>
      <c r="U270" s="8"/>
      <c r="V270" s="8"/>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c r="HF270" s="7"/>
      <c r="HG270" s="7"/>
      <c r="HH270" s="7"/>
      <c r="HI270" s="7"/>
      <c r="HJ270" s="7"/>
      <c r="HK270" s="7"/>
      <c r="HL270" s="7"/>
      <c r="HM270" s="7"/>
      <c r="HN270" s="7"/>
      <c r="HO270" s="7"/>
      <c r="HP270" s="7"/>
      <c r="HQ270" s="7"/>
      <c r="HR270" s="7"/>
      <c r="HS270" s="7"/>
      <c r="HT270" s="7"/>
      <c r="HU270" s="7"/>
      <c r="HV270" s="7"/>
      <c r="HW270" s="7"/>
      <c r="HX270" s="7"/>
      <c r="HY270" s="7"/>
      <c r="HZ270" s="7"/>
      <c r="IA270" s="7"/>
      <c r="IB270" s="7"/>
      <c r="IC270" s="7"/>
      <c r="ID270" s="7"/>
      <c r="IE270" s="7"/>
      <c r="IF270" s="7"/>
      <c r="IG270" s="7"/>
      <c r="IH270" s="7"/>
      <c r="II270" s="7"/>
      <c r="IJ270" s="7"/>
      <c r="IK270" s="7"/>
      <c r="IL270" s="7"/>
      <c r="IM270" s="7"/>
      <c r="IN270" s="7"/>
      <c r="IO270" s="7"/>
      <c r="IP270" s="7"/>
      <c r="IQ270" s="7"/>
      <c r="IR270" s="7"/>
      <c r="IS270" s="7"/>
      <c r="IT270" s="7"/>
      <c r="IU270" s="7"/>
      <c r="IV270" s="7"/>
      <c r="IW270" s="7"/>
      <c r="IX270" s="7"/>
      <c r="IY270" s="7"/>
      <c r="IZ270" s="7"/>
      <c r="JA270" s="7"/>
      <c r="JB270" s="7"/>
      <c r="JC270" s="7"/>
      <c r="JD270" s="7"/>
      <c r="JE270" s="7"/>
      <c r="JF270" s="7"/>
      <c r="JG270" s="7"/>
      <c r="JH270" s="7"/>
      <c r="JI270" s="7"/>
      <c r="JJ270" s="7"/>
      <c r="JK270" s="7"/>
      <c r="JL270" s="7"/>
      <c r="JM270" s="7"/>
      <c r="JN270" s="7"/>
      <c r="JO270" s="7"/>
      <c r="JP270" s="7"/>
      <c r="JQ270" s="7"/>
      <c r="JR270" s="7"/>
      <c r="JS270" s="7"/>
      <c r="JT270" s="7"/>
      <c r="JU270" s="7"/>
    </row>
    <row r="271" spans="1:281" s="3" customFormat="1" ht="30" customHeight="1" thickBot="1">
      <c r="A271" s="19" t="s">
        <v>135</v>
      </c>
      <c r="B271" s="29" t="s">
        <v>19</v>
      </c>
      <c r="C271" s="29" t="s">
        <v>1989</v>
      </c>
      <c r="D271" s="109"/>
      <c r="E271" s="115">
        <v>0</v>
      </c>
      <c r="F271" s="113">
        <v>45852</v>
      </c>
      <c r="G271" s="34">
        <v>45866</v>
      </c>
      <c r="H271" s="28">
        <f t="shared" si="258"/>
        <v>15</v>
      </c>
      <c r="I271" s="22"/>
      <c r="J271" s="7"/>
      <c r="K271" s="7"/>
      <c r="L271" s="7"/>
      <c r="M271" s="7"/>
      <c r="N271" s="7"/>
      <c r="O271" s="7"/>
      <c r="P271" s="7"/>
      <c r="Q271" s="7"/>
      <c r="R271" s="7"/>
      <c r="S271" s="7"/>
      <c r="T271" s="7"/>
      <c r="U271" s="8"/>
      <c r="V271" s="8"/>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c r="HG271" s="7"/>
      <c r="HH271" s="7"/>
      <c r="HI271" s="7"/>
      <c r="HJ271" s="7"/>
      <c r="HK271" s="7"/>
      <c r="HL271" s="7"/>
      <c r="HM271" s="7"/>
      <c r="HN271" s="7"/>
      <c r="HO271" s="7"/>
      <c r="HP271" s="7"/>
      <c r="HQ271" s="7"/>
      <c r="HR271" s="7"/>
      <c r="HS271" s="7"/>
      <c r="HT271" s="7"/>
      <c r="HU271" s="7"/>
      <c r="HV271" s="7"/>
      <c r="HW271" s="7"/>
      <c r="HX271" s="7"/>
      <c r="HY271" s="7"/>
      <c r="HZ271" s="7"/>
      <c r="IA271" s="7"/>
      <c r="IB271" s="7"/>
      <c r="IC271" s="7"/>
      <c r="ID271" s="7"/>
      <c r="IE271" s="7"/>
      <c r="IF271" s="7"/>
      <c r="IG271" s="7"/>
      <c r="IH271" s="7"/>
      <c r="II271" s="7"/>
      <c r="IJ271" s="7"/>
      <c r="IK271" s="7"/>
      <c r="IL271" s="7"/>
      <c r="IM271" s="7"/>
      <c r="IN271" s="7"/>
      <c r="IO271" s="7"/>
      <c r="IP271" s="7"/>
      <c r="IQ271" s="7"/>
      <c r="IR271" s="7"/>
      <c r="IS271" s="7"/>
      <c r="IT271" s="7"/>
      <c r="IU271" s="7"/>
      <c r="IV271" s="7"/>
      <c r="IW271" s="7"/>
      <c r="IX271" s="7"/>
      <c r="IY271" s="7"/>
      <c r="IZ271" s="7"/>
      <c r="JA271" s="7"/>
      <c r="JB271" s="7"/>
      <c r="JC271" s="7"/>
      <c r="JD271" s="7"/>
      <c r="JE271" s="7"/>
      <c r="JF271" s="7"/>
      <c r="JG271" s="7"/>
      <c r="JH271" s="7"/>
      <c r="JI271" s="7"/>
      <c r="JJ271" s="7"/>
      <c r="JK271" s="7"/>
      <c r="JL271" s="7"/>
      <c r="JM271" s="7"/>
      <c r="JN271" s="7"/>
      <c r="JO271" s="7"/>
      <c r="JP271" s="7"/>
      <c r="JQ271" s="7"/>
      <c r="JR271" s="7"/>
      <c r="JS271" s="7"/>
      <c r="JT271" s="7"/>
      <c r="JU271" s="7"/>
    </row>
    <row r="272" spans="1:281" s="3" customFormat="1" ht="30" customHeight="1" thickBot="1">
      <c r="A272" s="19" t="s">
        <v>136</v>
      </c>
      <c r="B272" s="29" t="s">
        <v>19</v>
      </c>
      <c r="C272" s="29" t="s">
        <v>1989</v>
      </c>
      <c r="D272" s="109"/>
      <c r="E272" s="115">
        <v>0</v>
      </c>
      <c r="F272" s="113">
        <v>45852</v>
      </c>
      <c r="G272" s="34">
        <v>45866</v>
      </c>
      <c r="H272" s="28">
        <f t="shared" si="258"/>
        <v>15</v>
      </c>
      <c r="I272" s="22"/>
      <c r="J272" s="7"/>
      <c r="K272" s="7"/>
      <c r="L272" s="7"/>
      <c r="M272" s="7"/>
      <c r="N272" s="7"/>
      <c r="O272" s="7"/>
      <c r="P272" s="7"/>
      <c r="Q272" s="7"/>
      <c r="R272" s="7"/>
      <c r="S272" s="7"/>
      <c r="T272" s="7"/>
      <c r="U272" s="8"/>
      <c r="V272" s="8"/>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c r="HG272" s="7"/>
      <c r="HH272" s="7"/>
      <c r="HI272" s="7"/>
      <c r="HJ272" s="7"/>
      <c r="HK272" s="7"/>
      <c r="HL272" s="7"/>
      <c r="HM272" s="7"/>
      <c r="HN272" s="7"/>
      <c r="HO272" s="7"/>
      <c r="HP272" s="7"/>
      <c r="HQ272" s="7"/>
      <c r="HR272" s="7"/>
      <c r="HS272" s="7"/>
      <c r="HT272" s="7"/>
      <c r="HU272" s="7"/>
      <c r="HV272" s="7"/>
      <c r="HW272" s="7"/>
      <c r="HX272" s="7"/>
      <c r="HY272" s="7"/>
      <c r="HZ272" s="7"/>
      <c r="IA272" s="7"/>
      <c r="IB272" s="7"/>
      <c r="IC272" s="7"/>
      <c r="ID272" s="7"/>
      <c r="IE272" s="7"/>
      <c r="IF272" s="7"/>
      <c r="IG272" s="7"/>
      <c r="IH272" s="7"/>
      <c r="II272" s="7"/>
      <c r="IJ272" s="7"/>
      <c r="IK272" s="7"/>
      <c r="IL272" s="7"/>
      <c r="IM272" s="7"/>
      <c r="IN272" s="7"/>
      <c r="IO272" s="7"/>
      <c r="IP272" s="7"/>
      <c r="IQ272" s="7"/>
      <c r="IR272" s="7"/>
      <c r="IS272" s="7"/>
      <c r="IT272" s="7"/>
      <c r="IU272" s="7"/>
      <c r="IV272" s="7"/>
      <c r="IW272" s="7"/>
      <c r="IX272" s="7"/>
      <c r="IY272" s="7"/>
      <c r="IZ272" s="7"/>
      <c r="JA272" s="7"/>
      <c r="JB272" s="7"/>
      <c r="JC272" s="7"/>
      <c r="JD272" s="7"/>
      <c r="JE272" s="7"/>
      <c r="JF272" s="7"/>
      <c r="JG272" s="7"/>
      <c r="JH272" s="7"/>
      <c r="JI272" s="7"/>
      <c r="JJ272" s="7"/>
      <c r="JK272" s="7"/>
      <c r="JL272" s="7"/>
      <c r="JM272" s="7"/>
      <c r="JN272" s="7"/>
      <c r="JO272" s="7"/>
      <c r="JP272" s="7"/>
      <c r="JQ272" s="7"/>
      <c r="JR272" s="7"/>
      <c r="JS272" s="7"/>
      <c r="JT272" s="7"/>
      <c r="JU272" s="7"/>
    </row>
    <row r="273" spans="1:281" s="3" customFormat="1" ht="30" customHeight="1" thickBot="1">
      <c r="A273" s="19" t="s">
        <v>137</v>
      </c>
      <c r="B273" s="29" t="s">
        <v>19</v>
      </c>
      <c r="C273" s="29" t="s">
        <v>1989</v>
      </c>
      <c r="D273" s="109"/>
      <c r="E273" s="115">
        <v>0</v>
      </c>
      <c r="F273" s="113">
        <v>45852</v>
      </c>
      <c r="G273" s="34">
        <v>45866</v>
      </c>
      <c r="H273" s="28">
        <f t="shared" si="258"/>
        <v>15</v>
      </c>
      <c r="I273" s="22"/>
      <c r="J273" s="7"/>
      <c r="K273" s="7"/>
      <c r="L273" s="7"/>
      <c r="M273" s="7"/>
      <c r="N273" s="7"/>
      <c r="O273" s="7"/>
      <c r="P273" s="7"/>
      <c r="Q273" s="7"/>
      <c r="R273" s="7"/>
      <c r="S273" s="7"/>
      <c r="T273" s="7"/>
      <c r="U273" s="8"/>
      <c r="V273" s="8"/>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c r="HF273" s="7"/>
      <c r="HG273" s="7"/>
      <c r="HH273" s="7"/>
      <c r="HI273" s="7"/>
      <c r="HJ273" s="7"/>
      <c r="HK273" s="7"/>
      <c r="HL273" s="7"/>
      <c r="HM273" s="7"/>
      <c r="HN273" s="7"/>
      <c r="HO273" s="7"/>
      <c r="HP273" s="7"/>
      <c r="HQ273" s="7"/>
      <c r="HR273" s="7"/>
      <c r="HS273" s="7"/>
      <c r="HT273" s="7"/>
      <c r="HU273" s="7"/>
      <c r="HV273" s="7"/>
      <c r="HW273" s="7"/>
      <c r="HX273" s="7"/>
      <c r="HY273" s="7"/>
      <c r="HZ273" s="7"/>
      <c r="IA273" s="7"/>
      <c r="IB273" s="7"/>
      <c r="IC273" s="7"/>
      <c r="ID273" s="7"/>
      <c r="IE273" s="7"/>
      <c r="IF273" s="7"/>
      <c r="IG273" s="7"/>
      <c r="IH273" s="7"/>
      <c r="II273" s="7"/>
      <c r="IJ273" s="7"/>
      <c r="IK273" s="7"/>
      <c r="IL273" s="7"/>
      <c r="IM273" s="7"/>
      <c r="IN273" s="7"/>
      <c r="IO273" s="7"/>
      <c r="IP273" s="7"/>
      <c r="IQ273" s="7"/>
      <c r="IR273" s="7"/>
      <c r="IS273" s="7"/>
      <c r="IT273" s="7"/>
      <c r="IU273" s="7"/>
      <c r="IV273" s="7"/>
      <c r="IW273" s="7"/>
      <c r="IX273" s="7"/>
      <c r="IY273" s="7"/>
      <c r="IZ273" s="7"/>
      <c r="JA273" s="7"/>
      <c r="JB273" s="7"/>
      <c r="JC273" s="7"/>
      <c r="JD273" s="7"/>
      <c r="JE273" s="7"/>
      <c r="JF273" s="7"/>
      <c r="JG273" s="7"/>
      <c r="JH273" s="7"/>
      <c r="JI273" s="7"/>
      <c r="JJ273" s="7"/>
      <c r="JK273" s="7"/>
      <c r="JL273" s="7"/>
      <c r="JM273" s="7"/>
      <c r="JN273" s="7"/>
      <c r="JO273" s="7"/>
      <c r="JP273" s="7"/>
      <c r="JQ273" s="7"/>
      <c r="JR273" s="7"/>
      <c r="JS273" s="7"/>
      <c r="JT273" s="7"/>
      <c r="JU273" s="7"/>
    </row>
    <row r="274" spans="1:281" s="3" customFormat="1" ht="30" customHeight="1" thickBot="1">
      <c r="A274" s="19" t="s">
        <v>138</v>
      </c>
      <c r="B274" s="29" t="s">
        <v>19</v>
      </c>
      <c r="C274" s="29" t="s">
        <v>1989</v>
      </c>
      <c r="D274" s="109"/>
      <c r="E274" s="115">
        <v>0</v>
      </c>
      <c r="F274" s="113">
        <v>45852</v>
      </c>
      <c r="G274" s="34">
        <v>45866</v>
      </c>
      <c r="H274" s="28">
        <f t="shared" si="258"/>
        <v>15</v>
      </c>
      <c r="I274" s="22"/>
      <c r="J274" s="7"/>
      <c r="K274" s="7"/>
      <c r="L274" s="7"/>
      <c r="M274" s="7"/>
      <c r="N274" s="7"/>
      <c r="O274" s="7"/>
      <c r="P274" s="7"/>
      <c r="Q274" s="7"/>
      <c r="R274" s="7"/>
      <c r="S274" s="7"/>
      <c r="T274" s="7"/>
      <c r="U274" s="8"/>
      <c r="V274" s="8"/>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c r="HF274" s="7"/>
      <c r="HG274" s="7"/>
      <c r="HH274" s="7"/>
      <c r="HI274" s="7"/>
      <c r="HJ274" s="7"/>
      <c r="HK274" s="7"/>
      <c r="HL274" s="7"/>
      <c r="HM274" s="7"/>
      <c r="HN274" s="7"/>
      <c r="HO274" s="7"/>
      <c r="HP274" s="7"/>
      <c r="HQ274" s="7"/>
      <c r="HR274" s="7"/>
      <c r="HS274" s="7"/>
      <c r="HT274" s="7"/>
      <c r="HU274" s="7"/>
      <c r="HV274" s="7"/>
      <c r="HW274" s="7"/>
      <c r="HX274" s="7"/>
      <c r="HY274" s="7"/>
      <c r="HZ274" s="7"/>
      <c r="IA274" s="7"/>
      <c r="IB274" s="7"/>
      <c r="IC274" s="7"/>
      <c r="ID274" s="7"/>
      <c r="IE274" s="7"/>
      <c r="IF274" s="7"/>
      <c r="IG274" s="7"/>
      <c r="IH274" s="7"/>
      <c r="II274" s="7"/>
      <c r="IJ274" s="7"/>
      <c r="IK274" s="7"/>
      <c r="IL274" s="7"/>
      <c r="IM274" s="7"/>
      <c r="IN274" s="7"/>
      <c r="IO274" s="7"/>
      <c r="IP274" s="7"/>
      <c r="IQ274" s="7"/>
      <c r="IR274" s="7"/>
      <c r="IS274" s="7"/>
      <c r="IT274" s="7"/>
      <c r="IU274" s="7"/>
      <c r="IV274" s="7"/>
      <c r="IW274" s="7"/>
      <c r="IX274" s="7"/>
      <c r="IY274" s="7"/>
      <c r="IZ274" s="7"/>
      <c r="JA274" s="7"/>
      <c r="JB274" s="7"/>
      <c r="JC274" s="7"/>
      <c r="JD274" s="7"/>
      <c r="JE274" s="7"/>
      <c r="JF274" s="7"/>
      <c r="JG274" s="7"/>
      <c r="JH274" s="7"/>
      <c r="JI274" s="7"/>
      <c r="JJ274" s="7"/>
      <c r="JK274" s="7"/>
      <c r="JL274" s="7"/>
      <c r="JM274" s="7"/>
      <c r="JN274" s="7"/>
      <c r="JO274" s="7"/>
      <c r="JP274" s="7"/>
      <c r="JQ274" s="7"/>
      <c r="JR274" s="7"/>
      <c r="JS274" s="7"/>
      <c r="JT274" s="7"/>
      <c r="JU274" s="7"/>
    </row>
    <row r="275" spans="1:281" s="3" customFormat="1" ht="30" customHeight="1" thickBot="1">
      <c r="A275" s="19" t="s">
        <v>139</v>
      </c>
      <c r="B275" s="29" t="s">
        <v>19</v>
      </c>
      <c r="C275" s="29" t="s">
        <v>1989</v>
      </c>
      <c r="D275" s="109"/>
      <c r="E275" s="115">
        <v>0</v>
      </c>
      <c r="F275" s="113">
        <v>45852</v>
      </c>
      <c r="G275" s="34">
        <v>45866</v>
      </c>
      <c r="H275" s="28">
        <f t="shared" si="258"/>
        <v>15</v>
      </c>
      <c r="I275" s="22"/>
      <c r="J275" s="7"/>
      <c r="K275" s="7"/>
      <c r="L275" s="7"/>
      <c r="M275" s="7"/>
      <c r="N275" s="7"/>
      <c r="O275" s="7"/>
      <c r="P275" s="7"/>
      <c r="Q275" s="7"/>
      <c r="R275" s="7"/>
      <c r="S275" s="7"/>
      <c r="T275" s="7"/>
      <c r="U275" s="8"/>
      <c r="V275" s="8"/>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c r="HG275" s="7"/>
      <c r="HH275" s="7"/>
      <c r="HI275" s="7"/>
      <c r="HJ275" s="7"/>
      <c r="HK275" s="7"/>
      <c r="HL275" s="7"/>
      <c r="HM275" s="7"/>
      <c r="HN275" s="7"/>
      <c r="HO275" s="7"/>
      <c r="HP275" s="7"/>
      <c r="HQ275" s="7"/>
      <c r="HR275" s="7"/>
      <c r="HS275" s="7"/>
      <c r="HT275" s="7"/>
      <c r="HU275" s="7"/>
      <c r="HV275" s="7"/>
      <c r="HW275" s="7"/>
      <c r="HX275" s="7"/>
      <c r="HY275" s="7"/>
      <c r="HZ275" s="7"/>
      <c r="IA275" s="7"/>
      <c r="IB275" s="7"/>
      <c r="IC275" s="7"/>
      <c r="ID275" s="7"/>
      <c r="IE275" s="7"/>
      <c r="IF275" s="7"/>
      <c r="IG275" s="7"/>
      <c r="IH275" s="7"/>
      <c r="II275" s="7"/>
      <c r="IJ275" s="7"/>
      <c r="IK275" s="7"/>
      <c r="IL275" s="7"/>
      <c r="IM275" s="7"/>
      <c r="IN275" s="7"/>
      <c r="IO275" s="7"/>
      <c r="IP275" s="7"/>
      <c r="IQ275" s="7"/>
      <c r="IR275" s="7"/>
      <c r="IS275" s="7"/>
      <c r="IT275" s="7"/>
      <c r="IU275" s="7"/>
      <c r="IV275" s="7"/>
      <c r="IW275" s="7"/>
      <c r="IX275" s="7"/>
      <c r="IY275" s="7"/>
      <c r="IZ275" s="7"/>
      <c r="JA275" s="7"/>
      <c r="JB275" s="7"/>
      <c r="JC275" s="7"/>
      <c r="JD275" s="7"/>
      <c r="JE275" s="7"/>
      <c r="JF275" s="7"/>
      <c r="JG275" s="7"/>
      <c r="JH275" s="7"/>
      <c r="JI275" s="7"/>
      <c r="JJ275" s="7"/>
      <c r="JK275" s="7"/>
      <c r="JL275" s="7"/>
      <c r="JM275" s="7"/>
      <c r="JN275" s="7"/>
      <c r="JO275" s="7"/>
      <c r="JP275" s="7"/>
      <c r="JQ275" s="7"/>
      <c r="JR275" s="7"/>
      <c r="JS275" s="7"/>
      <c r="JT275" s="7"/>
      <c r="JU275" s="7"/>
    </row>
    <row r="276" spans="1:281" s="3" customFormat="1" ht="30" customHeight="1" thickBot="1">
      <c r="A276" s="19" t="s">
        <v>140</v>
      </c>
      <c r="B276" s="29" t="s">
        <v>19</v>
      </c>
      <c r="C276" s="29" t="s">
        <v>1989</v>
      </c>
      <c r="D276" s="109"/>
      <c r="E276" s="115">
        <v>0</v>
      </c>
      <c r="F276" s="113">
        <v>45852</v>
      </c>
      <c r="G276" s="34">
        <v>45866</v>
      </c>
      <c r="H276" s="28">
        <f t="shared" si="258"/>
        <v>15</v>
      </c>
      <c r="I276" s="22"/>
      <c r="J276" s="7"/>
      <c r="K276" s="7"/>
      <c r="L276" s="7"/>
      <c r="M276" s="7"/>
      <c r="N276" s="7"/>
      <c r="O276" s="7"/>
      <c r="P276" s="7"/>
      <c r="Q276" s="7"/>
      <c r="R276" s="7"/>
      <c r="S276" s="7"/>
      <c r="T276" s="7"/>
      <c r="U276" s="8"/>
      <c r="V276" s="8"/>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c r="HF276" s="7"/>
      <c r="HG276" s="7"/>
      <c r="HH276" s="7"/>
      <c r="HI276" s="7"/>
      <c r="HJ276" s="7"/>
      <c r="HK276" s="7"/>
      <c r="HL276" s="7"/>
      <c r="HM276" s="7"/>
      <c r="HN276" s="7"/>
      <c r="HO276" s="7"/>
      <c r="HP276" s="7"/>
      <c r="HQ276" s="7"/>
      <c r="HR276" s="7"/>
      <c r="HS276" s="7"/>
      <c r="HT276" s="7"/>
      <c r="HU276" s="7"/>
      <c r="HV276" s="7"/>
      <c r="HW276" s="7"/>
      <c r="HX276" s="7"/>
      <c r="HY276" s="7"/>
      <c r="HZ276" s="7"/>
      <c r="IA276" s="7"/>
      <c r="IB276" s="7"/>
      <c r="IC276" s="7"/>
      <c r="ID276" s="7"/>
      <c r="IE276" s="7"/>
      <c r="IF276" s="7"/>
      <c r="IG276" s="7"/>
      <c r="IH276" s="7"/>
      <c r="II276" s="7"/>
      <c r="IJ276" s="7"/>
      <c r="IK276" s="7"/>
      <c r="IL276" s="7"/>
      <c r="IM276" s="7"/>
      <c r="IN276" s="7"/>
      <c r="IO276" s="7"/>
      <c r="IP276" s="7"/>
      <c r="IQ276" s="7"/>
      <c r="IR276" s="7"/>
      <c r="IS276" s="7"/>
      <c r="IT276" s="7"/>
      <c r="IU276" s="7"/>
      <c r="IV276" s="7"/>
      <c r="IW276" s="7"/>
      <c r="IX276" s="7"/>
      <c r="IY276" s="7"/>
      <c r="IZ276" s="7"/>
      <c r="JA276" s="7"/>
      <c r="JB276" s="7"/>
      <c r="JC276" s="7"/>
      <c r="JD276" s="7"/>
      <c r="JE276" s="7"/>
      <c r="JF276" s="7"/>
      <c r="JG276" s="7"/>
      <c r="JH276" s="7"/>
      <c r="JI276" s="7"/>
      <c r="JJ276" s="7"/>
      <c r="JK276" s="7"/>
      <c r="JL276" s="7"/>
      <c r="JM276" s="7"/>
      <c r="JN276" s="7"/>
      <c r="JO276" s="7"/>
      <c r="JP276" s="7"/>
      <c r="JQ276" s="7"/>
      <c r="JR276" s="7"/>
      <c r="JS276" s="7"/>
      <c r="JT276" s="7"/>
      <c r="JU276" s="7"/>
    </row>
    <row r="277" spans="1:281" s="3" customFormat="1" ht="30" customHeight="1" thickBot="1">
      <c r="A277" s="19" t="s">
        <v>141</v>
      </c>
      <c r="B277" s="29" t="s">
        <v>19</v>
      </c>
      <c r="C277" s="29" t="s">
        <v>1989</v>
      </c>
      <c r="D277" s="109"/>
      <c r="E277" s="115">
        <v>0</v>
      </c>
      <c r="F277" s="113">
        <v>45852</v>
      </c>
      <c r="G277" s="34">
        <v>45866</v>
      </c>
      <c r="H277" s="28">
        <f t="shared" si="258"/>
        <v>15</v>
      </c>
      <c r="I277" s="22"/>
      <c r="J277" s="7"/>
      <c r="K277" s="7"/>
      <c r="L277" s="7"/>
      <c r="M277" s="7"/>
      <c r="N277" s="7"/>
      <c r="O277" s="7"/>
      <c r="P277" s="7"/>
      <c r="Q277" s="7"/>
      <c r="R277" s="7"/>
      <c r="S277" s="7"/>
      <c r="T277" s="7"/>
      <c r="U277" s="8"/>
      <c r="V277" s="8"/>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7"/>
      <c r="HH277" s="7"/>
      <c r="HI277" s="7"/>
      <c r="HJ277" s="7"/>
      <c r="HK277" s="7"/>
      <c r="HL277" s="7"/>
      <c r="HM277" s="7"/>
      <c r="HN277" s="7"/>
      <c r="HO277" s="7"/>
      <c r="HP277" s="7"/>
      <c r="HQ277" s="7"/>
      <c r="HR277" s="7"/>
      <c r="HS277" s="7"/>
      <c r="HT277" s="7"/>
      <c r="HU277" s="7"/>
      <c r="HV277" s="7"/>
      <c r="HW277" s="7"/>
      <c r="HX277" s="7"/>
      <c r="HY277" s="7"/>
      <c r="HZ277" s="7"/>
      <c r="IA277" s="7"/>
      <c r="IB277" s="7"/>
      <c r="IC277" s="7"/>
      <c r="ID277" s="7"/>
      <c r="IE277" s="7"/>
      <c r="IF277" s="7"/>
      <c r="IG277" s="7"/>
      <c r="IH277" s="7"/>
      <c r="II277" s="7"/>
      <c r="IJ277" s="7"/>
      <c r="IK277" s="7"/>
      <c r="IL277" s="7"/>
      <c r="IM277" s="7"/>
      <c r="IN277" s="7"/>
      <c r="IO277" s="7"/>
      <c r="IP277" s="7"/>
      <c r="IQ277" s="7"/>
      <c r="IR277" s="7"/>
      <c r="IS277" s="7"/>
      <c r="IT277" s="7"/>
      <c r="IU277" s="7"/>
      <c r="IV277" s="7"/>
      <c r="IW277" s="7"/>
      <c r="IX277" s="7"/>
      <c r="IY277" s="7"/>
      <c r="IZ277" s="7"/>
      <c r="JA277" s="7"/>
      <c r="JB277" s="7"/>
      <c r="JC277" s="7"/>
      <c r="JD277" s="7"/>
      <c r="JE277" s="7"/>
      <c r="JF277" s="7"/>
      <c r="JG277" s="7"/>
      <c r="JH277" s="7"/>
      <c r="JI277" s="7"/>
      <c r="JJ277" s="7"/>
      <c r="JK277" s="7"/>
      <c r="JL277" s="7"/>
      <c r="JM277" s="7"/>
      <c r="JN277" s="7"/>
      <c r="JO277" s="7"/>
      <c r="JP277" s="7"/>
      <c r="JQ277" s="7"/>
      <c r="JR277" s="7"/>
      <c r="JS277" s="7"/>
      <c r="JT277" s="7"/>
      <c r="JU277" s="7"/>
    </row>
    <row r="278" spans="1:281" s="3" customFormat="1" ht="30" customHeight="1" thickBot="1">
      <c r="A278" s="19" t="s">
        <v>142</v>
      </c>
      <c r="B278" s="29" t="s">
        <v>19</v>
      </c>
      <c r="C278" s="29" t="s">
        <v>1989</v>
      </c>
      <c r="D278" s="109"/>
      <c r="E278" s="115">
        <v>0</v>
      </c>
      <c r="F278" s="113">
        <v>45852</v>
      </c>
      <c r="G278" s="34">
        <v>45866</v>
      </c>
      <c r="H278" s="28">
        <f t="shared" si="258"/>
        <v>15</v>
      </c>
      <c r="I278" s="22"/>
      <c r="J278" s="7"/>
      <c r="K278" s="7"/>
      <c r="L278" s="7"/>
      <c r="M278" s="7"/>
      <c r="N278" s="7"/>
      <c r="O278" s="7"/>
      <c r="P278" s="7"/>
      <c r="Q278" s="7"/>
      <c r="R278" s="7"/>
      <c r="S278" s="7"/>
      <c r="T278" s="7"/>
      <c r="U278" s="8"/>
      <c r="V278" s="8"/>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c r="HC278" s="7"/>
      <c r="HD278" s="7"/>
      <c r="HE278" s="7"/>
      <c r="HF278" s="7"/>
      <c r="HG278" s="7"/>
      <c r="HH278" s="7"/>
      <c r="HI278" s="7"/>
      <c r="HJ278" s="7"/>
      <c r="HK278" s="7"/>
      <c r="HL278" s="7"/>
      <c r="HM278" s="7"/>
      <c r="HN278" s="7"/>
      <c r="HO278" s="7"/>
      <c r="HP278" s="7"/>
      <c r="HQ278" s="7"/>
      <c r="HR278" s="7"/>
      <c r="HS278" s="7"/>
      <c r="HT278" s="7"/>
      <c r="HU278" s="7"/>
      <c r="HV278" s="7"/>
      <c r="HW278" s="7"/>
      <c r="HX278" s="7"/>
      <c r="HY278" s="7"/>
      <c r="HZ278" s="7"/>
      <c r="IA278" s="7"/>
      <c r="IB278" s="7"/>
      <c r="IC278" s="7"/>
      <c r="ID278" s="7"/>
      <c r="IE278" s="7"/>
      <c r="IF278" s="7"/>
      <c r="IG278" s="7"/>
      <c r="IH278" s="7"/>
      <c r="II278" s="7"/>
      <c r="IJ278" s="7"/>
      <c r="IK278" s="7"/>
      <c r="IL278" s="7"/>
      <c r="IM278" s="7"/>
      <c r="IN278" s="7"/>
      <c r="IO278" s="7"/>
      <c r="IP278" s="7"/>
      <c r="IQ278" s="7"/>
      <c r="IR278" s="7"/>
      <c r="IS278" s="7"/>
      <c r="IT278" s="7"/>
      <c r="IU278" s="7"/>
      <c r="IV278" s="7"/>
      <c r="IW278" s="7"/>
      <c r="IX278" s="7"/>
      <c r="IY278" s="7"/>
      <c r="IZ278" s="7"/>
      <c r="JA278" s="7"/>
      <c r="JB278" s="7"/>
      <c r="JC278" s="7"/>
      <c r="JD278" s="7"/>
      <c r="JE278" s="7"/>
      <c r="JF278" s="7"/>
      <c r="JG278" s="7"/>
      <c r="JH278" s="7"/>
      <c r="JI278" s="7"/>
      <c r="JJ278" s="7"/>
      <c r="JK278" s="7"/>
      <c r="JL278" s="7"/>
      <c r="JM278" s="7"/>
      <c r="JN278" s="7"/>
      <c r="JO278" s="7"/>
      <c r="JP278" s="7"/>
      <c r="JQ278" s="7"/>
      <c r="JR278" s="7"/>
      <c r="JS278" s="7"/>
      <c r="JT278" s="7"/>
      <c r="JU278" s="7"/>
    </row>
    <row r="279" spans="1:281" s="3" customFormat="1" ht="30" customHeight="1" thickBot="1">
      <c r="A279" s="19" t="s">
        <v>143</v>
      </c>
      <c r="B279" s="29" t="s">
        <v>19</v>
      </c>
      <c r="C279" s="29" t="s">
        <v>1989</v>
      </c>
      <c r="D279" s="109"/>
      <c r="E279" s="115">
        <v>0</v>
      </c>
      <c r="F279" s="113">
        <v>45852</v>
      </c>
      <c r="G279" s="34">
        <v>45866</v>
      </c>
      <c r="H279" s="28">
        <f t="shared" si="258"/>
        <v>15</v>
      </c>
      <c r="I279" s="22"/>
      <c r="J279" s="7"/>
      <c r="K279" s="7"/>
      <c r="L279" s="7"/>
      <c r="M279" s="7"/>
      <c r="N279" s="7"/>
      <c r="O279" s="7"/>
      <c r="P279" s="7"/>
      <c r="Q279" s="7"/>
      <c r="R279" s="7"/>
      <c r="S279" s="7"/>
      <c r="T279" s="7"/>
      <c r="U279" s="8"/>
      <c r="V279" s="8"/>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c r="HC279" s="7"/>
      <c r="HD279" s="7"/>
      <c r="HE279" s="7"/>
      <c r="HF279" s="7"/>
      <c r="HG279" s="7"/>
      <c r="HH279" s="7"/>
      <c r="HI279" s="7"/>
      <c r="HJ279" s="7"/>
      <c r="HK279" s="7"/>
      <c r="HL279" s="7"/>
      <c r="HM279" s="7"/>
      <c r="HN279" s="7"/>
      <c r="HO279" s="7"/>
      <c r="HP279" s="7"/>
      <c r="HQ279" s="7"/>
      <c r="HR279" s="7"/>
      <c r="HS279" s="7"/>
      <c r="HT279" s="7"/>
      <c r="HU279" s="7"/>
      <c r="HV279" s="7"/>
      <c r="HW279" s="7"/>
      <c r="HX279" s="7"/>
      <c r="HY279" s="7"/>
      <c r="HZ279" s="7"/>
      <c r="IA279" s="7"/>
      <c r="IB279" s="7"/>
      <c r="IC279" s="7"/>
      <c r="ID279" s="7"/>
      <c r="IE279" s="7"/>
      <c r="IF279" s="7"/>
      <c r="IG279" s="7"/>
      <c r="IH279" s="7"/>
      <c r="II279" s="7"/>
      <c r="IJ279" s="7"/>
      <c r="IK279" s="7"/>
      <c r="IL279" s="7"/>
      <c r="IM279" s="7"/>
      <c r="IN279" s="7"/>
      <c r="IO279" s="7"/>
      <c r="IP279" s="7"/>
      <c r="IQ279" s="7"/>
      <c r="IR279" s="7"/>
      <c r="IS279" s="7"/>
      <c r="IT279" s="7"/>
      <c r="IU279" s="7"/>
      <c r="IV279" s="7"/>
      <c r="IW279" s="7"/>
      <c r="IX279" s="7"/>
      <c r="IY279" s="7"/>
      <c r="IZ279" s="7"/>
      <c r="JA279" s="7"/>
      <c r="JB279" s="7"/>
      <c r="JC279" s="7"/>
      <c r="JD279" s="7"/>
      <c r="JE279" s="7"/>
      <c r="JF279" s="7"/>
      <c r="JG279" s="7"/>
      <c r="JH279" s="7"/>
      <c r="JI279" s="7"/>
      <c r="JJ279" s="7"/>
      <c r="JK279" s="7"/>
      <c r="JL279" s="7"/>
      <c r="JM279" s="7"/>
      <c r="JN279" s="7"/>
      <c r="JO279" s="7"/>
      <c r="JP279" s="7"/>
      <c r="JQ279" s="7"/>
      <c r="JR279" s="7"/>
      <c r="JS279" s="7"/>
      <c r="JT279" s="7"/>
      <c r="JU279" s="7"/>
    </row>
    <row r="280" spans="1:281" s="3" customFormat="1" ht="30" customHeight="1" thickBot="1">
      <c r="A280" s="19" t="s">
        <v>144</v>
      </c>
      <c r="B280" s="29" t="s">
        <v>19</v>
      </c>
      <c r="C280" s="29" t="s">
        <v>1989</v>
      </c>
      <c r="D280" s="109"/>
      <c r="E280" s="115">
        <v>0</v>
      </c>
      <c r="F280" s="113">
        <v>45852</v>
      </c>
      <c r="G280" s="34">
        <v>45866</v>
      </c>
      <c r="H280" s="28">
        <f t="shared" si="258"/>
        <v>15</v>
      </c>
      <c r="I280" s="22"/>
      <c r="J280" s="7"/>
      <c r="K280" s="7"/>
      <c r="L280" s="7"/>
      <c r="M280" s="7"/>
      <c r="N280" s="7"/>
      <c r="O280" s="7"/>
      <c r="P280" s="7"/>
      <c r="Q280" s="7"/>
      <c r="R280" s="7"/>
      <c r="S280" s="7"/>
      <c r="T280" s="7"/>
      <c r="U280" s="8"/>
      <c r="V280" s="8"/>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c r="HC280" s="7"/>
      <c r="HD280" s="7"/>
      <c r="HE280" s="7"/>
      <c r="HF280" s="7"/>
      <c r="HG280" s="7"/>
      <c r="HH280" s="7"/>
      <c r="HI280" s="7"/>
      <c r="HJ280" s="7"/>
      <c r="HK280" s="7"/>
      <c r="HL280" s="7"/>
      <c r="HM280" s="7"/>
      <c r="HN280" s="7"/>
      <c r="HO280" s="7"/>
      <c r="HP280" s="7"/>
      <c r="HQ280" s="7"/>
      <c r="HR280" s="7"/>
      <c r="HS280" s="7"/>
      <c r="HT280" s="7"/>
      <c r="HU280" s="7"/>
      <c r="HV280" s="7"/>
      <c r="HW280" s="7"/>
      <c r="HX280" s="7"/>
      <c r="HY280" s="7"/>
      <c r="HZ280" s="7"/>
      <c r="IA280" s="7"/>
      <c r="IB280" s="7"/>
      <c r="IC280" s="7"/>
      <c r="ID280" s="7"/>
      <c r="IE280" s="7"/>
      <c r="IF280" s="7"/>
      <c r="IG280" s="7"/>
      <c r="IH280" s="7"/>
      <c r="II280" s="7"/>
      <c r="IJ280" s="7"/>
      <c r="IK280" s="7"/>
      <c r="IL280" s="7"/>
      <c r="IM280" s="7"/>
      <c r="IN280" s="7"/>
      <c r="IO280" s="7"/>
      <c r="IP280" s="7"/>
      <c r="IQ280" s="7"/>
      <c r="IR280" s="7"/>
      <c r="IS280" s="7"/>
      <c r="IT280" s="7"/>
      <c r="IU280" s="7"/>
      <c r="IV280" s="7"/>
      <c r="IW280" s="7"/>
      <c r="IX280" s="7"/>
      <c r="IY280" s="7"/>
      <c r="IZ280" s="7"/>
      <c r="JA280" s="7"/>
      <c r="JB280" s="7"/>
      <c r="JC280" s="7"/>
      <c r="JD280" s="7"/>
      <c r="JE280" s="7"/>
      <c r="JF280" s="7"/>
      <c r="JG280" s="7"/>
      <c r="JH280" s="7"/>
      <c r="JI280" s="7"/>
      <c r="JJ280" s="7"/>
      <c r="JK280" s="7"/>
      <c r="JL280" s="7"/>
      <c r="JM280" s="7"/>
      <c r="JN280" s="7"/>
      <c r="JO280" s="7"/>
      <c r="JP280" s="7"/>
      <c r="JQ280" s="7"/>
      <c r="JR280" s="7"/>
      <c r="JS280" s="7"/>
      <c r="JT280" s="7"/>
      <c r="JU280" s="7"/>
    </row>
    <row r="281" spans="1:281" s="3" customFormat="1" ht="30" customHeight="1" thickBot="1">
      <c r="A281" s="19" t="s">
        <v>145</v>
      </c>
      <c r="B281" s="29" t="s">
        <v>19</v>
      </c>
      <c r="C281" s="29" t="s">
        <v>1989</v>
      </c>
      <c r="D281" s="109"/>
      <c r="E281" s="115">
        <v>0</v>
      </c>
      <c r="F281" s="113">
        <v>45852</v>
      </c>
      <c r="G281" s="34">
        <v>45866</v>
      </c>
      <c r="H281" s="28">
        <f t="shared" si="258"/>
        <v>15</v>
      </c>
      <c r="I281" s="22"/>
      <c r="J281" s="7"/>
      <c r="K281" s="7"/>
      <c r="L281" s="7"/>
      <c r="M281" s="7"/>
      <c r="N281" s="7"/>
      <c r="O281" s="7"/>
      <c r="P281" s="7"/>
      <c r="Q281" s="7"/>
      <c r="R281" s="7"/>
      <c r="S281" s="7"/>
      <c r="T281" s="7"/>
      <c r="U281" s="8"/>
      <c r="V281" s="8"/>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c r="HC281" s="7"/>
      <c r="HD281" s="7"/>
      <c r="HE281" s="7"/>
      <c r="HF281" s="7"/>
      <c r="HG281" s="7"/>
      <c r="HH281" s="7"/>
      <c r="HI281" s="7"/>
      <c r="HJ281" s="7"/>
      <c r="HK281" s="7"/>
      <c r="HL281" s="7"/>
      <c r="HM281" s="7"/>
      <c r="HN281" s="7"/>
      <c r="HO281" s="7"/>
      <c r="HP281" s="7"/>
      <c r="HQ281" s="7"/>
      <c r="HR281" s="7"/>
      <c r="HS281" s="7"/>
      <c r="HT281" s="7"/>
      <c r="HU281" s="7"/>
      <c r="HV281" s="7"/>
      <c r="HW281" s="7"/>
      <c r="HX281" s="7"/>
      <c r="HY281" s="7"/>
      <c r="HZ281" s="7"/>
      <c r="IA281" s="7"/>
      <c r="IB281" s="7"/>
      <c r="IC281" s="7"/>
      <c r="ID281" s="7"/>
      <c r="IE281" s="7"/>
      <c r="IF281" s="7"/>
      <c r="IG281" s="7"/>
      <c r="IH281" s="7"/>
      <c r="II281" s="7"/>
      <c r="IJ281" s="7"/>
      <c r="IK281" s="7"/>
      <c r="IL281" s="7"/>
      <c r="IM281" s="7"/>
      <c r="IN281" s="7"/>
      <c r="IO281" s="7"/>
      <c r="IP281" s="7"/>
      <c r="IQ281" s="7"/>
      <c r="IR281" s="7"/>
      <c r="IS281" s="7"/>
      <c r="IT281" s="7"/>
      <c r="IU281" s="7"/>
      <c r="IV281" s="7"/>
      <c r="IW281" s="7"/>
      <c r="IX281" s="7"/>
      <c r="IY281" s="7"/>
      <c r="IZ281" s="7"/>
      <c r="JA281" s="7"/>
      <c r="JB281" s="7"/>
      <c r="JC281" s="7"/>
      <c r="JD281" s="7"/>
      <c r="JE281" s="7"/>
      <c r="JF281" s="7"/>
      <c r="JG281" s="7"/>
      <c r="JH281" s="7"/>
      <c r="JI281" s="7"/>
      <c r="JJ281" s="7"/>
      <c r="JK281" s="7"/>
      <c r="JL281" s="7"/>
      <c r="JM281" s="7"/>
      <c r="JN281" s="7"/>
      <c r="JO281" s="7"/>
      <c r="JP281" s="7"/>
      <c r="JQ281" s="7"/>
      <c r="JR281" s="7"/>
      <c r="JS281" s="7"/>
      <c r="JT281" s="7"/>
      <c r="JU281" s="7"/>
    </row>
    <row r="282" spans="1:281" s="3" customFormat="1" ht="30" customHeight="1" thickBot="1">
      <c r="A282" s="19" t="s">
        <v>146</v>
      </c>
      <c r="B282" s="29" t="s">
        <v>331</v>
      </c>
      <c r="C282" s="29" t="s">
        <v>98</v>
      </c>
      <c r="D282" s="109"/>
      <c r="E282" s="115">
        <v>0</v>
      </c>
      <c r="F282" s="113">
        <v>45852</v>
      </c>
      <c r="G282" s="34">
        <v>45866</v>
      </c>
      <c r="H282" s="28">
        <f t="shared" si="258"/>
        <v>15</v>
      </c>
      <c r="I282" s="22"/>
      <c r="J282" s="7"/>
      <c r="K282" s="7"/>
      <c r="L282" s="7"/>
      <c r="M282" s="7"/>
      <c r="N282" s="7"/>
      <c r="O282" s="7"/>
      <c r="P282" s="7"/>
      <c r="Q282" s="7"/>
      <c r="R282" s="7"/>
      <c r="S282" s="7"/>
      <c r="T282" s="7"/>
      <c r="U282" s="8"/>
      <c r="V282" s="8"/>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c r="HG282" s="7"/>
      <c r="HH282" s="7"/>
      <c r="HI282" s="7"/>
      <c r="HJ282" s="7"/>
      <c r="HK282" s="7"/>
      <c r="HL282" s="7"/>
      <c r="HM282" s="7"/>
      <c r="HN282" s="7"/>
      <c r="HO282" s="7"/>
      <c r="HP282" s="7"/>
      <c r="HQ282" s="7"/>
      <c r="HR282" s="7"/>
      <c r="HS282" s="7"/>
      <c r="HT282" s="7"/>
      <c r="HU282" s="7"/>
      <c r="HV282" s="7"/>
      <c r="HW282" s="7"/>
      <c r="HX282" s="7"/>
      <c r="HY282" s="7"/>
      <c r="HZ282" s="7"/>
      <c r="IA282" s="7"/>
      <c r="IB282" s="7"/>
      <c r="IC282" s="7"/>
      <c r="ID282" s="7"/>
      <c r="IE282" s="7"/>
      <c r="IF282" s="7"/>
      <c r="IG282" s="7"/>
      <c r="IH282" s="7"/>
      <c r="II282" s="7"/>
      <c r="IJ282" s="7"/>
      <c r="IK282" s="7"/>
      <c r="IL282" s="7"/>
      <c r="IM282" s="7"/>
      <c r="IN282" s="7"/>
      <c r="IO282" s="7"/>
      <c r="IP282" s="7"/>
      <c r="IQ282" s="7"/>
      <c r="IR282" s="7"/>
      <c r="IS282" s="7"/>
      <c r="IT282" s="7"/>
      <c r="IU282" s="7"/>
      <c r="IV282" s="7"/>
      <c r="IW282" s="7"/>
      <c r="IX282" s="7"/>
      <c r="IY282" s="7"/>
      <c r="IZ282" s="7"/>
      <c r="JA282" s="7"/>
      <c r="JB282" s="7"/>
      <c r="JC282" s="7"/>
      <c r="JD282" s="7"/>
      <c r="JE282" s="7"/>
      <c r="JF282" s="7"/>
      <c r="JG282" s="7"/>
      <c r="JH282" s="7"/>
      <c r="JI282" s="7"/>
      <c r="JJ282" s="7"/>
      <c r="JK282" s="7"/>
      <c r="JL282" s="7"/>
      <c r="JM282" s="7"/>
      <c r="JN282" s="7"/>
      <c r="JO282" s="7"/>
      <c r="JP282" s="7"/>
      <c r="JQ282" s="7"/>
      <c r="JR282" s="7"/>
      <c r="JS282" s="7"/>
      <c r="JT282" s="7"/>
      <c r="JU282" s="7"/>
    </row>
    <row r="283" spans="1:281" s="3" customFormat="1" ht="30" customHeight="1" thickBot="1">
      <c r="A283" s="19" t="s">
        <v>147</v>
      </c>
      <c r="B283" s="29" t="s">
        <v>19</v>
      </c>
      <c r="C283" s="29" t="s">
        <v>1989</v>
      </c>
      <c r="D283" s="109"/>
      <c r="E283" s="115">
        <v>0</v>
      </c>
      <c r="F283" s="113">
        <v>45852</v>
      </c>
      <c r="G283" s="34">
        <v>45866</v>
      </c>
      <c r="H283" s="28">
        <f t="shared" si="258"/>
        <v>15</v>
      </c>
      <c r="I283" s="22"/>
      <c r="J283" s="7"/>
      <c r="K283" s="7"/>
      <c r="L283" s="7"/>
      <c r="M283" s="7"/>
      <c r="N283" s="7"/>
      <c r="O283" s="7"/>
      <c r="P283" s="7"/>
      <c r="Q283" s="7"/>
      <c r="R283" s="7"/>
      <c r="S283" s="7"/>
      <c r="T283" s="7"/>
      <c r="U283" s="8"/>
      <c r="V283" s="8"/>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c r="HG283" s="7"/>
      <c r="HH283" s="7"/>
      <c r="HI283" s="7"/>
      <c r="HJ283" s="7"/>
      <c r="HK283" s="7"/>
      <c r="HL283" s="7"/>
      <c r="HM283" s="7"/>
      <c r="HN283" s="7"/>
      <c r="HO283" s="7"/>
      <c r="HP283" s="7"/>
      <c r="HQ283" s="7"/>
      <c r="HR283" s="7"/>
      <c r="HS283" s="7"/>
      <c r="HT283" s="7"/>
      <c r="HU283" s="7"/>
      <c r="HV283" s="7"/>
      <c r="HW283" s="7"/>
      <c r="HX283" s="7"/>
      <c r="HY283" s="7"/>
      <c r="HZ283" s="7"/>
      <c r="IA283" s="7"/>
      <c r="IB283" s="7"/>
      <c r="IC283" s="7"/>
      <c r="ID283" s="7"/>
      <c r="IE283" s="7"/>
      <c r="IF283" s="7"/>
      <c r="IG283" s="7"/>
      <c r="IH283" s="7"/>
      <c r="II283" s="7"/>
      <c r="IJ283" s="7"/>
      <c r="IK283" s="7"/>
      <c r="IL283" s="7"/>
      <c r="IM283" s="7"/>
      <c r="IN283" s="7"/>
      <c r="IO283" s="7"/>
      <c r="IP283" s="7"/>
      <c r="IQ283" s="7"/>
      <c r="IR283" s="7"/>
      <c r="IS283" s="7"/>
      <c r="IT283" s="7"/>
      <c r="IU283" s="7"/>
      <c r="IV283" s="7"/>
      <c r="IW283" s="7"/>
      <c r="IX283" s="7"/>
      <c r="IY283" s="7"/>
      <c r="IZ283" s="7"/>
      <c r="JA283" s="7"/>
      <c r="JB283" s="7"/>
      <c r="JC283" s="7"/>
      <c r="JD283" s="7"/>
      <c r="JE283" s="7"/>
      <c r="JF283" s="7"/>
      <c r="JG283" s="7"/>
      <c r="JH283" s="7"/>
      <c r="JI283" s="7"/>
      <c r="JJ283" s="7"/>
      <c r="JK283" s="7"/>
      <c r="JL283" s="7"/>
      <c r="JM283" s="7"/>
      <c r="JN283" s="7"/>
      <c r="JO283" s="7"/>
      <c r="JP283" s="7"/>
      <c r="JQ283" s="7"/>
      <c r="JR283" s="7"/>
      <c r="JS283" s="7"/>
      <c r="JT283" s="7"/>
      <c r="JU283" s="7"/>
    </row>
    <row r="284" spans="1:281" s="3" customFormat="1" ht="30" customHeight="1" thickBot="1">
      <c r="A284" s="19" t="s">
        <v>148</v>
      </c>
      <c r="B284" s="29" t="s">
        <v>331</v>
      </c>
      <c r="C284" s="29" t="s">
        <v>98</v>
      </c>
      <c r="D284" s="109"/>
      <c r="E284" s="115">
        <v>0</v>
      </c>
      <c r="F284" s="113">
        <v>45852</v>
      </c>
      <c r="G284" s="34">
        <v>45866</v>
      </c>
      <c r="H284" s="28">
        <f t="shared" si="258"/>
        <v>15</v>
      </c>
      <c r="I284" s="22"/>
      <c r="J284" s="7"/>
      <c r="K284" s="7"/>
      <c r="L284" s="7"/>
      <c r="M284" s="7"/>
      <c r="N284" s="7"/>
      <c r="O284" s="7"/>
      <c r="P284" s="7"/>
      <c r="Q284" s="7"/>
      <c r="R284" s="7"/>
      <c r="S284" s="7"/>
      <c r="T284" s="7"/>
      <c r="U284" s="8"/>
      <c r="V284" s="8"/>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c r="HC284" s="7"/>
      <c r="HD284" s="7"/>
      <c r="HE284" s="7"/>
      <c r="HF284" s="7"/>
      <c r="HG284" s="7"/>
      <c r="HH284" s="7"/>
      <c r="HI284" s="7"/>
      <c r="HJ284" s="7"/>
      <c r="HK284" s="7"/>
      <c r="HL284" s="7"/>
      <c r="HM284" s="7"/>
      <c r="HN284" s="7"/>
      <c r="HO284" s="7"/>
      <c r="HP284" s="7"/>
      <c r="HQ284" s="7"/>
      <c r="HR284" s="7"/>
      <c r="HS284" s="7"/>
      <c r="HT284" s="7"/>
      <c r="HU284" s="7"/>
      <c r="HV284" s="7"/>
      <c r="HW284" s="7"/>
      <c r="HX284" s="7"/>
      <c r="HY284" s="7"/>
      <c r="HZ284" s="7"/>
      <c r="IA284" s="7"/>
      <c r="IB284" s="7"/>
      <c r="IC284" s="7"/>
      <c r="ID284" s="7"/>
      <c r="IE284" s="7"/>
      <c r="IF284" s="7"/>
      <c r="IG284" s="7"/>
      <c r="IH284" s="7"/>
      <c r="II284" s="7"/>
      <c r="IJ284" s="7"/>
      <c r="IK284" s="7"/>
      <c r="IL284" s="7"/>
      <c r="IM284" s="7"/>
      <c r="IN284" s="7"/>
      <c r="IO284" s="7"/>
      <c r="IP284" s="7"/>
      <c r="IQ284" s="7"/>
      <c r="IR284" s="7"/>
      <c r="IS284" s="7"/>
      <c r="IT284" s="7"/>
      <c r="IU284" s="7"/>
      <c r="IV284" s="7"/>
      <c r="IW284" s="7"/>
      <c r="IX284" s="7"/>
      <c r="IY284" s="7"/>
      <c r="IZ284" s="7"/>
      <c r="JA284" s="7"/>
      <c r="JB284" s="7"/>
      <c r="JC284" s="7"/>
      <c r="JD284" s="7"/>
      <c r="JE284" s="7"/>
      <c r="JF284" s="7"/>
      <c r="JG284" s="7"/>
      <c r="JH284" s="7"/>
      <c r="JI284" s="7"/>
      <c r="JJ284" s="7"/>
      <c r="JK284" s="7"/>
      <c r="JL284" s="7"/>
      <c r="JM284" s="7"/>
      <c r="JN284" s="7"/>
      <c r="JO284" s="7"/>
      <c r="JP284" s="7"/>
      <c r="JQ284" s="7"/>
      <c r="JR284" s="7"/>
      <c r="JS284" s="7"/>
      <c r="JT284" s="7"/>
      <c r="JU284" s="7"/>
    </row>
    <row r="285" spans="1:281" s="3" customFormat="1" ht="30" customHeight="1" thickBot="1">
      <c r="A285" s="19" t="s">
        <v>149</v>
      </c>
      <c r="B285" s="29" t="s">
        <v>19</v>
      </c>
      <c r="C285" s="29" t="s">
        <v>1989</v>
      </c>
      <c r="D285" s="109"/>
      <c r="E285" s="115">
        <v>0</v>
      </c>
      <c r="F285" s="113">
        <v>45852</v>
      </c>
      <c r="G285" s="34">
        <v>45866</v>
      </c>
      <c r="H285" s="28">
        <f t="shared" si="258"/>
        <v>15</v>
      </c>
      <c r="I285" s="22"/>
      <c r="J285" s="7"/>
      <c r="K285" s="7"/>
      <c r="L285" s="7"/>
      <c r="M285" s="7"/>
      <c r="N285" s="7"/>
      <c r="O285" s="7"/>
      <c r="P285" s="7"/>
      <c r="Q285" s="7"/>
      <c r="R285" s="7"/>
      <c r="S285" s="7"/>
      <c r="T285" s="7"/>
      <c r="U285" s="8"/>
      <c r="V285" s="8"/>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c r="HC285" s="7"/>
      <c r="HD285" s="7"/>
      <c r="HE285" s="7"/>
      <c r="HF285" s="7"/>
      <c r="HG285" s="7"/>
      <c r="HH285" s="7"/>
      <c r="HI285" s="7"/>
      <c r="HJ285" s="7"/>
      <c r="HK285" s="7"/>
      <c r="HL285" s="7"/>
      <c r="HM285" s="7"/>
      <c r="HN285" s="7"/>
      <c r="HO285" s="7"/>
      <c r="HP285" s="7"/>
      <c r="HQ285" s="7"/>
      <c r="HR285" s="7"/>
      <c r="HS285" s="7"/>
      <c r="HT285" s="7"/>
      <c r="HU285" s="7"/>
      <c r="HV285" s="7"/>
      <c r="HW285" s="7"/>
      <c r="HX285" s="7"/>
      <c r="HY285" s="7"/>
      <c r="HZ285" s="7"/>
      <c r="IA285" s="7"/>
      <c r="IB285" s="7"/>
      <c r="IC285" s="7"/>
      <c r="ID285" s="7"/>
      <c r="IE285" s="7"/>
      <c r="IF285" s="7"/>
      <c r="IG285" s="7"/>
      <c r="IH285" s="7"/>
      <c r="II285" s="7"/>
      <c r="IJ285" s="7"/>
      <c r="IK285" s="7"/>
      <c r="IL285" s="7"/>
      <c r="IM285" s="7"/>
      <c r="IN285" s="7"/>
      <c r="IO285" s="7"/>
      <c r="IP285" s="7"/>
      <c r="IQ285" s="7"/>
      <c r="IR285" s="7"/>
      <c r="IS285" s="7"/>
      <c r="IT285" s="7"/>
      <c r="IU285" s="7"/>
      <c r="IV285" s="7"/>
      <c r="IW285" s="7"/>
      <c r="IX285" s="7"/>
      <c r="IY285" s="7"/>
      <c r="IZ285" s="7"/>
      <c r="JA285" s="7"/>
      <c r="JB285" s="7"/>
      <c r="JC285" s="7"/>
      <c r="JD285" s="7"/>
      <c r="JE285" s="7"/>
      <c r="JF285" s="7"/>
      <c r="JG285" s="7"/>
      <c r="JH285" s="7"/>
      <c r="JI285" s="7"/>
      <c r="JJ285" s="7"/>
      <c r="JK285" s="7"/>
      <c r="JL285" s="7"/>
      <c r="JM285" s="7"/>
      <c r="JN285" s="7"/>
      <c r="JO285" s="7"/>
      <c r="JP285" s="7"/>
      <c r="JQ285" s="7"/>
      <c r="JR285" s="7"/>
      <c r="JS285" s="7"/>
      <c r="JT285" s="7"/>
      <c r="JU285" s="7"/>
    </row>
    <row r="286" spans="1:281" s="3" customFormat="1" ht="30" customHeight="1" thickBot="1">
      <c r="A286" s="19" t="s">
        <v>150</v>
      </c>
      <c r="B286" s="29" t="s">
        <v>19</v>
      </c>
      <c r="C286" s="29" t="s">
        <v>1989</v>
      </c>
      <c r="D286" s="109"/>
      <c r="E286" s="115">
        <v>0</v>
      </c>
      <c r="F286" s="113">
        <v>45852</v>
      </c>
      <c r="G286" s="34">
        <v>45866</v>
      </c>
      <c r="H286" s="28">
        <f t="shared" si="258"/>
        <v>15</v>
      </c>
      <c r="I286" s="22"/>
      <c r="J286" s="7"/>
      <c r="K286" s="7"/>
      <c r="L286" s="7"/>
      <c r="M286" s="7"/>
      <c r="N286" s="7"/>
      <c r="O286" s="7"/>
      <c r="P286" s="7"/>
      <c r="Q286" s="7"/>
      <c r="R286" s="7"/>
      <c r="S286" s="7"/>
      <c r="T286" s="7"/>
      <c r="U286" s="8"/>
      <c r="V286" s="8"/>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c r="HC286" s="7"/>
      <c r="HD286" s="7"/>
      <c r="HE286" s="7"/>
      <c r="HF286" s="7"/>
      <c r="HG286" s="7"/>
      <c r="HH286" s="7"/>
      <c r="HI286" s="7"/>
      <c r="HJ286" s="7"/>
      <c r="HK286" s="7"/>
      <c r="HL286" s="7"/>
      <c r="HM286" s="7"/>
      <c r="HN286" s="7"/>
      <c r="HO286" s="7"/>
      <c r="HP286" s="7"/>
      <c r="HQ286" s="7"/>
      <c r="HR286" s="7"/>
      <c r="HS286" s="7"/>
      <c r="HT286" s="7"/>
      <c r="HU286" s="7"/>
      <c r="HV286" s="7"/>
      <c r="HW286" s="7"/>
      <c r="HX286" s="7"/>
      <c r="HY286" s="7"/>
      <c r="HZ286" s="7"/>
      <c r="IA286" s="7"/>
      <c r="IB286" s="7"/>
      <c r="IC286" s="7"/>
      <c r="ID286" s="7"/>
      <c r="IE286" s="7"/>
      <c r="IF286" s="7"/>
      <c r="IG286" s="7"/>
      <c r="IH286" s="7"/>
      <c r="II286" s="7"/>
      <c r="IJ286" s="7"/>
      <c r="IK286" s="7"/>
      <c r="IL286" s="7"/>
      <c r="IM286" s="7"/>
      <c r="IN286" s="7"/>
      <c r="IO286" s="7"/>
      <c r="IP286" s="7"/>
      <c r="IQ286" s="7"/>
      <c r="IR286" s="7"/>
      <c r="IS286" s="7"/>
      <c r="IT286" s="7"/>
      <c r="IU286" s="7"/>
      <c r="IV286" s="7"/>
      <c r="IW286" s="7"/>
      <c r="IX286" s="7"/>
      <c r="IY286" s="7"/>
      <c r="IZ286" s="7"/>
      <c r="JA286" s="7"/>
      <c r="JB286" s="7"/>
      <c r="JC286" s="7"/>
      <c r="JD286" s="7"/>
      <c r="JE286" s="7"/>
      <c r="JF286" s="7"/>
      <c r="JG286" s="7"/>
      <c r="JH286" s="7"/>
      <c r="JI286" s="7"/>
      <c r="JJ286" s="7"/>
      <c r="JK286" s="7"/>
      <c r="JL286" s="7"/>
      <c r="JM286" s="7"/>
      <c r="JN286" s="7"/>
      <c r="JO286" s="7"/>
      <c r="JP286" s="7"/>
      <c r="JQ286" s="7"/>
      <c r="JR286" s="7"/>
      <c r="JS286" s="7"/>
      <c r="JT286" s="7"/>
      <c r="JU286" s="7"/>
    </row>
    <row r="287" spans="1:281" s="3" customFormat="1" ht="30" customHeight="1" thickBot="1">
      <c r="A287" s="19" t="s">
        <v>151</v>
      </c>
      <c r="B287" s="29" t="s">
        <v>19</v>
      </c>
      <c r="C287" s="29" t="s">
        <v>1989</v>
      </c>
      <c r="D287" s="109"/>
      <c r="E287" s="115">
        <v>0</v>
      </c>
      <c r="F287" s="113">
        <v>45852</v>
      </c>
      <c r="G287" s="34">
        <v>45866</v>
      </c>
      <c r="H287" s="28">
        <f t="shared" si="258"/>
        <v>15</v>
      </c>
      <c r="I287" s="22"/>
      <c r="J287" s="7"/>
      <c r="K287" s="7"/>
      <c r="L287" s="7"/>
      <c r="M287" s="7"/>
      <c r="N287" s="7"/>
      <c r="O287" s="7"/>
      <c r="P287" s="7"/>
      <c r="Q287" s="7"/>
      <c r="R287" s="7"/>
      <c r="S287" s="7"/>
      <c r="T287" s="7"/>
      <c r="U287" s="8"/>
      <c r="V287" s="8"/>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c r="HC287" s="7"/>
      <c r="HD287" s="7"/>
      <c r="HE287" s="7"/>
      <c r="HF287" s="7"/>
      <c r="HG287" s="7"/>
      <c r="HH287" s="7"/>
      <c r="HI287" s="7"/>
      <c r="HJ287" s="7"/>
      <c r="HK287" s="7"/>
      <c r="HL287" s="7"/>
      <c r="HM287" s="7"/>
      <c r="HN287" s="7"/>
      <c r="HO287" s="7"/>
      <c r="HP287" s="7"/>
      <c r="HQ287" s="7"/>
      <c r="HR287" s="7"/>
      <c r="HS287" s="7"/>
      <c r="HT287" s="7"/>
      <c r="HU287" s="7"/>
      <c r="HV287" s="7"/>
      <c r="HW287" s="7"/>
      <c r="HX287" s="7"/>
      <c r="HY287" s="7"/>
      <c r="HZ287" s="7"/>
      <c r="IA287" s="7"/>
      <c r="IB287" s="7"/>
      <c r="IC287" s="7"/>
      <c r="ID287" s="7"/>
      <c r="IE287" s="7"/>
      <c r="IF287" s="7"/>
      <c r="IG287" s="7"/>
      <c r="IH287" s="7"/>
      <c r="II287" s="7"/>
      <c r="IJ287" s="7"/>
      <c r="IK287" s="7"/>
      <c r="IL287" s="7"/>
      <c r="IM287" s="7"/>
      <c r="IN287" s="7"/>
      <c r="IO287" s="7"/>
      <c r="IP287" s="7"/>
      <c r="IQ287" s="7"/>
      <c r="IR287" s="7"/>
      <c r="IS287" s="7"/>
      <c r="IT287" s="7"/>
      <c r="IU287" s="7"/>
      <c r="IV287" s="7"/>
      <c r="IW287" s="7"/>
      <c r="IX287" s="7"/>
      <c r="IY287" s="7"/>
      <c r="IZ287" s="7"/>
      <c r="JA287" s="7"/>
      <c r="JB287" s="7"/>
      <c r="JC287" s="7"/>
      <c r="JD287" s="7"/>
      <c r="JE287" s="7"/>
      <c r="JF287" s="7"/>
      <c r="JG287" s="7"/>
      <c r="JH287" s="7"/>
      <c r="JI287" s="7"/>
      <c r="JJ287" s="7"/>
      <c r="JK287" s="7"/>
      <c r="JL287" s="7"/>
      <c r="JM287" s="7"/>
      <c r="JN287" s="7"/>
      <c r="JO287" s="7"/>
      <c r="JP287" s="7"/>
      <c r="JQ287" s="7"/>
      <c r="JR287" s="7"/>
      <c r="JS287" s="7"/>
      <c r="JT287" s="7"/>
      <c r="JU287" s="7"/>
    </row>
    <row r="288" spans="1:281" s="3" customFormat="1" ht="30" customHeight="1" thickBot="1">
      <c r="A288" s="19" t="s">
        <v>152</v>
      </c>
      <c r="B288" s="29" t="s">
        <v>331</v>
      </c>
      <c r="C288" s="29" t="s">
        <v>98</v>
      </c>
      <c r="D288" s="109"/>
      <c r="E288" s="115">
        <v>0</v>
      </c>
      <c r="F288" s="113">
        <v>45852</v>
      </c>
      <c r="G288" s="34">
        <v>45866</v>
      </c>
      <c r="H288" s="28">
        <f t="shared" si="258"/>
        <v>15</v>
      </c>
      <c r="I288" s="22"/>
      <c r="J288" s="7"/>
      <c r="K288" s="7"/>
      <c r="L288" s="7"/>
      <c r="M288" s="7"/>
      <c r="N288" s="7"/>
      <c r="O288" s="7"/>
      <c r="P288" s="7"/>
      <c r="Q288" s="7"/>
      <c r="R288" s="7"/>
      <c r="S288" s="7"/>
      <c r="T288" s="7"/>
      <c r="U288" s="8"/>
      <c r="V288" s="8"/>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c r="EG288" s="7"/>
      <c r="EH288" s="7"/>
      <c r="EI288" s="7"/>
      <c r="EJ288" s="7"/>
      <c r="EK288" s="7"/>
      <c r="EL288" s="7"/>
      <c r="EM288" s="7"/>
      <c r="EN288" s="7"/>
      <c r="EO288" s="7"/>
      <c r="EP288" s="7"/>
      <c r="EQ288" s="7"/>
      <c r="ER288" s="7"/>
      <c r="ES288" s="7"/>
      <c r="ET288" s="7"/>
      <c r="EU288" s="7"/>
      <c r="EV288" s="7"/>
      <c r="EW288" s="7"/>
      <c r="EX288" s="7"/>
      <c r="EY288" s="7"/>
      <c r="EZ288" s="7"/>
      <c r="FA288" s="7"/>
      <c r="FB288" s="7"/>
      <c r="FC288" s="7"/>
      <c r="FD288" s="7"/>
      <c r="FE288" s="7"/>
      <c r="FF288" s="7"/>
      <c r="FG288" s="7"/>
      <c r="FH288" s="7"/>
      <c r="FI288" s="7"/>
      <c r="FJ288" s="7"/>
      <c r="FK288" s="7"/>
      <c r="FL288" s="7"/>
      <c r="FM288" s="7"/>
      <c r="FN288" s="7"/>
      <c r="FO288" s="7"/>
      <c r="FP288" s="7"/>
      <c r="FQ288" s="7"/>
      <c r="FR288" s="7"/>
      <c r="FS288" s="7"/>
      <c r="FT288" s="7"/>
      <c r="FU288" s="7"/>
      <c r="FV288" s="7"/>
      <c r="FW288" s="7"/>
      <c r="FX288" s="7"/>
      <c r="FY288" s="7"/>
      <c r="FZ288" s="7"/>
      <c r="GA288" s="7"/>
      <c r="GB288" s="7"/>
      <c r="GC288" s="7"/>
      <c r="GD288" s="7"/>
      <c r="GE288" s="7"/>
      <c r="GF288" s="7"/>
      <c r="GG288" s="7"/>
      <c r="GH288" s="7"/>
      <c r="GI288" s="7"/>
      <c r="GJ288" s="7"/>
      <c r="GK288" s="7"/>
      <c r="GL288" s="7"/>
      <c r="GM288" s="7"/>
      <c r="GN288" s="7"/>
      <c r="GO288" s="7"/>
      <c r="GP288" s="7"/>
      <c r="GQ288" s="7"/>
      <c r="GR288" s="7"/>
      <c r="GS288" s="7"/>
      <c r="GT288" s="7"/>
      <c r="GU288" s="7"/>
      <c r="GV288" s="7"/>
      <c r="GW288" s="7"/>
      <c r="GX288" s="7"/>
      <c r="GY288" s="7"/>
      <c r="GZ288" s="7"/>
      <c r="HA288" s="7"/>
      <c r="HB288" s="7"/>
      <c r="HC288" s="7"/>
      <c r="HD288" s="7"/>
      <c r="HE288" s="7"/>
      <c r="HF288" s="7"/>
      <c r="HG288" s="7"/>
      <c r="HH288" s="7"/>
      <c r="HI288" s="7"/>
      <c r="HJ288" s="7"/>
      <c r="HK288" s="7"/>
      <c r="HL288" s="7"/>
      <c r="HM288" s="7"/>
      <c r="HN288" s="7"/>
      <c r="HO288" s="7"/>
      <c r="HP288" s="7"/>
      <c r="HQ288" s="7"/>
      <c r="HR288" s="7"/>
      <c r="HS288" s="7"/>
      <c r="HT288" s="7"/>
      <c r="HU288" s="7"/>
      <c r="HV288" s="7"/>
      <c r="HW288" s="7"/>
      <c r="HX288" s="7"/>
      <c r="HY288" s="7"/>
      <c r="HZ288" s="7"/>
      <c r="IA288" s="7"/>
      <c r="IB288" s="7"/>
      <c r="IC288" s="7"/>
      <c r="ID288" s="7"/>
      <c r="IE288" s="7"/>
      <c r="IF288" s="7"/>
      <c r="IG288" s="7"/>
      <c r="IH288" s="7"/>
      <c r="II288" s="7"/>
      <c r="IJ288" s="7"/>
      <c r="IK288" s="7"/>
      <c r="IL288" s="7"/>
      <c r="IM288" s="7"/>
      <c r="IN288" s="7"/>
      <c r="IO288" s="7"/>
      <c r="IP288" s="7"/>
      <c r="IQ288" s="7"/>
      <c r="IR288" s="7"/>
      <c r="IS288" s="7"/>
      <c r="IT288" s="7"/>
      <c r="IU288" s="7"/>
      <c r="IV288" s="7"/>
      <c r="IW288" s="7"/>
      <c r="IX288" s="7"/>
      <c r="IY288" s="7"/>
      <c r="IZ288" s="7"/>
      <c r="JA288" s="7"/>
      <c r="JB288" s="7"/>
      <c r="JC288" s="7"/>
      <c r="JD288" s="7"/>
      <c r="JE288" s="7"/>
      <c r="JF288" s="7"/>
      <c r="JG288" s="7"/>
      <c r="JH288" s="7"/>
      <c r="JI288" s="7"/>
      <c r="JJ288" s="7"/>
      <c r="JK288" s="7"/>
      <c r="JL288" s="7"/>
      <c r="JM288" s="7"/>
      <c r="JN288" s="7"/>
      <c r="JO288" s="7"/>
      <c r="JP288" s="7"/>
      <c r="JQ288" s="7"/>
      <c r="JR288" s="7"/>
      <c r="JS288" s="7"/>
      <c r="JT288" s="7"/>
      <c r="JU288" s="7"/>
    </row>
    <row r="289" spans="1:281" s="3" customFormat="1" ht="30" customHeight="1" thickBot="1">
      <c r="A289" s="19" t="s">
        <v>153</v>
      </c>
      <c r="B289" s="29" t="s">
        <v>331</v>
      </c>
      <c r="C289" s="29" t="s">
        <v>98</v>
      </c>
      <c r="D289" s="109"/>
      <c r="E289" s="115">
        <v>0</v>
      </c>
      <c r="F289" s="113">
        <v>45852</v>
      </c>
      <c r="G289" s="34">
        <v>45866</v>
      </c>
      <c r="H289" s="28">
        <f t="shared" si="258"/>
        <v>15</v>
      </c>
      <c r="I289" s="22"/>
      <c r="J289" s="7"/>
      <c r="K289" s="7"/>
      <c r="L289" s="7"/>
      <c r="M289" s="7"/>
      <c r="N289" s="7"/>
      <c r="O289" s="7"/>
      <c r="P289" s="7"/>
      <c r="Q289" s="7"/>
      <c r="R289" s="7"/>
      <c r="S289" s="7"/>
      <c r="T289" s="7"/>
      <c r="U289" s="8"/>
      <c r="V289" s="8"/>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c r="HG289" s="7"/>
      <c r="HH289" s="7"/>
      <c r="HI289" s="7"/>
      <c r="HJ289" s="7"/>
      <c r="HK289" s="7"/>
      <c r="HL289" s="7"/>
      <c r="HM289" s="7"/>
      <c r="HN289" s="7"/>
      <c r="HO289" s="7"/>
      <c r="HP289" s="7"/>
      <c r="HQ289" s="7"/>
      <c r="HR289" s="7"/>
      <c r="HS289" s="7"/>
      <c r="HT289" s="7"/>
      <c r="HU289" s="7"/>
      <c r="HV289" s="7"/>
      <c r="HW289" s="7"/>
      <c r="HX289" s="7"/>
      <c r="HY289" s="7"/>
      <c r="HZ289" s="7"/>
      <c r="IA289" s="7"/>
      <c r="IB289" s="7"/>
      <c r="IC289" s="7"/>
      <c r="ID289" s="7"/>
      <c r="IE289" s="7"/>
      <c r="IF289" s="7"/>
      <c r="IG289" s="7"/>
      <c r="IH289" s="7"/>
      <c r="II289" s="7"/>
      <c r="IJ289" s="7"/>
      <c r="IK289" s="7"/>
      <c r="IL289" s="7"/>
      <c r="IM289" s="7"/>
      <c r="IN289" s="7"/>
      <c r="IO289" s="7"/>
      <c r="IP289" s="7"/>
      <c r="IQ289" s="7"/>
      <c r="IR289" s="7"/>
      <c r="IS289" s="7"/>
      <c r="IT289" s="7"/>
      <c r="IU289" s="7"/>
      <c r="IV289" s="7"/>
      <c r="IW289" s="7"/>
      <c r="IX289" s="7"/>
      <c r="IY289" s="7"/>
      <c r="IZ289" s="7"/>
      <c r="JA289" s="7"/>
      <c r="JB289" s="7"/>
      <c r="JC289" s="7"/>
      <c r="JD289" s="7"/>
      <c r="JE289" s="7"/>
      <c r="JF289" s="7"/>
      <c r="JG289" s="7"/>
      <c r="JH289" s="7"/>
      <c r="JI289" s="7"/>
      <c r="JJ289" s="7"/>
      <c r="JK289" s="7"/>
      <c r="JL289" s="7"/>
      <c r="JM289" s="7"/>
      <c r="JN289" s="7"/>
      <c r="JO289" s="7"/>
      <c r="JP289" s="7"/>
      <c r="JQ289" s="7"/>
      <c r="JR289" s="7"/>
      <c r="JS289" s="7"/>
      <c r="JT289" s="7"/>
      <c r="JU289" s="7"/>
    </row>
    <row r="290" spans="1:281" s="3" customFormat="1" ht="30" customHeight="1" thickBot="1">
      <c r="A290" s="19" t="s">
        <v>154</v>
      </c>
      <c r="B290" s="29" t="s">
        <v>19</v>
      </c>
      <c r="C290" s="29" t="s">
        <v>1989</v>
      </c>
      <c r="D290" s="109"/>
      <c r="E290" s="115">
        <v>0</v>
      </c>
      <c r="F290" s="113">
        <v>45852</v>
      </c>
      <c r="G290" s="34">
        <v>45866</v>
      </c>
      <c r="H290" s="28">
        <f t="shared" si="258"/>
        <v>15</v>
      </c>
      <c r="I290" s="22"/>
      <c r="J290" s="7"/>
      <c r="K290" s="7"/>
      <c r="L290" s="7"/>
      <c r="M290" s="7"/>
      <c r="N290" s="7"/>
      <c r="O290" s="7"/>
      <c r="P290" s="7"/>
      <c r="Q290" s="7"/>
      <c r="R290" s="7"/>
      <c r="S290" s="7"/>
      <c r="T290" s="7"/>
      <c r="U290" s="8"/>
      <c r="V290" s="8"/>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c r="HG290" s="7"/>
      <c r="HH290" s="7"/>
      <c r="HI290" s="7"/>
      <c r="HJ290" s="7"/>
      <c r="HK290" s="7"/>
      <c r="HL290" s="7"/>
      <c r="HM290" s="7"/>
      <c r="HN290" s="7"/>
      <c r="HO290" s="7"/>
      <c r="HP290" s="7"/>
      <c r="HQ290" s="7"/>
      <c r="HR290" s="7"/>
      <c r="HS290" s="7"/>
      <c r="HT290" s="7"/>
      <c r="HU290" s="7"/>
      <c r="HV290" s="7"/>
      <c r="HW290" s="7"/>
      <c r="HX290" s="7"/>
      <c r="HY290" s="7"/>
      <c r="HZ290" s="7"/>
      <c r="IA290" s="7"/>
      <c r="IB290" s="7"/>
      <c r="IC290" s="7"/>
      <c r="ID290" s="7"/>
      <c r="IE290" s="7"/>
      <c r="IF290" s="7"/>
      <c r="IG290" s="7"/>
      <c r="IH290" s="7"/>
      <c r="II290" s="7"/>
      <c r="IJ290" s="7"/>
      <c r="IK290" s="7"/>
      <c r="IL290" s="7"/>
      <c r="IM290" s="7"/>
      <c r="IN290" s="7"/>
      <c r="IO290" s="7"/>
      <c r="IP290" s="7"/>
      <c r="IQ290" s="7"/>
      <c r="IR290" s="7"/>
      <c r="IS290" s="7"/>
      <c r="IT290" s="7"/>
      <c r="IU290" s="7"/>
      <c r="IV290" s="7"/>
      <c r="IW290" s="7"/>
      <c r="IX290" s="7"/>
      <c r="IY290" s="7"/>
      <c r="IZ290" s="7"/>
      <c r="JA290" s="7"/>
      <c r="JB290" s="7"/>
      <c r="JC290" s="7"/>
      <c r="JD290" s="7"/>
      <c r="JE290" s="7"/>
      <c r="JF290" s="7"/>
      <c r="JG290" s="7"/>
      <c r="JH290" s="7"/>
      <c r="JI290" s="7"/>
      <c r="JJ290" s="7"/>
      <c r="JK290" s="7"/>
      <c r="JL290" s="7"/>
      <c r="JM290" s="7"/>
      <c r="JN290" s="7"/>
      <c r="JO290" s="7"/>
      <c r="JP290" s="7"/>
      <c r="JQ290" s="7"/>
      <c r="JR290" s="7"/>
      <c r="JS290" s="7"/>
      <c r="JT290" s="7"/>
      <c r="JU290" s="7"/>
    </row>
    <row r="291" spans="1:281" s="3" customFormat="1" ht="30" customHeight="1" thickBot="1">
      <c r="A291" s="19" t="s">
        <v>155</v>
      </c>
      <c r="B291" s="29" t="s">
        <v>19</v>
      </c>
      <c r="C291" s="29" t="s">
        <v>1989</v>
      </c>
      <c r="D291" s="109"/>
      <c r="E291" s="115">
        <v>0</v>
      </c>
      <c r="F291" s="113">
        <v>45852</v>
      </c>
      <c r="G291" s="34">
        <v>45866</v>
      </c>
      <c r="H291" s="28">
        <f t="shared" si="258"/>
        <v>15</v>
      </c>
      <c r="I291" s="22"/>
      <c r="J291" s="7"/>
      <c r="K291" s="7"/>
      <c r="L291" s="7"/>
      <c r="M291" s="7"/>
      <c r="N291" s="7"/>
      <c r="O291" s="7"/>
      <c r="P291" s="7"/>
      <c r="Q291" s="7"/>
      <c r="R291" s="7"/>
      <c r="S291" s="7"/>
      <c r="T291" s="7"/>
      <c r="U291" s="8"/>
      <c r="V291" s="8"/>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c r="HC291" s="7"/>
      <c r="HD291" s="7"/>
      <c r="HE291" s="7"/>
      <c r="HF291" s="7"/>
      <c r="HG291" s="7"/>
      <c r="HH291" s="7"/>
      <c r="HI291" s="7"/>
      <c r="HJ291" s="7"/>
      <c r="HK291" s="7"/>
      <c r="HL291" s="7"/>
      <c r="HM291" s="7"/>
      <c r="HN291" s="7"/>
      <c r="HO291" s="7"/>
      <c r="HP291" s="7"/>
      <c r="HQ291" s="7"/>
      <c r="HR291" s="7"/>
      <c r="HS291" s="7"/>
      <c r="HT291" s="7"/>
      <c r="HU291" s="7"/>
      <c r="HV291" s="7"/>
      <c r="HW291" s="7"/>
      <c r="HX291" s="7"/>
      <c r="HY291" s="7"/>
      <c r="HZ291" s="7"/>
      <c r="IA291" s="7"/>
      <c r="IB291" s="7"/>
      <c r="IC291" s="7"/>
      <c r="ID291" s="7"/>
      <c r="IE291" s="7"/>
      <c r="IF291" s="7"/>
      <c r="IG291" s="7"/>
      <c r="IH291" s="7"/>
      <c r="II291" s="7"/>
      <c r="IJ291" s="7"/>
      <c r="IK291" s="7"/>
      <c r="IL291" s="7"/>
      <c r="IM291" s="7"/>
      <c r="IN291" s="7"/>
      <c r="IO291" s="7"/>
      <c r="IP291" s="7"/>
      <c r="IQ291" s="7"/>
      <c r="IR291" s="7"/>
      <c r="IS291" s="7"/>
      <c r="IT291" s="7"/>
      <c r="IU291" s="7"/>
      <c r="IV291" s="7"/>
      <c r="IW291" s="7"/>
      <c r="IX291" s="7"/>
      <c r="IY291" s="7"/>
      <c r="IZ291" s="7"/>
      <c r="JA291" s="7"/>
      <c r="JB291" s="7"/>
      <c r="JC291" s="7"/>
      <c r="JD291" s="7"/>
      <c r="JE291" s="7"/>
      <c r="JF291" s="7"/>
      <c r="JG291" s="7"/>
      <c r="JH291" s="7"/>
      <c r="JI291" s="7"/>
      <c r="JJ291" s="7"/>
      <c r="JK291" s="7"/>
      <c r="JL291" s="7"/>
      <c r="JM291" s="7"/>
      <c r="JN291" s="7"/>
      <c r="JO291" s="7"/>
      <c r="JP291" s="7"/>
      <c r="JQ291" s="7"/>
      <c r="JR291" s="7"/>
      <c r="JS291" s="7"/>
      <c r="JT291" s="7"/>
      <c r="JU291" s="7"/>
    </row>
    <row r="292" spans="1:281" s="3" customFormat="1" ht="30" customHeight="1" thickBot="1">
      <c r="A292" s="19" t="s">
        <v>156</v>
      </c>
      <c r="B292" s="29" t="s">
        <v>331</v>
      </c>
      <c r="C292" s="29" t="s">
        <v>98</v>
      </c>
      <c r="D292" s="109"/>
      <c r="E292" s="115">
        <v>0</v>
      </c>
      <c r="F292" s="113">
        <v>45852</v>
      </c>
      <c r="G292" s="34">
        <v>45866</v>
      </c>
      <c r="H292" s="28">
        <f t="shared" si="258"/>
        <v>15</v>
      </c>
      <c r="I292" s="22"/>
      <c r="J292" s="7"/>
      <c r="K292" s="7"/>
      <c r="L292" s="7"/>
      <c r="M292" s="7"/>
      <c r="N292" s="7"/>
      <c r="O292" s="7"/>
      <c r="P292" s="7"/>
      <c r="Q292" s="7"/>
      <c r="R292" s="7"/>
      <c r="S292" s="7"/>
      <c r="T292" s="7"/>
      <c r="U292" s="8"/>
      <c r="V292" s="8"/>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c r="HG292" s="7"/>
      <c r="HH292" s="7"/>
      <c r="HI292" s="7"/>
      <c r="HJ292" s="7"/>
      <c r="HK292" s="7"/>
      <c r="HL292" s="7"/>
      <c r="HM292" s="7"/>
      <c r="HN292" s="7"/>
      <c r="HO292" s="7"/>
      <c r="HP292" s="7"/>
      <c r="HQ292" s="7"/>
      <c r="HR292" s="7"/>
      <c r="HS292" s="7"/>
      <c r="HT292" s="7"/>
      <c r="HU292" s="7"/>
      <c r="HV292" s="7"/>
      <c r="HW292" s="7"/>
      <c r="HX292" s="7"/>
      <c r="HY292" s="7"/>
      <c r="HZ292" s="7"/>
      <c r="IA292" s="7"/>
      <c r="IB292" s="7"/>
      <c r="IC292" s="7"/>
      <c r="ID292" s="7"/>
      <c r="IE292" s="7"/>
      <c r="IF292" s="7"/>
      <c r="IG292" s="7"/>
      <c r="IH292" s="7"/>
      <c r="II292" s="7"/>
      <c r="IJ292" s="7"/>
      <c r="IK292" s="7"/>
      <c r="IL292" s="7"/>
      <c r="IM292" s="7"/>
      <c r="IN292" s="7"/>
      <c r="IO292" s="7"/>
      <c r="IP292" s="7"/>
      <c r="IQ292" s="7"/>
      <c r="IR292" s="7"/>
      <c r="IS292" s="7"/>
      <c r="IT292" s="7"/>
      <c r="IU292" s="7"/>
      <c r="IV292" s="7"/>
      <c r="IW292" s="7"/>
      <c r="IX292" s="7"/>
      <c r="IY292" s="7"/>
      <c r="IZ292" s="7"/>
      <c r="JA292" s="7"/>
      <c r="JB292" s="7"/>
      <c r="JC292" s="7"/>
      <c r="JD292" s="7"/>
      <c r="JE292" s="7"/>
      <c r="JF292" s="7"/>
      <c r="JG292" s="7"/>
      <c r="JH292" s="7"/>
      <c r="JI292" s="7"/>
      <c r="JJ292" s="7"/>
      <c r="JK292" s="7"/>
      <c r="JL292" s="7"/>
      <c r="JM292" s="7"/>
      <c r="JN292" s="7"/>
      <c r="JO292" s="7"/>
      <c r="JP292" s="7"/>
      <c r="JQ292" s="7"/>
      <c r="JR292" s="7"/>
      <c r="JS292" s="7"/>
      <c r="JT292" s="7"/>
      <c r="JU292" s="7"/>
    </row>
    <row r="293" spans="1:281" s="3" customFormat="1" ht="30" customHeight="1" thickBot="1">
      <c r="A293" s="19" t="s">
        <v>157</v>
      </c>
      <c r="B293" s="29" t="s">
        <v>331</v>
      </c>
      <c r="C293" s="29" t="s">
        <v>98</v>
      </c>
      <c r="D293" s="109"/>
      <c r="E293" s="115">
        <v>0</v>
      </c>
      <c r="F293" s="113">
        <v>45852</v>
      </c>
      <c r="G293" s="34">
        <v>45866</v>
      </c>
      <c r="H293" s="28">
        <f t="shared" si="258"/>
        <v>15</v>
      </c>
      <c r="I293" s="22"/>
      <c r="J293" s="7"/>
      <c r="K293" s="7"/>
      <c r="L293" s="7"/>
      <c r="M293" s="7"/>
      <c r="N293" s="7"/>
      <c r="O293" s="7"/>
      <c r="P293" s="7"/>
      <c r="Q293" s="7"/>
      <c r="R293" s="7"/>
      <c r="S293" s="7"/>
      <c r="T293" s="7"/>
      <c r="U293" s="8"/>
      <c r="V293" s="8"/>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c r="HC293" s="7"/>
      <c r="HD293" s="7"/>
      <c r="HE293" s="7"/>
      <c r="HF293" s="7"/>
      <c r="HG293" s="7"/>
      <c r="HH293" s="7"/>
      <c r="HI293" s="7"/>
      <c r="HJ293" s="7"/>
      <c r="HK293" s="7"/>
      <c r="HL293" s="7"/>
      <c r="HM293" s="7"/>
      <c r="HN293" s="7"/>
      <c r="HO293" s="7"/>
      <c r="HP293" s="7"/>
      <c r="HQ293" s="7"/>
      <c r="HR293" s="7"/>
      <c r="HS293" s="7"/>
      <c r="HT293" s="7"/>
      <c r="HU293" s="7"/>
      <c r="HV293" s="7"/>
      <c r="HW293" s="7"/>
      <c r="HX293" s="7"/>
      <c r="HY293" s="7"/>
      <c r="HZ293" s="7"/>
      <c r="IA293" s="7"/>
      <c r="IB293" s="7"/>
      <c r="IC293" s="7"/>
      <c r="ID293" s="7"/>
      <c r="IE293" s="7"/>
      <c r="IF293" s="7"/>
      <c r="IG293" s="7"/>
      <c r="IH293" s="7"/>
      <c r="II293" s="7"/>
      <c r="IJ293" s="7"/>
      <c r="IK293" s="7"/>
      <c r="IL293" s="7"/>
      <c r="IM293" s="7"/>
      <c r="IN293" s="7"/>
      <c r="IO293" s="7"/>
      <c r="IP293" s="7"/>
      <c r="IQ293" s="7"/>
      <c r="IR293" s="7"/>
      <c r="IS293" s="7"/>
      <c r="IT293" s="7"/>
      <c r="IU293" s="7"/>
      <c r="IV293" s="7"/>
      <c r="IW293" s="7"/>
      <c r="IX293" s="7"/>
      <c r="IY293" s="7"/>
      <c r="IZ293" s="7"/>
      <c r="JA293" s="7"/>
      <c r="JB293" s="7"/>
      <c r="JC293" s="7"/>
      <c r="JD293" s="7"/>
      <c r="JE293" s="7"/>
      <c r="JF293" s="7"/>
      <c r="JG293" s="7"/>
      <c r="JH293" s="7"/>
      <c r="JI293" s="7"/>
      <c r="JJ293" s="7"/>
      <c r="JK293" s="7"/>
      <c r="JL293" s="7"/>
      <c r="JM293" s="7"/>
      <c r="JN293" s="7"/>
      <c r="JO293" s="7"/>
      <c r="JP293" s="7"/>
      <c r="JQ293" s="7"/>
      <c r="JR293" s="7"/>
      <c r="JS293" s="7"/>
      <c r="JT293" s="7"/>
      <c r="JU293" s="7"/>
    </row>
    <row r="294" spans="1:281" s="3" customFormat="1" ht="30" customHeight="1" thickBot="1">
      <c r="A294" s="19" t="s">
        <v>158</v>
      </c>
      <c r="B294" s="29" t="s">
        <v>331</v>
      </c>
      <c r="C294" s="29" t="s">
        <v>98</v>
      </c>
      <c r="D294" s="109"/>
      <c r="E294" s="115">
        <v>0</v>
      </c>
      <c r="F294" s="113">
        <v>45852</v>
      </c>
      <c r="G294" s="34">
        <v>45866</v>
      </c>
      <c r="H294" s="28">
        <f t="shared" si="258"/>
        <v>15</v>
      </c>
      <c r="I294" s="22"/>
      <c r="J294" s="7"/>
      <c r="K294" s="7"/>
      <c r="L294" s="7"/>
      <c r="M294" s="7"/>
      <c r="N294" s="7"/>
      <c r="O294" s="7"/>
      <c r="P294" s="7"/>
      <c r="Q294" s="7"/>
      <c r="R294" s="7"/>
      <c r="S294" s="7"/>
      <c r="T294" s="7"/>
      <c r="U294" s="8"/>
      <c r="V294" s="8"/>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c r="HC294" s="7"/>
      <c r="HD294" s="7"/>
      <c r="HE294" s="7"/>
      <c r="HF294" s="7"/>
      <c r="HG294" s="7"/>
      <c r="HH294" s="7"/>
      <c r="HI294" s="7"/>
      <c r="HJ294" s="7"/>
      <c r="HK294" s="7"/>
      <c r="HL294" s="7"/>
      <c r="HM294" s="7"/>
      <c r="HN294" s="7"/>
      <c r="HO294" s="7"/>
      <c r="HP294" s="7"/>
      <c r="HQ294" s="7"/>
      <c r="HR294" s="7"/>
      <c r="HS294" s="7"/>
      <c r="HT294" s="7"/>
      <c r="HU294" s="7"/>
      <c r="HV294" s="7"/>
      <c r="HW294" s="7"/>
      <c r="HX294" s="7"/>
      <c r="HY294" s="7"/>
      <c r="HZ294" s="7"/>
      <c r="IA294" s="7"/>
      <c r="IB294" s="7"/>
      <c r="IC294" s="7"/>
      <c r="ID294" s="7"/>
      <c r="IE294" s="7"/>
      <c r="IF294" s="7"/>
      <c r="IG294" s="7"/>
      <c r="IH294" s="7"/>
      <c r="II294" s="7"/>
      <c r="IJ294" s="7"/>
      <c r="IK294" s="7"/>
      <c r="IL294" s="7"/>
      <c r="IM294" s="7"/>
      <c r="IN294" s="7"/>
      <c r="IO294" s="7"/>
      <c r="IP294" s="7"/>
      <c r="IQ294" s="7"/>
      <c r="IR294" s="7"/>
      <c r="IS294" s="7"/>
      <c r="IT294" s="7"/>
      <c r="IU294" s="7"/>
      <c r="IV294" s="7"/>
      <c r="IW294" s="7"/>
      <c r="IX294" s="7"/>
      <c r="IY294" s="7"/>
      <c r="IZ294" s="7"/>
      <c r="JA294" s="7"/>
      <c r="JB294" s="7"/>
      <c r="JC294" s="7"/>
      <c r="JD294" s="7"/>
      <c r="JE294" s="7"/>
      <c r="JF294" s="7"/>
      <c r="JG294" s="7"/>
      <c r="JH294" s="7"/>
      <c r="JI294" s="7"/>
      <c r="JJ294" s="7"/>
      <c r="JK294" s="7"/>
      <c r="JL294" s="7"/>
      <c r="JM294" s="7"/>
      <c r="JN294" s="7"/>
      <c r="JO294" s="7"/>
      <c r="JP294" s="7"/>
      <c r="JQ294" s="7"/>
      <c r="JR294" s="7"/>
      <c r="JS294" s="7"/>
      <c r="JT294" s="7"/>
      <c r="JU294" s="7"/>
    </row>
    <row r="295" spans="1:281" s="3" customFormat="1" ht="30" customHeight="1" thickBot="1">
      <c r="A295" s="19" t="s">
        <v>159</v>
      </c>
      <c r="B295" s="29" t="s">
        <v>19</v>
      </c>
      <c r="C295" s="29" t="s">
        <v>1989</v>
      </c>
      <c r="D295" s="109"/>
      <c r="E295" s="115">
        <v>0</v>
      </c>
      <c r="F295" s="113">
        <v>45852</v>
      </c>
      <c r="G295" s="34">
        <v>45866</v>
      </c>
      <c r="H295" s="28">
        <f t="shared" si="258"/>
        <v>15</v>
      </c>
      <c r="I295" s="22"/>
      <c r="J295" s="7"/>
      <c r="K295" s="7"/>
      <c r="L295" s="7"/>
      <c r="M295" s="7"/>
      <c r="N295" s="7"/>
      <c r="O295" s="7"/>
      <c r="P295" s="7"/>
      <c r="Q295" s="7"/>
      <c r="R295" s="7"/>
      <c r="S295" s="7"/>
      <c r="T295" s="7"/>
      <c r="U295" s="8"/>
      <c r="V295" s="8"/>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c r="HG295" s="7"/>
      <c r="HH295" s="7"/>
      <c r="HI295" s="7"/>
      <c r="HJ295" s="7"/>
      <c r="HK295" s="7"/>
      <c r="HL295" s="7"/>
      <c r="HM295" s="7"/>
      <c r="HN295" s="7"/>
      <c r="HO295" s="7"/>
      <c r="HP295" s="7"/>
      <c r="HQ295" s="7"/>
      <c r="HR295" s="7"/>
      <c r="HS295" s="7"/>
      <c r="HT295" s="7"/>
      <c r="HU295" s="7"/>
      <c r="HV295" s="7"/>
      <c r="HW295" s="7"/>
      <c r="HX295" s="7"/>
      <c r="HY295" s="7"/>
      <c r="HZ295" s="7"/>
      <c r="IA295" s="7"/>
      <c r="IB295" s="7"/>
      <c r="IC295" s="7"/>
      <c r="ID295" s="7"/>
      <c r="IE295" s="7"/>
      <c r="IF295" s="7"/>
      <c r="IG295" s="7"/>
      <c r="IH295" s="7"/>
      <c r="II295" s="7"/>
      <c r="IJ295" s="7"/>
      <c r="IK295" s="7"/>
      <c r="IL295" s="7"/>
      <c r="IM295" s="7"/>
      <c r="IN295" s="7"/>
      <c r="IO295" s="7"/>
      <c r="IP295" s="7"/>
      <c r="IQ295" s="7"/>
      <c r="IR295" s="7"/>
      <c r="IS295" s="7"/>
      <c r="IT295" s="7"/>
      <c r="IU295" s="7"/>
      <c r="IV295" s="7"/>
      <c r="IW295" s="7"/>
      <c r="IX295" s="7"/>
      <c r="IY295" s="7"/>
      <c r="IZ295" s="7"/>
      <c r="JA295" s="7"/>
      <c r="JB295" s="7"/>
      <c r="JC295" s="7"/>
      <c r="JD295" s="7"/>
      <c r="JE295" s="7"/>
      <c r="JF295" s="7"/>
      <c r="JG295" s="7"/>
      <c r="JH295" s="7"/>
      <c r="JI295" s="7"/>
      <c r="JJ295" s="7"/>
      <c r="JK295" s="7"/>
      <c r="JL295" s="7"/>
      <c r="JM295" s="7"/>
      <c r="JN295" s="7"/>
      <c r="JO295" s="7"/>
      <c r="JP295" s="7"/>
      <c r="JQ295" s="7"/>
      <c r="JR295" s="7"/>
      <c r="JS295" s="7"/>
      <c r="JT295" s="7"/>
      <c r="JU295" s="7"/>
    </row>
    <row r="296" spans="1:281" s="3" customFormat="1" ht="30" customHeight="1" thickBot="1">
      <c r="A296" s="19" t="s">
        <v>160</v>
      </c>
      <c r="B296" s="29" t="s">
        <v>331</v>
      </c>
      <c r="C296" s="29" t="s">
        <v>98</v>
      </c>
      <c r="D296" s="109"/>
      <c r="E296" s="115">
        <v>0</v>
      </c>
      <c r="F296" s="113">
        <v>45852</v>
      </c>
      <c r="G296" s="34">
        <v>45866</v>
      </c>
      <c r="H296" s="28">
        <f t="shared" si="258"/>
        <v>15</v>
      </c>
      <c r="I296" s="22"/>
      <c r="J296" s="7"/>
      <c r="K296" s="7"/>
      <c r="L296" s="7"/>
      <c r="M296" s="7"/>
      <c r="N296" s="7"/>
      <c r="O296" s="7"/>
      <c r="P296" s="7"/>
      <c r="Q296" s="7"/>
      <c r="R296" s="7"/>
      <c r="S296" s="7"/>
      <c r="T296" s="7"/>
      <c r="U296" s="8"/>
      <c r="V296" s="8"/>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c r="HC296" s="7"/>
      <c r="HD296" s="7"/>
      <c r="HE296" s="7"/>
      <c r="HF296" s="7"/>
      <c r="HG296" s="7"/>
      <c r="HH296" s="7"/>
      <c r="HI296" s="7"/>
      <c r="HJ296" s="7"/>
      <c r="HK296" s="7"/>
      <c r="HL296" s="7"/>
      <c r="HM296" s="7"/>
      <c r="HN296" s="7"/>
      <c r="HO296" s="7"/>
      <c r="HP296" s="7"/>
      <c r="HQ296" s="7"/>
      <c r="HR296" s="7"/>
      <c r="HS296" s="7"/>
      <c r="HT296" s="7"/>
      <c r="HU296" s="7"/>
      <c r="HV296" s="7"/>
      <c r="HW296" s="7"/>
      <c r="HX296" s="7"/>
      <c r="HY296" s="7"/>
      <c r="HZ296" s="7"/>
      <c r="IA296" s="7"/>
      <c r="IB296" s="7"/>
      <c r="IC296" s="7"/>
      <c r="ID296" s="7"/>
      <c r="IE296" s="7"/>
      <c r="IF296" s="7"/>
      <c r="IG296" s="7"/>
      <c r="IH296" s="7"/>
      <c r="II296" s="7"/>
      <c r="IJ296" s="7"/>
      <c r="IK296" s="7"/>
      <c r="IL296" s="7"/>
      <c r="IM296" s="7"/>
      <c r="IN296" s="7"/>
      <c r="IO296" s="7"/>
      <c r="IP296" s="7"/>
      <c r="IQ296" s="7"/>
      <c r="IR296" s="7"/>
      <c r="IS296" s="7"/>
      <c r="IT296" s="7"/>
      <c r="IU296" s="7"/>
      <c r="IV296" s="7"/>
      <c r="IW296" s="7"/>
      <c r="IX296" s="7"/>
      <c r="IY296" s="7"/>
      <c r="IZ296" s="7"/>
      <c r="JA296" s="7"/>
      <c r="JB296" s="7"/>
      <c r="JC296" s="7"/>
      <c r="JD296" s="7"/>
      <c r="JE296" s="7"/>
      <c r="JF296" s="7"/>
      <c r="JG296" s="7"/>
      <c r="JH296" s="7"/>
      <c r="JI296" s="7"/>
      <c r="JJ296" s="7"/>
      <c r="JK296" s="7"/>
      <c r="JL296" s="7"/>
      <c r="JM296" s="7"/>
      <c r="JN296" s="7"/>
      <c r="JO296" s="7"/>
      <c r="JP296" s="7"/>
      <c r="JQ296" s="7"/>
      <c r="JR296" s="7"/>
      <c r="JS296" s="7"/>
      <c r="JT296" s="7"/>
      <c r="JU296" s="7"/>
    </row>
    <row r="297" spans="1:281" s="3" customFormat="1" ht="30" customHeight="1" thickBot="1">
      <c r="A297" s="19" t="s">
        <v>161</v>
      </c>
      <c r="B297" s="29" t="s">
        <v>331</v>
      </c>
      <c r="C297" s="29" t="s">
        <v>98</v>
      </c>
      <c r="D297" s="109"/>
      <c r="E297" s="115">
        <v>0</v>
      </c>
      <c r="F297" s="113">
        <v>45852</v>
      </c>
      <c r="G297" s="34">
        <v>45866</v>
      </c>
      <c r="H297" s="28">
        <f t="shared" si="258"/>
        <v>15</v>
      </c>
      <c r="I297" s="22"/>
      <c r="J297" s="7"/>
      <c r="K297" s="7"/>
      <c r="L297" s="7"/>
      <c r="M297" s="7"/>
      <c r="N297" s="7"/>
      <c r="O297" s="7"/>
      <c r="P297" s="7"/>
      <c r="Q297" s="7"/>
      <c r="R297" s="7"/>
      <c r="S297" s="7"/>
      <c r="T297" s="7"/>
      <c r="U297" s="8"/>
      <c r="V297" s="8"/>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c r="HG297" s="7"/>
      <c r="HH297" s="7"/>
      <c r="HI297" s="7"/>
      <c r="HJ297" s="7"/>
      <c r="HK297" s="7"/>
      <c r="HL297" s="7"/>
      <c r="HM297" s="7"/>
      <c r="HN297" s="7"/>
      <c r="HO297" s="7"/>
      <c r="HP297" s="7"/>
      <c r="HQ297" s="7"/>
      <c r="HR297" s="7"/>
      <c r="HS297" s="7"/>
      <c r="HT297" s="7"/>
      <c r="HU297" s="7"/>
      <c r="HV297" s="7"/>
      <c r="HW297" s="7"/>
      <c r="HX297" s="7"/>
      <c r="HY297" s="7"/>
      <c r="HZ297" s="7"/>
      <c r="IA297" s="7"/>
      <c r="IB297" s="7"/>
      <c r="IC297" s="7"/>
      <c r="ID297" s="7"/>
      <c r="IE297" s="7"/>
      <c r="IF297" s="7"/>
      <c r="IG297" s="7"/>
      <c r="IH297" s="7"/>
      <c r="II297" s="7"/>
      <c r="IJ297" s="7"/>
      <c r="IK297" s="7"/>
      <c r="IL297" s="7"/>
      <c r="IM297" s="7"/>
      <c r="IN297" s="7"/>
      <c r="IO297" s="7"/>
      <c r="IP297" s="7"/>
      <c r="IQ297" s="7"/>
      <c r="IR297" s="7"/>
      <c r="IS297" s="7"/>
      <c r="IT297" s="7"/>
      <c r="IU297" s="7"/>
      <c r="IV297" s="7"/>
      <c r="IW297" s="7"/>
      <c r="IX297" s="7"/>
      <c r="IY297" s="7"/>
      <c r="IZ297" s="7"/>
      <c r="JA297" s="7"/>
      <c r="JB297" s="7"/>
      <c r="JC297" s="7"/>
      <c r="JD297" s="7"/>
      <c r="JE297" s="7"/>
      <c r="JF297" s="7"/>
      <c r="JG297" s="7"/>
      <c r="JH297" s="7"/>
      <c r="JI297" s="7"/>
      <c r="JJ297" s="7"/>
      <c r="JK297" s="7"/>
      <c r="JL297" s="7"/>
      <c r="JM297" s="7"/>
      <c r="JN297" s="7"/>
      <c r="JO297" s="7"/>
      <c r="JP297" s="7"/>
      <c r="JQ297" s="7"/>
      <c r="JR297" s="7"/>
      <c r="JS297" s="7"/>
      <c r="JT297" s="7"/>
      <c r="JU297" s="7"/>
    </row>
    <row r="298" spans="1:281" s="3" customFormat="1" ht="30" customHeight="1" thickBot="1">
      <c r="A298" s="19" t="s">
        <v>162</v>
      </c>
      <c r="B298" s="29" t="s">
        <v>331</v>
      </c>
      <c r="C298" s="29" t="s">
        <v>98</v>
      </c>
      <c r="D298" s="109"/>
      <c r="E298" s="115">
        <v>0</v>
      </c>
      <c r="F298" s="113">
        <v>45852</v>
      </c>
      <c r="G298" s="34">
        <v>45866</v>
      </c>
      <c r="H298" s="28">
        <f t="shared" si="258"/>
        <v>15</v>
      </c>
      <c r="I298" s="22"/>
      <c r="J298" s="7"/>
      <c r="K298" s="7"/>
      <c r="L298" s="7"/>
      <c r="M298" s="7"/>
      <c r="N298" s="7"/>
      <c r="O298" s="7"/>
      <c r="P298" s="7"/>
      <c r="Q298" s="7"/>
      <c r="R298" s="7"/>
      <c r="S298" s="7"/>
      <c r="T298" s="7"/>
      <c r="U298" s="8"/>
      <c r="V298" s="8"/>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c r="HG298" s="7"/>
      <c r="HH298" s="7"/>
      <c r="HI298" s="7"/>
      <c r="HJ298" s="7"/>
      <c r="HK298" s="7"/>
      <c r="HL298" s="7"/>
      <c r="HM298" s="7"/>
      <c r="HN298" s="7"/>
      <c r="HO298" s="7"/>
      <c r="HP298" s="7"/>
      <c r="HQ298" s="7"/>
      <c r="HR298" s="7"/>
      <c r="HS298" s="7"/>
      <c r="HT298" s="7"/>
      <c r="HU298" s="7"/>
      <c r="HV298" s="7"/>
      <c r="HW298" s="7"/>
      <c r="HX298" s="7"/>
      <c r="HY298" s="7"/>
      <c r="HZ298" s="7"/>
      <c r="IA298" s="7"/>
      <c r="IB298" s="7"/>
      <c r="IC298" s="7"/>
      <c r="ID298" s="7"/>
      <c r="IE298" s="7"/>
      <c r="IF298" s="7"/>
      <c r="IG298" s="7"/>
      <c r="IH298" s="7"/>
      <c r="II298" s="7"/>
      <c r="IJ298" s="7"/>
      <c r="IK298" s="7"/>
      <c r="IL298" s="7"/>
      <c r="IM298" s="7"/>
      <c r="IN298" s="7"/>
      <c r="IO298" s="7"/>
      <c r="IP298" s="7"/>
      <c r="IQ298" s="7"/>
      <c r="IR298" s="7"/>
      <c r="IS298" s="7"/>
      <c r="IT298" s="7"/>
      <c r="IU298" s="7"/>
      <c r="IV298" s="7"/>
      <c r="IW298" s="7"/>
      <c r="IX298" s="7"/>
      <c r="IY298" s="7"/>
      <c r="IZ298" s="7"/>
      <c r="JA298" s="7"/>
      <c r="JB298" s="7"/>
      <c r="JC298" s="7"/>
      <c r="JD298" s="7"/>
      <c r="JE298" s="7"/>
      <c r="JF298" s="7"/>
      <c r="JG298" s="7"/>
      <c r="JH298" s="7"/>
      <c r="JI298" s="7"/>
      <c r="JJ298" s="7"/>
      <c r="JK298" s="7"/>
      <c r="JL298" s="7"/>
      <c r="JM298" s="7"/>
      <c r="JN298" s="7"/>
      <c r="JO298" s="7"/>
      <c r="JP298" s="7"/>
      <c r="JQ298" s="7"/>
      <c r="JR298" s="7"/>
      <c r="JS298" s="7"/>
      <c r="JT298" s="7"/>
      <c r="JU298" s="7"/>
    </row>
    <row r="299" spans="1:281" s="3" customFormat="1" ht="30" customHeight="1" thickBot="1">
      <c r="A299" s="19" t="s">
        <v>163</v>
      </c>
      <c r="B299" s="29" t="s">
        <v>331</v>
      </c>
      <c r="C299" s="29" t="s">
        <v>98</v>
      </c>
      <c r="D299" s="109"/>
      <c r="E299" s="115">
        <v>0</v>
      </c>
      <c r="F299" s="113">
        <v>45852</v>
      </c>
      <c r="G299" s="34">
        <v>45866</v>
      </c>
      <c r="H299" s="28">
        <f t="shared" si="258"/>
        <v>15</v>
      </c>
      <c r="I299" s="22"/>
      <c r="J299" s="7"/>
      <c r="K299" s="7"/>
      <c r="L299" s="7"/>
      <c r="M299" s="7"/>
      <c r="N299" s="7"/>
      <c r="O299" s="7"/>
      <c r="P299" s="7"/>
      <c r="Q299" s="7"/>
      <c r="R299" s="7"/>
      <c r="S299" s="7"/>
      <c r="T299" s="7"/>
      <c r="U299" s="8"/>
      <c r="V299" s="8"/>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c r="HC299" s="7"/>
      <c r="HD299" s="7"/>
      <c r="HE299" s="7"/>
      <c r="HF299" s="7"/>
      <c r="HG299" s="7"/>
      <c r="HH299" s="7"/>
      <c r="HI299" s="7"/>
      <c r="HJ299" s="7"/>
      <c r="HK299" s="7"/>
      <c r="HL299" s="7"/>
      <c r="HM299" s="7"/>
      <c r="HN299" s="7"/>
      <c r="HO299" s="7"/>
      <c r="HP299" s="7"/>
      <c r="HQ299" s="7"/>
      <c r="HR299" s="7"/>
      <c r="HS299" s="7"/>
      <c r="HT299" s="7"/>
      <c r="HU299" s="7"/>
      <c r="HV299" s="7"/>
      <c r="HW299" s="7"/>
      <c r="HX299" s="7"/>
      <c r="HY299" s="7"/>
      <c r="HZ299" s="7"/>
      <c r="IA299" s="7"/>
      <c r="IB299" s="7"/>
      <c r="IC299" s="7"/>
      <c r="ID299" s="7"/>
      <c r="IE299" s="7"/>
      <c r="IF299" s="7"/>
      <c r="IG299" s="7"/>
      <c r="IH299" s="7"/>
      <c r="II299" s="7"/>
      <c r="IJ299" s="7"/>
      <c r="IK299" s="7"/>
      <c r="IL299" s="7"/>
      <c r="IM299" s="7"/>
      <c r="IN299" s="7"/>
      <c r="IO299" s="7"/>
      <c r="IP299" s="7"/>
      <c r="IQ299" s="7"/>
      <c r="IR299" s="7"/>
      <c r="IS299" s="7"/>
      <c r="IT299" s="7"/>
      <c r="IU299" s="7"/>
      <c r="IV299" s="7"/>
      <c r="IW299" s="7"/>
      <c r="IX299" s="7"/>
      <c r="IY299" s="7"/>
      <c r="IZ299" s="7"/>
      <c r="JA299" s="7"/>
      <c r="JB299" s="7"/>
      <c r="JC299" s="7"/>
      <c r="JD299" s="7"/>
      <c r="JE299" s="7"/>
      <c r="JF299" s="7"/>
      <c r="JG299" s="7"/>
      <c r="JH299" s="7"/>
      <c r="JI299" s="7"/>
      <c r="JJ299" s="7"/>
      <c r="JK299" s="7"/>
      <c r="JL299" s="7"/>
      <c r="JM299" s="7"/>
      <c r="JN299" s="7"/>
      <c r="JO299" s="7"/>
      <c r="JP299" s="7"/>
      <c r="JQ299" s="7"/>
      <c r="JR299" s="7"/>
      <c r="JS299" s="7"/>
      <c r="JT299" s="7"/>
      <c r="JU299" s="7"/>
    </row>
    <row r="300" spans="1:281" s="3" customFormat="1" ht="30" customHeight="1" thickBot="1">
      <c r="A300" s="19" t="s">
        <v>164</v>
      </c>
      <c r="B300" s="29" t="s">
        <v>331</v>
      </c>
      <c r="C300" s="29" t="s">
        <v>98</v>
      </c>
      <c r="D300" s="109"/>
      <c r="E300" s="115">
        <v>0</v>
      </c>
      <c r="F300" s="113">
        <v>45852</v>
      </c>
      <c r="G300" s="34">
        <v>45866</v>
      </c>
      <c r="H300" s="28">
        <f t="shared" si="258"/>
        <v>15</v>
      </c>
      <c r="I300" s="22"/>
      <c r="J300" s="7"/>
      <c r="K300" s="7"/>
      <c r="L300" s="7"/>
      <c r="M300" s="7"/>
      <c r="N300" s="7"/>
      <c r="O300" s="7"/>
      <c r="P300" s="7"/>
      <c r="Q300" s="7"/>
      <c r="R300" s="7"/>
      <c r="S300" s="7"/>
      <c r="T300" s="7"/>
      <c r="U300" s="8"/>
      <c r="V300" s="8"/>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c r="HC300" s="7"/>
      <c r="HD300" s="7"/>
      <c r="HE300" s="7"/>
      <c r="HF300" s="7"/>
      <c r="HG300" s="7"/>
      <c r="HH300" s="7"/>
      <c r="HI300" s="7"/>
      <c r="HJ300" s="7"/>
      <c r="HK300" s="7"/>
      <c r="HL300" s="7"/>
      <c r="HM300" s="7"/>
      <c r="HN300" s="7"/>
      <c r="HO300" s="7"/>
      <c r="HP300" s="7"/>
      <c r="HQ300" s="7"/>
      <c r="HR300" s="7"/>
      <c r="HS300" s="7"/>
      <c r="HT300" s="7"/>
      <c r="HU300" s="7"/>
      <c r="HV300" s="7"/>
      <c r="HW300" s="7"/>
      <c r="HX300" s="7"/>
      <c r="HY300" s="7"/>
      <c r="HZ300" s="7"/>
      <c r="IA300" s="7"/>
      <c r="IB300" s="7"/>
      <c r="IC300" s="7"/>
      <c r="ID300" s="7"/>
      <c r="IE300" s="7"/>
      <c r="IF300" s="7"/>
      <c r="IG300" s="7"/>
      <c r="IH300" s="7"/>
      <c r="II300" s="7"/>
      <c r="IJ300" s="7"/>
      <c r="IK300" s="7"/>
      <c r="IL300" s="7"/>
      <c r="IM300" s="7"/>
      <c r="IN300" s="7"/>
      <c r="IO300" s="7"/>
      <c r="IP300" s="7"/>
      <c r="IQ300" s="7"/>
      <c r="IR300" s="7"/>
      <c r="IS300" s="7"/>
      <c r="IT300" s="7"/>
      <c r="IU300" s="7"/>
      <c r="IV300" s="7"/>
      <c r="IW300" s="7"/>
      <c r="IX300" s="7"/>
      <c r="IY300" s="7"/>
      <c r="IZ300" s="7"/>
      <c r="JA300" s="7"/>
      <c r="JB300" s="7"/>
      <c r="JC300" s="7"/>
      <c r="JD300" s="7"/>
      <c r="JE300" s="7"/>
      <c r="JF300" s="7"/>
      <c r="JG300" s="7"/>
      <c r="JH300" s="7"/>
      <c r="JI300" s="7"/>
      <c r="JJ300" s="7"/>
      <c r="JK300" s="7"/>
      <c r="JL300" s="7"/>
      <c r="JM300" s="7"/>
      <c r="JN300" s="7"/>
      <c r="JO300" s="7"/>
      <c r="JP300" s="7"/>
      <c r="JQ300" s="7"/>
      <c r="JR300" s="7"/>
      <c r="JS300" s="7"/>
      <c r="JT300" s="7"/>
      <c r="JU300" s="7"/>
    </row>
    <row r="301" spans="1:281" s="3" customFormat="1" ht="30" customHeight="1" thickBot="1">
      <c r="A301" s="19" t="s">
        <v>165</v>
      </c>
      <c r="B301" s="29" t="s">
        <v>331</v>
      </c>
      <c r="C301" s="29" t="s">
        <v>98</v>
      </c>
      <c r="D301" s="109"/>
      <c r="E301" s="115">
        <v>0</v>
      </c>
      <c r="F301" s="113">
        <v>45852</v>
      </c>
      <c r="G301" s="34">
        <v>45866</v>
      </c>
      <c r="H301" s="28">
        <f t="shared" si="258"/>
        <v>15</v>
      </c>
      <c r="I301" s="22"/>
      <c r="J301" s="7"/>
      <c r="K301" s="7"/>
      <c r="L301" s="7"/>
      <c r="M301" s="7"/>
      <c r="N301" s="7"/>
      <c r="O301" s="7"/>
      <c r="P301" s="7"/>
      <c r="Q301" s="7"/>
      <c r="R301" s="7"/>
      <c r="S301" s="7"/>
      <c r="T301" s="7"/>
      <c r="U301" s="8"/>
      <c r="V301" s="8"/>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c r="HF301" s="7"/>
      <c r="HG301" s="7"/>
      <c r="HH301" s="7"/>
      <c r="HI301" s="7"/>
      <c r="HJ301" s="7"/>
      <c r="HK301" s="7"/>
      <c r="HL301" s="7"/>
      <c r="HM301" s="7"/>
      <c r="HN301" s="7"/>
      <c r="HO301" s="7"/>
      <c r="HP301" s="7"/>
      <c r="HQ301" s="7"/>
      <c r="HR301" s="7"/>
      <c r="HS301" s="7"/>
      <c r="HT301" s="7"/>
      <c r="HU301" s="7"/>
      <c r="HV301" s="7"/>
      <c r="HW301" s="7"/>
      <c r="HX301" s="7"/>
      <c r="HY301" s="7"/>
      <c r="HZ301" s="7"/>
      <c r="IA301" s="7"/>
      <c r="IB301" s="7"/>
      <c r="IC301" s="7"/>
      <c r="ID301" s="7"/>
      <c r="IE301" s="7"/>
      <c r="IF301" s="7"/>
      <c r="IG301" s="7"/>
      <c r="IH301" s="7"/>
      <c r="II301" s="7"/>
      <c r="IJ301" s="7"/>
      <c r="IK301" s="7"/>
      <c r="IL301" s="7"/>
      <c r="IM301" s="7"/>
      <c r="IN301" s="7"/>
      <c r="IO301" s="7"/>
      <c r="IP301" s="7"/>
      <c r="IQ301" s="7"/>
      <c r="IR301" s="7"/>
      <c r="IS301" s="7"/>
      <c r="IT301" s="7"/>
      <c r="IU301" s="7"/>
      <c r="IV301" s="7"/>
      <c r="IW301" s="7"/>
      <c r="IX301" s="7"/>
      <c r="IY301" s="7"/>
      <c r="IZ301" s="7"/>
      <c r="JA301" s="7"/>
      <c r="JB301" s="7"/>
      <c r="JC301" s="7"/>
      <c r="JD301" s="7"/>
      <c r="JE301" s="7"/>
      <c r="JF301" s="7"/>
      <c r="JG301" s="7"/>
      <c r="JH301" s="7"/>
      <c r="JI301" s="7"/>
      <c r="JJ301" s="7"/>
      <c r="JK301" s="7"/>
      <c r="JL301" s="7"/>
      <c r="JM301" s="7"/>
      <c r="JN301" s="7"/>
      <c r="JO301" s="7"/>
      <c r="JP301" s="7"/>
      <c r="JQ301" s="7"/>
      <c r="JR301" s="7"/>
      <c r="JS301" s="7"/>
      <c r="JT301" s="7"/>
      <c r="JU301" s="7"/>
    </row>
    <row r="302" spans="1:281" s="3" customFormat="1" ht="30" customHeight="1" thickBot="1">
      <c r="A302" s="19" t="s">
        <v>166</v>
      </c>
      <c r="B302" s="29" t="s">
        <v>331</v>
      </c>
      <c r="C302" s="29" t="s">
        <v>98</v>
      </c>
      <c r="D302" s="109"/>
      <c r="E302" s="115">
        <v>0</v>
      </c>
      <c r="F302" s="113">
        <v>45852</v>
      </c>
      <c r="G302" s="34">
        <v>45866</v>
      </c>
      <c r="H302" s="28">
        <f t="shared" si="258"/>
        <v>15</v>
      </c>
      <c r="I302" s="22"/>
      <c r="J302" s="7"/>
      <c r="K302" s="7"/>
      <c r="L302" s="7"/>
      <c r="M302" s="7"/>
      <c r="N302" s="7"/>
      <c r="O302" s="7"/>
      <c r="P302" s="7"/>
      <c r="Q302" s="7"/>
      <c r="R302" s="7"/>
      <c r="S302" s="7"/>
      <c r="T302" s="7"/>
      <c r="U302" s="8"/>
      <c r="V302" s="8"/>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c r="HG302" s="7"/>
      <c r="HH302" s="7"/>
      <c r="HI302" s="7"/>
      <c r="HJ302" s="7"/>
      <c r="HK302" s="7"/>
      <c r="HL302" s="7"/>
      <c r="HM302" s="7"/>
      <c r="HN302" s="7"/>
      <c r="HO302" s="7"/>
      <c r="HP302" s="7"/>
      <c r="HQ302" s="7"/>
      <c r="HR302" s="7"/>
      <c r="HS302" s="7"/>
      <c r="HT302" s="7"/>
      <c r="HU302" s="7"/>
      <c r="HV302" s="7"/>
      <c r="HW302" s="7"/>
      <c r="HX302" s="7"/>
      <c r="HY302" s="7"/>
      <c r="HZ302" s="7"/>
      <c r="IA302" s="7"/>
      <c r="IB302" s="7"/>
      <c r="IC302" s="7"/>
      <c r="ID302" s="7"/>
      <c r="IE302" s="7"/>
      <c r="IF302" s="7"/>
      <c r="IG302" s="7"/>
      <c r="IH302" s="7"/>
      <c r="II302" s="7"/>
      <c r="IJ302" s="7"/>
      <c r="IK302" s="7"/>
      <c r="IL302" s="7"/>
      <c r="IM302" s="7"/>
      <c r="IN302" s="7"/>
      <c r="IO302" s="7"/>
      <c r="IP302" s="7"/>
      <c r="IQ302" s="7"/>
      <c r="IR302" s="7"/>
      <c r="IS302" s="7"/>
      <c r="IT302" s="7"/>
      <c r="IU302" s="7"/>
      <c r="IV302" s="7"/>
      <c r="IW302" s="7"/>
      <c r="IX302" s="7"/>
      <c r="IY302" s="7"/>
      <c r="IZ302" s="7"/>
      <c r="JA302" s="7"/>
      <c r="JB302" s="7"/>
      <c r="JC302" s="7"/>
      <c r="JD302" s="7"/>
      <c r="JE302" s="7"/>
      <c r="JF302" s="7"/>
      <c r="JG302" s="7"/>
      <c r="JH302" s="7"/>
      <c r="JI302" s="7"/>
      <c r="JJ302" s="7"/>
      <c r="JK302" s="7"/>
      <c r="JL302" s="7"/>
      <c r="JM302" s="7"/>
      <c r="JN302" s="7"/>
      <c r="JO302" s="7"/>
      <c r="JP302" s="7"/>
      <c r="JQ302" s="7"/>
      <c r="JR302" s="7"/>
      <c r="JS302" s="7"/>
      <c r="JT302" s="7"/>
      <c r="JU302" s="7"/>
    </row>
    <row r="303" spans="1:281" s="3" customFormat="1" ht="30" customHeight="1" thickBot="1">
      <c r="A303" s="19" t="s">
        <v>167</v>
      </c>
      <c r="B303" s="29" t="s">
        <v>331</v>
      </c>
      <c r="C303" s="29" t="s">
        <v>98</v>
      </c>
      <c r="D303" s="109"/>
      <c r="E303" s="115">
        <v>0</v>
      </c>
      <c r="F303" s="113">
        <v>45852</v>
      </c>
      <c r="G303" s="34">
        <v>45866</v>
      </c>
      <c r="H303" s="28">
        <f t="shared" si="258"/>
        <v>15</v>
      </c>
      <c r="I303" s="22"/>
      <c r="J303" s="7"/>
      <c r="K303" s="7"/>
      <c r="L303" s="7"/>
      <c r="M303" s="7"/>
      <c r="N303" s="7"/>
      <c r="O303" s="7"/>
      <c r="P303" s="7"/>
      <c r="Q303" s="7"/>
      <c r="R303" s="7"/>
      <c r="S303" s="7"/>
      <c r="T303" s="7"/>
      <c r="U303" s="8"/>
      <c r="V303" s="8"/>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c r="HG303" s="7"/>
      <c r="HH303" s="7"/>
      <c r="HI303" s="7"/>
      <c r="HJ303" s="7"/>
      <c r="HK303" s="7"/>
      <c r="HL303" s="7"/>
      <c r="HM303" s="7"/>
      <c r="HN303" s="7"/>
      <c r="HO303" s="7"/>
      <c r="HP303" s="7"/>
      <c r="HQ303" s="7"/>
      <c r="HR303" s="7"/>
      <c r="HS303" s="7"/>
      <c r="HT303" s="7"/>
      <c r="HU303" s="7"/>
      <c r="HV303" s="7"/>
      <c r="HW303" s="7"/>
      <c r="HX303" s="7"/>
      <c r="HY303" s="7"/>
      <c r="HZ303" s="7"/>
      <c r="IA303" s="7"/>
      <c r="IB303" s="7"/>
      <c r="IC303" s="7"/>
      <c r="ID303" s="7"/>
      <c r="IE303" s="7"/>
      <c r="IF303" s="7"/>
      <c r="IG303" s="7"/>
      <c r="IH303" s="7"/>
      <c r="II303" s="7"/>
      <c r="IJ303" s="7"/>
      <c r="IK303" s="7"/>
      <c r="IL303" s="7"/>
      <c r="IM303" s="7"/>
      <c r="IN303" s="7"/>
      <c r="IO303" s="7"/>
      <c r="IP303" s="7"/>
      <c r="IQ303" s="7"/>
      <c r="IR303" s="7"/>
      <c r="IS303" s="7"/>
      <c r="IT303" s="7"/>
      <c r="IU303" s="7"/>
      <c r="IV303" s="7"/>
      <c r="IW303" s="7"/>
      <c r="IX303" s="7"/>
      <c r="IY303" s="7"/>
      <c r="IZ303" s="7"/>
      <c r="JA303" s="7"/>
      <c r="JB303" s="7"/>
      <c r="JC303" s="7"/>
      <c r="JD303" s="7"/>
      <c r="JE303" s="7"/>
      <c r="JF303" s="7"/>
      <c r="JG303" s="7"/>
      <c r="JH303" s="7"/>
      <c r="JI303" s="7"/>
      <c r="JJ303" s="7"/>
      <c r="JK303" s="7"/>
      <c r="JL303" s="7"/>
      <c r="JM303" s="7"/>
      <c r="JN303" s="7"/>
      <c r="JO303" s="7"/>
      <c r="JP303" s="7"/>
      <c r="JQ303" s="7"/>
      <c r="JR303" s="7"/>
      <c r="JS303" s="7"/>
      <c r="JT303" s="7"/>
      <c r="JU303" s="7"/>
    </row>
    <row r="304" spans="1:281" s="3" customFormat="1" ht="30" customHeight="1" thickBot="1">
      <c r="A304" s="19" t="s">
        <v>168</v>
      </c>
      <c r="B304" s="29" t="s">
        <v>331</v>
      </c>
      <c r="C304" s="29" t="s">
        <v>98</v>
      </c>
      <c r="D304" s="109"/>
      <c r="E304" s="115">
        <v>0</v>
      </c>
      <c r="F304" s="113">
        <v>45852</v>
      </c>
      <c r="G304" s="34">
        <v>45866</v>
      </c>
      <c r="H304" s="28">
        <f t="shared" si="258"/>
        <v>15</v>
      </c>
      <c r="I304" s="22"/>
      <c r="J304" s="7"/>
      <c r="K304" s="7"/>
      <c r="L304" s="7"/>
      <c r="M304" s="7"/>
      <c r="N304" s="7"/>
      <c r="O304" s="7"/>
      <c r="P304" s="7"/>
      <c r="Q304" s="7"/>
      <c r="R304" s="7"/>
      <c r="S304" s="7"/>
      <c r="T304" s="7"/>
      <c r="U304" s="8"/>
      <c r="V304" s="8"/>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c r="HG304" s="7"/>
      <c r="HH304" s="7"/>
      <c r="HI304" s="7"/>
      <c r="HJ304" s="7"/>
      <c r="HK304" s="7"/>
      <c r="HL304" s="7"/>
      <c r="HM304" s="7"/>
      <c r="HN304" s="7"/>
      <c r="HO304" s="7"/>
      <c r="HP304" s="7"/>
      <c r="HQ304" s="7"/>
      <c r="HR304" s="7"/>
      <c r="HS304" s="7"/>
      <c r="HT304" s="7"/>
      <c r="HU304" s="7"/>
      <c r="HV304" s="7"/>
      <c r="HW304" s="7"/>
      <c r="HX304" s="7"/>
      <c r="HY304" s="7"/>
      <c r="HZ304" s="7"/>
      <c r="IA304" s="7"/>
      <c r="IB304" s="7"/>
      <c r="IC304" s="7"/>
      <c r="ID304" s="7"/>
      <c r="IE304" s="7"/>
      <c r="IF304" s="7"/>
      <c r="IG304" s="7"/>
      <c r="IH304" s="7"/>
      <c r="II304" s="7"/>
      <c r="IJ304" s="7"/>
      <c r="IK304" s="7"/>
      <c r="IL304" s="7"/>
      <c r="IM304" s="7"/>
      <c r="IN304" s="7"/>
      <c r="IO304" s="7"/>
      <c r="IP304" s="7"/>
      <c r="IQ304" s="7"/>
      <c r="IR304" s="7"/>
      <c r="IS304" s="7"/>
      <c r="IT304" s="7"/>
      <c r="IU304" s="7"/>
      <c r="IV304" s="7"/>
      <c r="IW304" s="7"/>
      <c r="IX304" s="7"/>
      <c r="IY304" s="7"/>
      <c r="IZ304" s="7"/>
      <c r="JA304" s="7"/>
      <c r="JB304" s="7"/>
      <c r="JC304" s="7"/>
      <c r="JD304" s="7"/>
      <c r="JE304" s="7"/>
      <c r="JF304" s="7"/>
      <c r="JG304" s="7"/>
      <c r="JH304" s="7"/>
      <c r="JI304" s="7"/>
      <c r="JJ304" s="7"/>
      <c r="JK304" s="7"/>
      <c r="JL304" s="7"/>
      <c r="JM304" s="7"/>
      <c r="JN304" s="7"/>
      <c r="JO304" s="7"/>
      <c r="JP304" s="7"/>
      <c r="JQ304" s="7"/>
      <c r="JR304" s="7"/>
      <c r="JS304" s="7"/>
      <c r="JT304" s="7"/>
      <c r="JU304" s="7"/>
    </row>
    <row r="305" spans="1:281" s="3" customFormat="1" ht="30" customHeight="1" thickBot="1">
      <c r="A305" s="19" t="s">
        <v>169</v>
      </c>
      <c r="B305" s="29" t="s">
        <v>331</v>
      </c>
      <c r="C305" s="29" t="s">
        <v>98</v>
      </c>
      <c r="D305" s="109"/>
      <c r="E305" s="115">
        <v>0</v>
      </c>
      <c r="F305" s="113">
        <v>45852</v>
      </c>
      <c r="G305" s="34">
        <v>45866</v>
      </c>
      <c r="H305" s="28">
        <f t="shared" si="258"/>
        <v>15</v>
      </c>
      <c r="I305" s="22"/>
      <c r="J305" s="7"/>
      <c r="K305" s="7"/>
      <c r="L305" s="7"/>
      <c r="M305" s="7"/>
      <c r="N305" s="7"/>
      <c r="O305" s="7"/>
      <c r="P305" s="7"/>
      <c r="Q305" s="7"/>
      <c r="R305" s="7"/>
      <c r="S305" s="7"/>
      <c r="T305" s="7"/>
      <c r="U305" s="8"/>
      <c r="V305" s="8"/>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c r="HG305" s="7"/>
      <c r="HH305" s="7"/>
      <c r="HI305" s="7"/>
      <c r="HJ305" s="7"/>
      <c r="HK305" s="7"/>
      <c r="HL305" s="7"/>
      <c r="HM305" s="7"/>
      <c r="HN305" s="7"/>
      <c r="HO305" s="7"/>
      <c r="HP305" s="7"/>
      <c r="HQ305" s="7"/>
      <c r="HR305" s="7"/>
      <c r="HS305" s="7"/>
      <c r="HT305" s="7"/>
      <c r="HU305" s="7"/>
      <c r="HV305" s="7"/>
      <c r="HW305" s="7"/>
      <c r="HX305" s="7"/>
      <c r="HY305" s="7"/>
      <c r="HZ305" s="7"/>
      <c r="IA305" s="7"/>
      <c r="IB305" s="7"/>
      <c r="IC305" s="7"/>
      <c r="ID305" s="7"/>
      <c r="IE305" s="7"/>
      <c r="IF305" s="7"/>
      <c r="IG305" s="7"/>
      <c r="IH305" s="7"/>
      <c r="II305" s="7"/>
      <c r="IJ305" s="7"/>
      <c r="IK305" s="7"/>
      <c r="IL305" s="7"/>
      <c r="IM305" s="7"/>
      <c r="IN305" s="7"/>
      <c r="IO305" s="7"/>
      <c r="IP305" s="7"/>
      <c r="IQ305" s="7"/>
      <c r="IR305" s="7"/>
      <c r="IS305" s="7"/>
      <c r="IT305" s="7"/>
      <c r="IU305" s="7"/>
      <c r="IV305" s="7"/>
      <c r="IW305" s="7"/>
      <c r="IX305" s="7"/>
      <c r="IY305" s="7"/>
      <c r="IZ305" s="7"/>
      <c r="JA305" s="7"/>
      <c r="JB305" s="7"/>
      <c r="JC305" s="7"/>
      <c r="JD305" s="7"/>
      <c r="JE305" s="7"/>
      <c r="JF305" s="7"/>
      <c r="JG305" s="7"/>
      <c r="JH305" s="7"/>
      <c r="JI305" s="7"/>
      <c r="JJ305" s="7"/>
      <c r="JK305" s="7"/>
      <c r="JL305" s="7"/>
      <c r="JM305" s="7"/>
      <c r="JN305" s="7"/>
      <c r="JO305" s="7"/>
      <c r="JP305" s="7"/>
      <c r="JQ305" s="7"/>
      <c r="JR305" s="7"/>
      <c r="JS305" s="7"/>
      <c r="JT305" s="7"/>
      <c r="JU305" s="7"/>
    </row>
    <row r="306" spans="1:281" s="3" customFormat="1" ht="30" customHeight="1" thickBot="1">
      <c r="A306" s="19" t="s">
        <v>170</v>
      </c>
      <c r="B306" s="29" t="s">
        <v>331</v>
      </c>
      <c r="C306" s="29" t="s">
        <v>98</v>
      </c>
      <c r="D306" s="109"/>
      <c r="E306" s="115">
        <v>0</v>
      </c>
      <c r="F306" s="113">
        <v>45852</v>
      </c>
      <c r="G306" s="34">
        <v>45866</v>
      </c>
      <c r="H306" s="28">
        <f t="shared" ref="H306:H371" si="259">IF(OR(ISBLANK(Início_da_tarefa),ISBLANK(Término_da_tarefa)),"",Término_da_tarefa-Início_da_tarefa+1)</f>
        <v>15</v>
      </c>
      <c r="I306" s="22"/>
      <c r="J306" s="7"/>
      <c r="K306" s="7"/>
      <c r="L306" s="7"/>
      <c r="M306" s="7"/>
      <c r="N306" s="7"/>
      <c r="O306" s="7"/>
      <c r="P306" s="7"/>
      <c r="Q306" s="7"/>
      <c r="R306" s="7"/>
      <c r="S306" s="7"/>
      <c r="T306" s="7"/>
      <c r="U306" s="8"/>
      <c r="V306" s="8"/>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c r="HG306" s="7"/>
      <c r="HH306" s="7"/>
      <c r="HI306" s="7"/>
      <c r="HJ306" s="7"/>
      <c r="HK306" s="7"/>
      <c r="HL306" s="7"/>
      <c r="HM306" s="7"/>
      <c r="HN306" s="7"/>
      <c r="HO306" s="7"/>
      <c r="HP306" s="7"/>
      <c r="HQ306" s="7"/>
      <c r="HR306" s="7"/>
      <c r="HS306" s="7"/>
      <c r="HT306" s="7"/>
      <c r="HU306" s="7"/>
      <c r="HV306" s="7"/>
      <c r="HW306" s="7"/>
      <c r="HX306" s="7"/>
      <c r="HY306" s="7"/>
      <c r="HZ306" s="7"/>
      <c r="IA306" s="7"/>
      <c r="IB306" s="7"/>
      <c r="IC306" s="7"/>
      <c r="ID306" s="7"/>
      <c r="IE306" s="7"/>
      <c r="IF306" s="7"/>
      <c r="IG306" s="7"/>
      <c r="IH306" s="7"/>
      <c r="II306" s="7"/>
      <c r="IJ306" s="7"/>
      <c r="IK306" s="7"/>
      <c r="IL306" s="7"/>
      <c r="IM306" s="7"/>
      <c r="IN306" s="7"/>
      <c r="IO306" s="7"/>
      <c r="IP306" s="7"/>
      <c r="IQ306" s="7"/>
      <c r="IR306" s="7"/>
      <c r="IS306" s="7"/>
      <c r="IT306" s="7"/>
      <c r="IU306" s="7"/>
      <c r="IV306" s="7"/>
      <c r="IW306" s="7"/>
      <c r="IX306" s="7"/>
      <c r="IY306" s="7"/>
      <c r="IZ306" s="7"/>
      <c r="JA306" s="7"/>
      <c r="JB306" s="7"/>
      <c r="JC306" s="7"/>
      <c r="JD306" s="7"/>
      <c r="JE306" s="7"/>
      <c r="JF306" s="7"/>
      <c r="JG306" s="7"/>
      <c r="JH306" s="7"/>
      <c r="JI306" s="7"/>
      <c r="JJ306" s="7"/>
      <c r="JK306" s="7"/>
      <c r="JL306" s="7"/>
      <c r="JM306" s="7"/>
      <c r="JN306" s="7"/>
      <c r="JO306" s="7"/>
      <c r="JP306" s="7"/>
      <c r="JQ306" s="7"/>
      <c r="JR306" s="7"/>
      <c r="JS306" s="7"/>
      <c r="JT306" s="7"/>
      <c r="JU306" s="7"/>
    </row>
    <row r="307" spans="1:281" s="3" customFormat="1" ht="30" customHeight="1" thickBot="1">
      <c r="A307" s="19" t="s">
        <v>171</v>
      </c>
      <c r="B307" s="29" t="s">
        <v>331</v>
      </c>
      <c r="C307" s="29" t="s">
        <v>98</v>
      </c>
      <c r="D307" s="109"/>
      <c r="E307" s="115">
        <v>0</v>
      </c>
      <c r="F307" s="113">
        <v>45852</v>
      </c>
      <c r="G307" s="34">
        <v>45866</v>
      </c>
      <c r="H307" s="28">
        <f t="shared" si="259"/>
        <v>15</v>
      </c>
      <c r="I307" s="22"/>
      <c r="J307" s="7"/>
      <c r="K307" s="7"/>
      <c r="L307" s="7"/>
      <c r="M307" s="7"/>
      <c r="N307" s="7"/>
      <c r="O307" s="7"/>
      <c r="P307" s="7"/>
      <c r="Q307" s="7"/>
      <c r="R307" s="7"/>
      <c r="S307" s="7"/>
      <c r="T307" s="7"/>
      <c r="U307" s="8"/>
      <c r="V307" s="8"/>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c r="HG307" s="7"/>
      <c r="HH307" s="7"/>
      <c r="HI307" s="7"/>
      <c r="HJ307" s="7"/>
      <c r="HK307" s="7"/>
      <c r="HL307" s="7"/>
      <c r="HM307" s="7"/>
      <c r="HN307" s="7"/>
      <c r="HO307" s="7"/>
      <c r="HP307" s="7"/>
      <c r="HQ307" s="7"/>
      <c r="HR307" s="7"/>
      <c r="HS307" s="7"/>
      <c r="HT307" s="7"/>
      <c r="HU307" s="7"/>
      <c r="HV307" s="7"/>
      <c r="HW307" s="7"/>
      <c r="HX307" s="7"/>
      <c r="HY307" s="7"/>
      <c r="HZ307" s="7"/>
      <c r="IA307" s="7"/>
      <c r="IB307" s="7"/>
      <c r="IC307" s="7"/>
      <c r="ID307" s="7"/>
      <c r="IE307" s="7"/>
      <c r="IF307" s="7"/>
      <c r="IG307" s="7"/>
      <c r="IH307" s="7"/>
      <c r="II307" s="7"/>
      <c r="IJ307" s="7"/>
      <c r="IK307" s="7"/>
      <c r="IL307" s="7"/>
      <c r="IM307" s="7"/>
      <c r="IN307" s="7"/>
      <c r="IO307" s="7"/>
      <c r="IP307" s="7"/>
      <c r="IQ307" s="7"/>
      <c r="IR307" s="7"/>
      <c r="IS307" s="7"/>
      <c r="IT307" s="7"/>
      <c r="IU307" s="7"/>
      <c r="IV307" s="7"/>
      <c r="IW307" s="7"/>
      <c r="IX307" s="7"/>
      <c r="IY307" s="7"/>
      <c r="IZ307" s="7"/>
      <c r="JA307" s="7"/>
      <c r="JB307" s="7"/>
      <c r="JC307" s="7"/>
      <c r="JD307" s="7"/>
      <c r="JE307" s="7"/>
      <c r="JF307" s="7"/>
      <c r="JG307" s="7"/>
      <c r="JH307" s="7"/>
      <c r="JI307" s="7"/>
      <c r="JJ307" s="7"/>
      <c r="JK307" s="7"/>
      <c r="JL307" s="7"/>
      <c r="JM307" s="7"/>
      <c r="JN307" s="7"/>
      <c r="JO307" s="7"/>
      <c r="JP307" s="7"/>
      <c r="JQ307" s="7"/>
      <c r="JR307" s="7"/>
      <c r="JS307" s="7"/>
      <c r="JT307" s="7"/>
      <c r="JU307" s="7"/>
    </row>
    <row r="308" spans="1:281" s="3" customFormat="1" ht="30" customHeight="1" thickBot="1">
      <c r="A308" s="19"/>
      <c r="B308" s="29" t="s">
        <v>331</v>
      </c>
      <c r="C308" s="29" t="s">
        <v>98</v>
      </c>
      <c r="D308" s="109"/>
      <c r="E308" s="115">
        <v>0</v>
      </c>
      <c r="F308" s="113">
        <v>45852</v>
      </c>
      <c r="G308" s="34">
        <v>45866</v>
      </c>
      <c r="H308" s="28">
        <f t="shared" si="259"/>
        <v>15</v>
      </c>
      <c r="I308" s="22"/>
      <c r="J308" s="7"/>
      <c r="K308" s="7"/>
      <c r="L308" s="7"/>
      <c r="M308" s="7"/>
      <c r="N308" s="7"/>
      <c r="O308" s="7"/>
      <c r="P308" s="7"/>
      <c r="Q308" s="7"/>
      <c r="R308" s="7"/>
      <c r="S308" s="7"/>
      <c r="T308" s="7"/>
      <c r="U308" s="8"/>
      <c r="V308" s="8"/>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c r="HC308" s="7"/>
      <c r="HD308" s="7"/>
      <c r="HE308" s="7"/>
      <c r="HF308" s="7"/>
      <c r="HG308" s="7"/>
      <c r="HH308" s="7"/>
      <c r="HI308" s="7"/>
      <c r="HJ308" s="7"/>
      <c r="HK308" s="7"/>
      <c r="HL308" s="7"/>
      <c r="HM308" s="7"/>
      <c r="HN308" s="7"/>
      <c r="HO308" s="7"/>
      <c r="HP308" s="7"/>
      <c r="HQ308" s="7"/>
      <c r="HR308" s="7"/>
      <c r="HS308" s="7"/>
      <c r="HT308" s="7"/>
      <c r="HU308" s="7"/>
      <c r="HV308" s="7"/>
      <c r="HW308" s="7"/>
      <c r="HX308" s="7"/>
      <c r="HY308" s="7"/>
      <c r="HZ308" s="7"/>
      <c r="IA308" s="7"/>
      <c r="IB308" s="7"/>
      <c r="IC308" s="7"/>
      <c r="ID308" s="7"/>
      <c r="IE308" s="7"/>
      <c r="IF308" s="7"/>
      <c r="IG308" s="7"/>
      <c r="IH308" s="7"/>
      <c r="II308" s="7"/>
      <c r="IJ308" s="7"/>
      <c r="IK308" s="7"/>
      <c r="IL308" s="7"/>
      <c r="IM308" s="7"/>
      <c r="IN308" s="7"/>
      <c r="IO308" s="7"/>
      <c r="IP308" s="7"/>
      <c r="IQ308" s="7"/>
      <c r="IR308" s="7"/>
      <c r="IS308" s="7"/>
      <c r="IT308" s="7"/>
      <c r="IU308" s="7"/>
      <c r="IV308" s="7"/>
      <c r="IW308" s="7"/>
      <c r="IX308" s="7"/>
      <c r="IY308" s="7"/>
      <c r="IZ308" s="7"/>
      <c r="JA308" s="7"/>
      <c r="JB308" s="7"/>
      <c r="JC308" s="7"/>
      <c r="JD308" s="7"/>
      <c r="JE308" s="7"/>
      <c r="JF308" s="7"/>
      <c r="JG308" s="7"/>
      <c r="JH308" s="7"/>
      <c r="JI308" s="7"/>
      <c r="JJ308" s="7"/>
      <c r="JK308" s="7"/>
      <c r="JL308" s="7"/>
      <c r="JM308" s="7"/>
      <c r="JN308" s="7"/>
      <c r="JO308" s="7"/>
      <c r="JP308" s="7"/>
      <c r="JQ308" s="7"/>
      <c r="JR308" s="7"/>
      <c r="JS308" s="7"/>
      <c r="JT308" s="7"/>
      <c r="JU308" s="7"/>
    </row>
    <row r="309" spans="1:281" s="3" customFormat="1" ht="30" customHeight="1" thickBot="1">
      <c r="A309" s="19" t="s">
        <v>2095</v>
      </c>
      <c r="B309" s="29" t="s">
        <v>19</v>
      </c>
      <c r="C309" s="29" t="s">
        <v>1989</v>
      </c>
      <c r="D309" s="109"/>
      <c r="E309" s="115">
        <v>0</v>
      </c>
      <c r="F309" s="113">
        <v>45852</v>
      </c>
      <c r="G309" s="34">
        <v>45866</v>
      </c>
      <c r="H309" s="28">
        <f t="shared" si="259"/>
        <v>15</v>
      </c>
      <c r="I309" s="22"/>
      <c r="J309" s="7"/>
      <c r="K309" s="7"/>
      <c r="L309" s="7"/>
      <c r="M309" s="7"/>
      <c r="N309" s="7"/>
      <c r="O309" s="7"/>
      <c r="P309" s="7"/>
      <c r="Q309" s="7"/>
      <c r="R309" s="7"/>
      <c r="S309" s="7"/>
      <c r="T309" s="7"/>
      <c r="U309" s="8"/>
      <c r="V309" s="8"/>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c r="HC309" s="7"/>
      <c r="HD309" s="7"/>
      <c r="HE309" s="7"/>
      <c r="HF309" s="7"/>
      <c r="HG309" s="7"/>
      <c r="HH309" s="7"/>
      <c r="HI309" s="7"/>
      <c r="HJ309" s="7"/>
      <c r="HK309" s="7"/>
      <c r="HL309" s="7"/>
      <c r="HM309" s="7"/>
      <c r="HN309" s="7"/>
      <c r="HO309" s="7"/>
      <c r="HP309" s="7"/>
      <c r="HQ309" s="7"/>
      <c r="HR309" s="7"/>
      <c r="HS309" s="7"/>
      <c r="HT309" s="7"/>
      <c r="HU309" s="7"/>
      <c r="HV309" s="7"/>
      <c r="HW309" s="7"/>
      <c r="HX309" s="7"/>
      <c r="HY309" s="7"/>
      <c r="HZ309" s="7"/>
      <c r="IA309" s="7"/>
      <c r="IB309" s="7"/>
      <c r="IC309" s="7"/>
      <c r="ID309" s="7"/>
      <c r="IE309" s="7"/>
      <c r="IF309" s="7"/>
      <c r="IG309" s="7"/>
      <c r="IH309" s="7"/>
      <c r="II309" s="7"/>
      <c r="IJ309" s="7"/>
      <c r="IK309" s="7"/>
      <c r="IL309" s="7"/>
      <c r="IM309" s="7"/>
      <c r="IN309" s="7"/>
      <c r="IO309" s="7"/>
      <c r="IP309" s="7"/>
      <c r="IQ309" s="7"/>
      <c r="IR309" s="7"/>
      <c r="IS309" s="7"/>
      <c r="IT309" s="7"/>
      <c r="IU309" s="7"/>
      <c r="IV309" s="7"/>
      <c r="IW309" s="7"/>
      <c r="IX309" s="7"/>
      <c r="IY309" s="7"/>
      <c r="IZ309" s="7"/>
      <c r="JA309" s="7"/>
      <c r="JB309" s="7"/>
      <c r="JC309" s="7"/>
      <c r="JD309" s="7"/>
      <c r="JE309" s="7"/>
      <c r="JF309" s="7"/>
      <c r="JG309" s="7"/>
      <c r="JH309" s="7"/>
      <c r="JI309" s="7"/>
      <c r="JJ309" s="7"/>
      <c r="JK309" s="7"/>
      <c r="JL309" s="7"/>
      <c r="JM309" s="7"/>
      <c r="JN309" s="7"/>
      <c r="JO309" s="7"/>
      <c r="JP309" s="7"/>
      <c r="JQ309" s="7"/>
      <c r="JR309" s="7"/>
      <c r="JS309" s="7"/>
      <c r="JT309" s="7"/>
      <c r="JU309" s="7"/>
    </row>
    <row r="310" spans="1:281" s="3" customFormat="1" ht="30" customHeight="1" thickBot="1">
      <c r="A310" s="19" t="s">
        <v>172</v>
      </c>
      <c r="B310" s="29" t="s">
        <v>19</v>
      </c>
      <c r="C310" s="29" t="s">
        <v>1989</v>
      </c>
      <c r="D310" s="109"/>
      <c r="E310" s="115">
        <v>0</v>
      </c>
      <c r="F310" s="113">
        <v>45852</v>
      </c>
      <c r="G310" s="34">
        <v>45866</v>
      </c>
      <c r="H310" s="28">
        <f t="shared" si="259"/>
        <v>15</v>
      </c>
      <c r="I310" s="22"/>
      <c r="J310" s="7"/>
      <c r="K310" s="7"/>
      <c r="L310" s="7"/>
      <c r="M310" s="7"/>
      <c r="N310" s="7"/>
      <c r="O310" s="7"/>
      <c r="P310" s="7"/>
      <c r="Q310" s="7"/>
      <c r="R310" s="7"/>
      <c r="S310" s="7"/>
      <c r="T310" s="7"/>
      <c r="U310" s="8"/>
      <c r="V310" s="8"/>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c r="HG310" s="7"/>
      <c r="HH310" s="7"/>
      <c r="HI310" s="7"/>
      <c r="HJ310" s="7"/>
      <c r="HK310" s="7"/>
      <c r="HL310" s="7"/>
      <c r="HM310" s="7"/>
      <c r="HN310" s="7"/>
      <c r="HO310" s="7"/>
      <c r="HP310" s="7"/>
      <c r="HQ310" s="7"/>
      <c r="HR310" s="7"/>
      <c r="HS310" s="7"/>
      <c r="HT310" s="7"/>
      <c r="HU310" s="7"/>
      <c r="HV310" s="7"/>
      <c r="HW310" s="7"/>
      <c r="HX310" s="7"/>
      <c r="HY310" s="7"/>
      <c r="HZ310" s="7"/>
      <c r="IA310" s="7"/>
      <c r="IB310" s="7"/>
      <c r="IC310" s="7"/>
      <c r="ID310" s="7"/>
      <c r="IE310" s="7"/>
      <c r="IF310" s="7"/>
      <c r="IG310" s="7"/>
      <c r="IH310" s="7"/>
      <c r="II310" s="7"/>
      <c r="IJ310" s="7"/>
      <c r="IK310" s="7"/>
      <c r="IL310" s="7"/>
      <c r="IM310" s="7"/>
      <c r="IN310" s="7"/>
      <c r="IO310" s="7"/>
      <c r="IP310" s="7"/>
      <c r="IQ310" s="7"/>
      <c r="IR310" s="7"/>
      <c r="IS310" s="7"/>
      <c r="IT310" s="7"/>
      <c r="IU310" s="7"/>
      <c r="IV310" s="7"/>
      <c r="IW310" s="7"/>
      <c r="IX310" s="7"/>
      <c r="IY310" s="7"/>
      <c r="IZ310" s="7"/>
      <c r="JA310" s="7"/>
      <c r="JB310" s="7"/>
      <c r="JC310" s="7"/>
      <c r="JD310" s="7"/>
      <c r="JE310" s="7"/>
      <c r="JF310" s="7"/>
      <c r="JG310" s="7"/>
      <c r="JH310" s="7"/>
      <c r="JI310" s="7"/>
      <c r="JJ310" s="7"/>
      <c r="JK310" s="7"/>
      <c r="JL310" s="7"/>
      <c r="JM310" s="7"/>
      <c r="JN310" s="7"/>
      <c r="JO310" s="7"/>
      <c r="JP310" s="7"/>
      <c r="JQ310" s="7"/>
      <c r="JR310" s="7"/>
      <c r="JS310" s="7"/>
      <c r="JT310" s="7"/>
      <c r="JU310" s="7"/>
    </row>
    <row r="311" spans="1:281" s="3" customFormat="1" ht="30" customHeight="1" thickBot="1">
      <c r="A311" s="19" t="s">
        <v>173</v>
      </c>
      <c r="B311" s="29" t="s">
        <v>19</v>
      </c>
      <c r="C311" s="29" t="s">
        <v>1989</v>
      </c>
      <c r="D311" s="109"/>
      <c r="E311" s="115">
        <v>0</v>
      </c>
      <c r="F311" s="113">
        <v>45852</v>
      </c>
      <c r="G311" s="34">
        <v>45866</v>
      </c>
      <c r="H311" s="28">
        <f t="shared" si="259"/>
        <v>15</v>
      </c>
      <c r="I311" s="22"/>
      <c r="J311" s="7"/>
      <c r="K311" s="7"/>
      <c r="L311" s="7"/>
      <c r="M311" s="7"/>
      <c r="N311" s="7"/>
      <c r="O311" s="7"/>
      <c r="P311" s="7"/>
      <c r="Q311" s="7"/>
      <c r="R311" s="7"/>
      <c r="S311" s="7"/>
      <c r="T311" s="7"/>
      <c r="U311" s="8"/>
      <c r="V311" s="8"/>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c r="HG311" s="7"/>
      <c r="HH311" s="7"/>
      <c r="HI311" s="7"/>
      <c r="HJ311" s="7"/>
      <c r="HK311" s="7"/>
      <c r="HL311" s="7"/>
      <c r="HM311" s="7"/>
      <c r="HN311" s="7"/>
      <c r="HO311" s="7"/>
      <c r="HP311" s="7"/>
      <c r="HQ311" s="7"/>
      <c r="HR311" s="7"/>
      <c r="HS311" s="7"/>
      <c r="HT311" s="7"/>
      <c r="HU311" s="7"/>
      <c r="HV311" s="7"/>
      <c r="HW311" s="7"/>
      <c r="HX311" s="7"/>
      <c r="HY311" s="7"/>
      <c r="HZ311" s="7"/>
      <c r="IA311" s="7"/>
      <c r="IB311" s="7"/>
      <c r="IC311" s="7"/>
      <c r="ID311" s="7"/>
      <c r="IE311" s="7"/>
      <c r="IF311" s="7"/>
      <c r="IG311" s="7"/>
      <c r="IH311" s="7"/>
      <c r="II311" s="7"/>
      <c r="IJ311" s="7"/>
      <c r="IK311" s="7"/>
      <c r="IL311" s="7"/>
      <c r="IM311" s="7"/>
      <c r="IN311" s="7"/>
      <c r="IO311" s="7"/>
      <c r="IP311" s="7"/>
      <c r="IQ311" s="7"/>
      <c r="IR311" s="7"/>
      <c r="IS311" s="7"/>
      <c r="IT311" s="7"/>
      <c r="IU311" s="7"/>
      <c r="IV311" s="7"/>
      <c r="IW311" s="7"/>
      <c r="IX311" s="7"/>
      <c r="IY311" s="7"/>
      <c r="IZ311" s="7"/>
      <c r="JA311" s="7"/>
      <c r="JB311" s="7"/>
      <c r="JC311" s="7"/>
      <c r="JD311" s="7"/>
      <c r="JE311" s="7"/>
      <c r="JF311" s="7"/>
      <c r="JG311" s="7"/>
      <c r="JH311" s="7"/>
      <c r="JI311" s="7"/>
      <c r="JJ311" s="7"/>
      <c r="JK311" s="7"/>
      <c r="JL311" s="7"/>
      <c r="JM311" s="7"/>
      <c r="JN311" s="7"/>
      <c r="JO311" s="7"/>
      <c r="JP311" s="7"/>
      <c r="JQ311" s="7"/>
      <c r="JR311" s="7"/>
      <c r="JS311" s="7"/>
      <c r="JT311" s="7"/>
      <c r="JU311" s="7"/>
    </row>
    <row r="312" spans="1:281" s="3" customFormat="1" ht="30" customHeight="1" thickBot="1">
      <c r="A312" s="19" t="s">
        <v>174</v>
      </c>
      <c r="B312" s="29" t="s">
        <v>19</v>
      </c>
      <c r="C312" s="29" t="s">
        <v>1989</v>
      </c>
      <c r="D312" s="109"/>
      <c r="E312" s="115">
        <v>0</v>
      </c>
      <c r="F312" s="113">
        <v>45852</v>
      </c>
      <c r="G312" s="34">
        <v>45866</v>
      </c>
      <c r="H312" s="28">
        <f t="shared" si="259"/>
        <v>15</v>
      </c>
      <c r="I312" s="22"/>
      <c r="J312" s="7"/>
      <c r="K312" s="7"/>
      <c r="L312" s="7"/>
      <c r="M312" s="7"/>
      <c r="N312" s="7"/>
      <c r="O312" s="7"/>
      <c r="P312" s="7"/>
      <c r="Q312" s="7"/>
      <c r="R312" s="7"/>
      <c r="S312" s="7"/>
      <c r="T312" s="7"/>
      <c r="U312" s="8"/>
      <c r="V312" s="8"/>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c r="HG312" s="7"/>
      <c r="HH312" s="7"/>
      <c r="HI312" s="7"/>
      <c r="HJ312" s="7"/>
      <c r="HK312" s="7"/>
      <c r="HL312" s="7"/>
      <c r="HM312" s="7"/>
      <c r="HN312" s="7"/>
      <c r="HO312" s="7"/>
      <c r="HP312" s="7"/>
      <c r="HQ312" s="7"/>
      <c r="HR312" s="7"/>
      <c r="HS312" s="7"/>
      <c r="HT312" s="7"/>
      <c r="HU312" s="7"/>
      <c r="HV312" s="7"/>
      <c r="HW312" s="7"/>
      <c r="HX312" s="7"/>
      <c r="HY312" s="7"/>
      <c r="HZ312" s="7"/>
      <c r="IA312" s="7"/>
      <c r="IB312" s="7"/>
      <c r="IC312" s="7"/>
      <c r="ID312" s="7"/>
      <c r="IE312" s="7"/>
      <c r="IF312" s="7"/>
      <c r="IG312" s="7"/>
      <c r="IH312" s="7"/>
      <c r="II312" s="7"/>
      <c r="IJ312" s="7"/>
      <c r="IK312" s="7"/>
      <c r="IL312" s="7"/>
      <c r="IM312" s="7"/>
      <c r="IN312" s="7"/>
      <c r="IO312" s="7"/>
      <c r="IP312" s="7"/>
      <c r="IQ312" s="7"/>
      <c r="IR312" s="7"/>
      <c r="IS312" s="7"/>
      <c r="IT312" s="7"/>
      <c r="IU312" s="7"/>
      <c r="IV312" s="7"/>
      <c r="IW312" s="7"/>
      <c r="IX312" s="7"/>
      <c r="IY312" s="7"/>
      <c r="IZ312" s="7"/>
      <c r="JA312" s="7"/>
      <c r="JB312" s="7"/>
      <c r="JC312" s="7"/>
      <c r="JD312" s="7"/>
      <c r="JE312" s="7"/>
      <c r="JF312" s="7"/>
      <c r="JG312" s="7"/>
      <c r="JH312" s="7"/>
      <c r="JI312" s="7"/>
      <c r="JJ312" s="7"/>
      <c r="JK312" s="7"/>
      <c r="JL312" s="7"/>
      <c r="JM312" s="7"/>
      <c r="JN312" s="7"/>
      <c r="JO312" s="7"/>
      <c r="JP312" s="7"/>
      <c r="JQ312" s="7"/>
      <c r="JR312" s="7"/>
      <c r="JS312" s="7"/>
      <c r="JT312" s="7"/>
      <c r="JU312" s="7"/>
    </row>
    <row r="313" spans="1:281" s="3" customFormat="1" ht="30" customHeight="1" thickBot="1">
      <c r="A313" s="19" t="s">
        <v>175</v>
      </c>
      <c r="B313" s="29" t="s">
        <v>19</v>
      </c>
      <c r="C313" s="29" t="s">
        <v>1989</v>
      </c>
      <c r="D313" s="109"/>
      <c r="E313" s="115">
        <v>0</v>
      </c>
      <c r="F313" s="113">
        <v>45852</v>
      </c>
      <c r="G313" s="34">
        <v>45866</v>
      </c>
      <c r="H313" s="28">
        <f t="shared" si="259"/>
        <v>15</v>
      </c>
      <c r="I313" s="22"/>
      <c r="J313" s="7"/>
      <c r="K313" s="7"/>
      <c r="L313" s="7"/>
      <c r="M313" s="7"/>
      <c r="N313" s="7"/>
      <c r="O313" s="7"/>
      <c r="P313" s="7"/>
      <c r="Q313" s="7"/>
      <c r="R313" s="7"/>
      <c r="S313" s="7"/>
      <c r="T313" s="7"/>
      <c r="U313" s="8"/>
      <c r="V313" s="8"/>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c r="HG313" s="7"/>
      <c r="HH313" s="7"/>
      <c r="HI313" s="7"/>
      <c r="HJ313" s="7"/>
      <c r="HK313" s="7"/>
      <c r="HL313" s="7"/>
      <c r="HM313" s="7"/>
      <c r="HN313" s="7"/>
      <c r="HO313" s="7"/>
      <c r="HP313" s="7"/>
      <c r="HQ313" s="7"/>
      <c r="HR313" s="7"/>
      <c r="HS313" s="7"/>
      <c r="HT313" s="7"/>
      <c r="HU313" s="7"/>
      <c r="HV313" s="7"/>
      <c r="HW313" s="7"/>
      <c r="HX313" s="7"/>
      <c r="HY313" s="7"/>
      <c r="HZ313" s="7"/>
      <c r="IA313" s="7"/>
      <c r="IB313" s="7"/>
      <c r="IC313" s="7"/>
      <c r="ID313" s="7"/>
      <c r="IE313" s="7"/>
      <c r="IF313" s="7"/>
      <c r="IG313" s="7"/>
      <c r="IH313" s="7"/>
      <c r="II313" s="7"/>
      <c r="IJ313" s="7"/>
      <c r="IK313" s="7"/>
      <c r="IL313" s="7"/>
      <c r="IM313" s="7"/>
      <c r="IN313" s="7"/>
      <c r="IO313" s="7"/>
      <c r="IP313" s="7"/>
      <c r="IQ313" s="7"/>
      <c r="IR313" s="7"/>
      <c r="IS313" s="7"/>
      <c r="IT313" s="7"/>
      <c r="IU313" s="7"/>
      <c r="IV313" s="7"/>
      <c r="IW313" s="7"/>
      <c r="IX313" s="7"/>
      <c r="IY313" s="7"/>
      <c r="IZ313" s="7"/>
      <c r="JA313" s="7"/>
      <c r="JB313" s="7"/>
      <c r="JC313" s="7"/>
      <c r="JD313" s="7"/>
      <c r="JE313" s="7"/>
      <c r="JF313" s="7"/>
      <c r="JG313" s="7"/>
      <c r="JH313" s="7"/>
      <c r="JI313" s="7"/>
      <c r="JJ313" s="7"/>
      <c r="JK313" s="7"/>
      <c r="JL313" s="7"/>
      <c r="JM313" s="7"/>
      <c r="JN313" s="7"/>
      <c r="JO313" s="7"/>
      <c r="JP313" s="7"/>
      <c r="JQ313" s="7"/>
      <c r="JR313" s="7"/>
      <c r="JS313" s="7"/>
      <c r="JT313" s="7"/>
      <c r="JU313" s="7"/>
    </row>
    <row r="314" spans="1:281" s="3" customFormat="1" ht="30" customHeight="1" thickBot="1">
      <c r="A314" s="19" t="s">
        <v>176</v>
      </c>
      <c r="B314" s="29" t="s">
        <v>19</v>
      </c>
      <c r="C314" s="29" t="s">
        <v>1989</v>
      </c>
      <c r="D314" s="109"/>
      <c r="E314" s="115">
        <v>0</v>
      </c>
      <c r="F314" s="113">
        <v>45852</v>
      </c>
      <c r="G314" s="34">
        <v>45866</v>
      </c>
      <c r="H314" s="28">
        <f t="shared" si="259"/>
        <v>15</v>
      </c>
      <c r="I314" s="22"/>
      <c r="J314" s="7"/>
      <c r="K314" s="7"/>
      <c r="L314" s="7"/>
      <c r="M314" s="7"/>
      <c r="N314" s="7"/>
      <c r="O314" s="7"/>
      <c r="P314" s="7"/>
      <c r="Q314" s="7"/>
      <c r="R314" s="7"/>
      <c r="S314" s="7"/>
      <c r="T314" s="7"/>
      <c r="U314" s="8"/>
      <c r="V314" s="8"/>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c r="HG314" s="7"/>
      <c r="HH314" s="7"/>
      <c r="HI314" s="7"/>
      <c r="HJ314" s="7"/>
      <c r="HK314" s="7"/>
      <c r="HL314" s="7"/>
      <c r="HM314" s="7"/>
      <c r="HN314" s="7"/>
      <c r="HO314" s="7"/>
      <c r="HP314" s="7"/>
      <c r="HQ314" s="7"/>
      <c r="HR314" s="7"/>
      <c r="HS314" s="7"/>
      <c r="HT314" s="7"/>
      <c r="HU314" s="7"/>
      <c r="HV314" s="7"/>
      <c r="HW314" s="7"/>
      <c r="HX314" s="7"/>
      <c r="HY314" s="7"/>
      <c r="HZ314" s="7"/>
      <c r="IA314" s="7"/>
      <c r="IB314" s="7"/>
      <c r="IC314" s="7"/>
      <c r="ID314" s="7"/>
      <c r="IE314" s="7"/>
      <c r="IF314" s="7"/>
      <c r="IG314" s="7"/>
      <c r="IH314" s="7"/>
      <c r="II314" s="7"/>
      <c r="IJ314" s="7"/>
      <c r="IK314" s="7"/>
      <c r="IL314" s="7"/>
      <c r="IM314" s="7"/>
      <c r="IN314" s="7"/>
      <c r="IO314" s="7"/>
      <c r="IP314" s="7"/>
      <c r="IQ314" s="7"/>
      <c r="IR314" s="7"/>
      <c r="IS314" s="7"/>
      <c r="IT314" s="7"/>
      <c r="IU314" s="7"/>
      <c r="IV314" s="7"/>
      <c r="IW314" s="7"/>
      <c r="IX314" s="7"/>
      <c r="IY314" s="7"/>
      <c r="IZ314" s="7"/>
      <c r="JA314" s="7"/>
      <c r="JB314" s="7"/>
      <c r="JC314" s="7"/>
      <c r="JD314" s="7"/>
      <c r="JE314" s="7"/>
      <c r="JF314" s="7"/>
      <c r="JG314" s="7"/>
      <c r="JH314" s="7"/>
      <c r="JI314" s="7"/>
      <c r="JJ314" s="7"/>
      <c r="JK314" s="7"/>
      <c r="JL314" s="7"/>
      <c r="JM314" s="7"/>
      <c r="JN314" s="7"/>
      <c r="JO314" s="7"/>
      <c r="JP314" s="7"/>
      <c r="JQ314" s="7"/>
      <c r="JR314" s="7"/>
      <c r="JS314" s="7"/>
      <c r="JT314" s="7"/>
      <c r="JU314" s="7"/>
    </row>
    <row r="315" spans="1:281" s="3" customFormat="1" ht="30" customHeight="1" thickBot="1">
      <c r="A315" s="19" t="s">
        <v>177</v>
      </c>
      <c r="B315" s="29" t="s">
        <v>331</v>
      </c>
      <c r="C315" s="29" t="s">
        <v>98</v>
      </c>
      <c r="D315" s="109"/>
      <c r="E315" s="115">
        <v>0</v>
      </c>
      <c r="F315" s="113">
        <v>45852</v>
      </c>
      <c r="G315" s="34">
        <v>45866</v>
      </c>
      <c r="H315" s="28">
        <f t="shared" si="259"/>
        <v>15</v>
      </c>
      <c r="I315" s="22"/>
      <c r="J315" s="7"/>
      <c r="K315" s="7"/>
      <c r="L315" s="7"/>
      <c r="M315" s="7"/>
      <c r="N315" s="7"/>
      <c r="O315" s="7"/>
      <c r="P315" s="7"/>
      <c r="Q315" s="7"/>
      <c r="R315" s="7"/>
      <c r="S315" s="7"/>
      <c r="T315" s="7"/>
      <c r="U315" s="8"/>
      <c r="V315" s="8"/>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c r="HG315" s="7"/>
      <c r="HH315" s="7"/>
      <c r="HI315" s="7"/>
      <c r="HJ315" s="7"/>
      <c r="HK315" s="7"/>
      <c r="HL315" s="7"/>
      <c r="HM315" s="7"/>
      <c r="HN315" s="7"/>
      <c r="HO315" s="7"/>
      <c r="HP315" s="7"/>
      <c r="HQ315" s="7"/>
      <c r="HR315" s="7"/>
      <c r="HS315" s="7"/>
      <c r="HT315" s="7"/>
      <c r="HU315" s="7"/>
      <c r="HV315" s="7"/>
      <c r="HW315" s="7"/>
      <c r="HX315" s="7"/>
      <c r="HY315" s="7"/>
      <c r="HZ315" s="7"/>
      <c r="IA315" s="7"/>
      <c r="IB315" s="7"/>
      <c r="IC315" s="7"/>
      <c r="ID315" s="7"/>
      <c r="IE315" s="7"/>
      <c r="IF315" s="7"/>
      <c r="IG315" s="7"/>
      <c r="IH315" s="7"/>
      <c r="II315" s="7"/>
      <c r="IJ315" s="7"/>
      <c r="IK315" s="7"/>
      <c r="IL315" s="7"/>
      <c r="IM315" s="7"/>
      <c r="IN315" s="7"/>
      <c r="IO315" s="7"/>
      <c r="IP315" s="7"/>
      <c r="IQ315" s="7"/>
      <c r="IR315" s="7"/>
      <c r="IS315" s="7"/>
      <c r="IT315" s="7"/>
      <c r="IU315" s="7"/>
      <c r="IV315" s="7"/>
      <c r="IW315" s="7"/>
      <c r="IX315" s="7"/>
      <c r="IY315" s="7"/>
      <c r="IZ315" s="7"/>
      <c r="JA315" s="7"/>
      <c r="JB315" s="7"/>
      <c r="JC315" s="7"/>
      <c r="JD315" s="7"/>
      <c r="JE315" s="7"/>
      <c r="JF315" s="7"/>
      <c r="JG315" s="7"/>
      <c r="JH315" s="7"/>
      <c r="JI315" s="7"/>
      <c r="JJ315" s="7"/>
      <c r="JK315" s="7"/>
      <c r="JL315" s="7"/>
      <c r="JM315" s="7"/>
      <c r="JN315" s="7"/>
      <c r="JO315" s="7"/>
      <c r="JP315" s="7"/>
      <c r="JQ315" s="7"/>
      <c r="JR315" s="7"/>
      <c r="JS315" s="7"/>
      <c r="JT315" s="7"/>
      <c r="JU315" s="7"/>
    </row>
    <row r="316" spans="1:281" s="3" customFormat="1" ht="30" customHeight="1" thickBot="1">
      <c r="A316" s="19" t="s">
        <v>178</v>
      </c>
      <c r="B316" s="29" t="s">
        <v>331</v>
      </c>
      <c r="C316" s="29" t="s">
        <v>98</v>
      </c>
      <c r="D316" s="109"/>
      <c r="E316" s="115">
        <v>0</v>
      </c>
      <c r="F316" s="113">
        <v>45852</v>
      </c>
      <c r="G316" s="34">
        <v>45866</v>
      </c>
      <c r="H316" s="28">
        <f t="shared" si="259"/>
        <v>15</v>
      </c>
      <c r="I316" s="22"/>
      <c r="J316" s="7"/>
      <c r="K316" s="7"/>
      <c r="L316" s="7"/>
      <c r="M316" s="7"/>
      <c r="N316" s="7"/>
      <c r="O316" s="7"/>
      <c r="P316" s="7"/>
      <c r="Q316" s="7"/>
      <c r="R316" s="7"/>
      <c r="S316" s="7"/>
      <c r="T316" s="7"/>
      <c r="U316" s="8"/>
      <c r="V316" s="8"/>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c r="HG316" s="7"/>
      <c r="HH316" s="7"/>
      <c r="HI316" s="7"/>
      <c r="HJ316" s="7"/>
      <c r="HK316" s="7"/>
      <c r="HL316" s="7"/>
      <c r="HM316" s="7"/>
      <c r="HN316" s="7"/>
      <c r="HO316" s="7"/>
      <c r="HP316" s="7"/>
      <c r="HQ316" s="7"/>
      <c r="HR316" s="7"/>
      <c r="HS316" s="7"/>
      <c r="HT316" s="7"/>
      <c r="HU316" s="7"/>
      <c r="HV316" s="7"/>
      <c r="HW316" s="7"/>
      <c r="HX316" s="7"/>
      <c r="HY316" s="7"/>
      <c r="HZ316" s="7"/>
      <c r="IA316" s="7"/>
      <c r="IB316" s="7"/>
      <c r="IC316" s="7"/>
      <c r="ID316" s="7"/>
      <c r="IE316" s="7"/>
      <c r="IF316" s="7"/>
      <c r="IG316" s="7"/>
      <c r="IH316" s="7"/>
      <c r="II316" s="7"/>
      <c r="IJ316" s="7"/>
      <c r="IK316" s="7"/>
      <c r="IL316" s="7"/>
      <c r="IM316" s="7"/>
      <c r="IN316" s="7"/>
      <c r="IO316" s="7"/>
      <c r="IP316" s="7"/>
      <c r="IQ316" s="7"/>
      <c r="IR316" s="7"/>
      <c r="IS316" s="7"/>
      <c r="IT316" s="7"/>
      <c r="IU316" s="7"/>
      <c r="IV316" s="7"/>
      <c r="IW316" s="7"/>
      <c r="IX316" s="7"/>
      <c r="IY316" s="7"/>
      <c r="IZ316" s="7"/>
      <c r="JA316" s="7"/>
      <c r="JB316" s="7"/>
      <c r="JC316" s="7"/>
      <c r="JD316" s="7"/>
      <c r="JE316" s="7"/>
      <c r="JF316" s="7"/>
      <c r="JG316" s="7"/>
      <c r="JH316" s="7"/>
      <c r="JI316" s="7"/>
      <c r="JJ316" s="7"/>
      <c r="JK316" s="7"/>
      <c r="JL316" s="7"/>
      <c r="JM316" s="7"/>
      <c r="JN316" s="7"/>
      <c r="JO316" s="7"/>
      <c r="JP316" s="7"/>
      <c r="JQ316" s="7"/>
      <c r="JR316" s="7"/>
      <c r="JS316" s="7"/>
      <c r="JT316" s="7"/>
      <c r="JU316" s="7"/>
    </row>
    <row r="317" spans="1:281" s="3" customFormat="1" ht="30" customHeight="1" thickBot="1">
      <c r="A317" s="19" t="s">
        <v>179</v>
      </c>
      <c r="B317" s="29" t="s">
        <v>19</v>
      </c>
      <c r="C317" s="29" t="s">
        <v>1989</v>
      </c>
      <c r="D317" s="109"/>
      <c r="E317" s="115">
        <v>0</v>
      </c>
      <c r="F317" s="113">
        <v>45852</v>
      </c>
      <c r="G317" s="34">
        <v>45866</v>
      </c>
      <c r="H317" s="28">
        <f t="shared" si="259"/>
        <v>15</v>
      </c>
      <c r="I317" s="22"/>
      <c r="J317" s="7"/>
      <c r="K317" s="7"/>
      <c r="L317" s="7"/>
      <c r="M317" s="7"/>
      <c r="N317" s="7"/>
      <c r="O317" s="7"/>
      <c r="P317" s="7"/>
      <c r="Q317" s="7"/>
      <c r="R317" s="7"/>
      <c r="S317" s="7"/>
      <c r="T317" s="7"/>
      <c r="U317" s="8"/>
      <c r="V317" s="8"/>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c r="HG317" s="7"/>
      <c r="HH317" s="7"/>
      <c r="HI317" s="7"/>
      <c r="HJ317" s="7"/>
      <c r="HK317" s="7"/>
      <c r="HL317" s="7"/>
      <c r="HM317" s="7"/>
      <c r="HN317" s="7"/>
      <c r="HO317" s="7"/>
      <c r="HP317" s="7"/>
      <c r="HQ317" s="7"/>
      <c r="HR317" s="7"/>
      <c r="HS317" s="7"/>
      <c r="HT317" s="7"/>
      <c r="HU317" s="7"/>
      <c r="HV317" s="7"/>
      <c r="HW317" s="7"/>
      <c r="HX317" s="7"/>
      <c r="HY317" s="7"/>
      <c r="HZ317" s="7"/>
      <c r="IA317" s="7"/>
      <c r="IB317" s="7"/>
      <c r="IC317" s="7"/>
      <c r="ID317" s="7"/>
      <c r="IE317" s="7"/>
      <c r="IF317" s="7"/>
      <c r="IG317" s="7"/>
      <c r="IH317" s="7"/>
      <c r="II317" s="7"/>
      <c r="IJ317" s="7"/>
      <c r="IK317" s="7"/>
      <c r="IL317" s="7"/>
      <c r="IM317" s="7"/>
      <c r="IN317" s="7"/>
      <c r="IO317" s="7"/>
      <c r="IP317" s="7"/>
      <c r="IQ317" s="7"/>
      <c r="IR317" s="7"/>
      <c r="IS317" s="7"/>
      <c r="IT317" s="7"/>
      <c r="IU317" s="7"/>
      <c r="IV317" s="7"/>
      <c r="IW317" s="7"/>
      <c r="IX317" s="7"/>
      <c r="IY317" s="7"/>
      <c r="IZ317" s="7"/>
      <c r="JA317" s="7"/>
      <c r="JB317" s="7"/>
      <c r="JC317" s="7"/>
      <c r="JD317" s="7"/>
      <c r="JE317" s="7"/>
      <c r="JF317" s="7"/>
      <c r="JG317" s="7"/>
      <c r="JH317" s="7"/>
      <c r="JI317" s="7"/>
      <c r="JJ317" s="7"/>
      <c r="JK317" s="7"/>
      <c r="JL317" s="7"/>
      <c r="JM317" s="7"/>
      <c r="JN317" s="7"/>
      <c r="JO317" s="7"/>
      <c r="JP317" s="7"/>
      <c r="JQ317" s="7"/>
      <c r="JR317" s="7"/>
      <c r="JS317" s="7"/>
      <c r="JT317" s="7"/>
      <c r="JU317" s="7"/>
    </row>
    <row r="318" spans="1:281" s="3" customFormat="1" ht="30" customHeight="1" thickBot="1">
      <c r="A318" s="19" t="s">
        <v>180</v>
      </c>
      <c r="B318" s="29" t="s">
        <v>19</v>
      </c>
      <c r="C318" s="29" t="s">
        <v>1989</v>
      </c>
      <c r="D318" s="109"/>
      <c r="E318" s="115">
        <v>0</v>
      </c>
      <c r="F318" s="113">
        <v>45852</v>
      </c>
      <c r="G318" s="34">
        <v>45866</v>
      </c>
      <c r="H318" s="28">
        <f t="shared" si="259"/>
        <v>15</v>
      </c>
      <c r="I318" s="22"/>
      <c r="J318" s="7"/>
      <c r="K318" s="7"/>
      <c r="L318" s="7"/>
      <c r="M318" s="7"/>
      <c r="N318" s="7"/>
      <c r="O318" s="7"/>
      <c r="P318" s="7"/>
      <c r="Q318" s="7"/>
      <c r="R318" s="7"/>
      <c r="S318" s="7"/>
      <c r="T318" s="7"/>
      <c r="U318" s="8"/>
      <c r="V318" s="8"/>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c r="HG318" s="7"/>
      <c r="HH318" s="7"/>
      <c r="HI318" s="7"/>
      <c r="HJ318" s="7"/>
      <c r="HK318" s="7"/>
      <c r="HL318" s="7"/>
      <c r="HM318" s="7"/>
      <c r="HN318" s="7"/>
      <c r="HO318" s="7"/>
      <c r="HP318" s="7"/>
      <c r="HQ318" s="7"/>
      <c r="HR318" s="7"/>
      <c r="HS318" s="7"/>
      <c r="HT318" s="7"/>
      <c r="HU318" s="7"/>
      <c r="HV318" s="7"/>
      <c r="HW318" s="7"/>
      <c r="HX318" s="7"/>
      <c r="HY318" s="7"/>
      <c r="HZ318" s="7"/>
      <c r="IA318" s="7"/>
      <c r="IB318" s="7"/>
      <c r="IC318" s="7"/>
      <c r="ID318" s="7"/>
      <c r="IE318" s="7"/>
      <c r="IF318" s="7"/>
      <c r="IG318" s="7"/>
      <c r="IH318" s="7"/>
      <c r="II318" s="7"/>
      <c r="IJ318" s="7"/>
      <c r="IK318" s="7"/>
      <c r="IL318" s="7"/>
      <c r="IM318" s="7"/>
      <c r="IN318" s="7"/>
      <c r="IO318" s="7"/>
      <c r="IP318" s="7"/>
      <c r="IQ318" s="7"/>
      <c r="IR318" s="7"/>
      <c r="IS318" s="7"/>
      <c r="IT318" s="7"/>
      <c r="IU318" s="7"/>
      <c r="IV318" s="7"/>
      <c r="IW318" s="7"/>
      <c r="IX318" s="7"/>
      <c r="IY318" s="7"/>
      <c r="IZ318" s="7"/>
      <c r="JA318" s="7"/>
      <c r="JB318" s="7"/>
      <c r="JC318" s="7"/>
      <c r="JD318" s="7"/>
      <c r="JE318" s="7"/>
      <c r="JF318" s="7"/>
      <c r="JG318" s="7"/>
      <c r="JH318" s="7"/>
      <c r="JI318" s="7"/>
      <c r="JJ318" s="7"/>
      <c r="JK318" s="7"/>
      <c r="JL318" s="7"/>
      <c r="JM318" s="7"/>
      <c r="JN318" s="7"/>
      <c r="JO318" s="7"/>
      <c r="JP318" s="7"/>
      <c r="JQ318" s="7"/>
      <c r="JR318" s="7"/>
      <c r="JS318" s="7"/>
      <c r="JT318" s="7"/>
      <c r="JU318" s="7"/>
    </row>
    <row r="319" spans="1:281" s="3" customFormat="1" ht="30" customHeight="1" thickBot="1">
      <c r="A319" s="19" t="s">
        <v>181</v>
      </c>
      <c r="B319" s="29" t="s">
        <v>19</v>
      </c>
      <c r="C319" s="29" t="s">
        <v>1989</v>
      </c>
      <c r="D319" s="109"/>
      <c r="E319" s="115">
        <v>0</v>
      </c>
      <c r="F319" s="113">
        <v>45852</v>
      </c>
      <c r="G319" s="34">
        <v>45866</v>
      </c>
      <c r="H319" s="28">
        <f t="shared" si="259"/>
        <v>15</v>
      </c>
      <c r="I319" s="22"/>
      <c r="J319" s="7"/>
      <c r="K319" s="7"/>
      <c r="L319" s="7"/>
      <c r="M319" s="7"/>
      <c r="N319" s="7"/>
      <c r="O319" s="7"/>
      <c r="P319" s="7"/>
      <c r="Q319" s="7"/>
      <c r="R319" s="7"/>
      <c r="S319" s="7"/>
      <c r="T319" s="7"/>
      <c r="U319" s="8"/>
      <c r="V319" s="8"/>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c r="HG319" s="7"/>
      <c r="HH319" s="7"/>
      <c r="HI319" s="7"/>
      <c r="HJ319" s="7"/>
      <c r="HK319" s="7"/>
      <c r="HL319" s="7"/>
      <c r="HM319" s="7"/>
      <c r="HN319" s="7"/>
      <c r="HO319" s="7"/>
      <c r="HP319" s="7"/>
      <c r="HQ319" s="7"/>
      <c r="HR319" s="7"/>
      <c r="HS319" s="7"/>
      <c r="HT319" s="7"/>
      <c r="HU319" s="7"/>
      <c r="HV319" s="7"/>
      <c r="HW319" s="7"/>
      <c r="HX319" s="7"/>
      <c r="HY319" s="7"/>
      <c r="HZ319" s="7"/>
      <c r="IA319" s="7"/>
      <c r="IB319" s="7"/>
      <c r="IC319" s="7"/>
      <c r="ID319" s="7"/>
      <c r="IE319" s="7"/>
      <c r="IF319" s="7"/>
      <c r="IG319" s="7"/>
      <c r="IH319" s="7"/>
      <c r="II319" s="7"/>
      <c r="IJ319" s="7"/>
      <c r="IK319" s="7"/>
      <c r="IL319" s="7"/>
      <c r="IM319" s="7"/>
      <c r="IN319" s="7"/>
      <c r="IO319" s="7"/>
      <c r="IP319" s="7"/>
      <c r="IQ319" s="7"/>
      <c r="IR319" s="7"/>
      <c r="IS319" s="7"/>
      <c r="IT319" s="7"/>
      <c r="IU319" s="7"/>
      <c r="IV319" s="7"/>
      <c r="IW319" s="7"/>
      <c r="IX319" s="7"/>
      <c r="IY319" s="7"/>
      <c r="IZ319" s="7"/>
      <c r="JA319" s="7"/>
      <c r="JB319" s="7"/>
      <c r="JC319" s="7"/>
      <c r="JD319" s="7"/>
      <c r="JE319" s="7"/>
      <c r="JF319" s="7"/>
      <c r="JG319" s="7"/>
      <c r="JH319" s="7"/>
      <c r="JI319" s="7"/>
      <c r="JJ319" s="7"/>
      <c r="JK319" s="7"/>
      <c r="JL319" s="7"/>
      <c r="JM319" s="7"/>
      <c r="JN319" s="7"/>
      <c r="JO319" s="7"/>
      <c r="JP319" s="7"/>
      <c r="JQ319" s="7"/>
      <c r="JR319" s="7"/>
      <c r="JS319" s="7"/>
      <c r="JT319" s="7"/>
      <c r="JU319" s="7"/>
    </row>
    <row r="320" spans="1:281" s="3" customFormat="1" ht="30" customHeight="1" thickBot="1">
      <c r="A320" s="19" t="s">
        <v>182</v>
      </c>
      <c r="B320" s="29" t="s">
        <v>19</v>
      </c>
      <c r="C320" s="29" t="s">
        <v>1989</v>
      </c>
      <c r="D320" s="109"/>
      <c r="E320" s="115">
        <v>0</v>
      </c>
      <c r="F320" s="113">
        <v>45852</v>
      </c>
      <c r="G320" s="34">
        <v>45866</v>
      </c>
      <c r="H320" s="28">
        <f t="shared" si="259"/>
        <v>15</v>
      </c>
      <c r="I320" s="22"/>
      <c r="J320" s="7"/>
      <c r="K320" s="7"/>
      <c r="L320" s="7"/>
      <c r="M320" s="7"/>
      <c r="N320" s="7"/>
      <c r="O320" s="7"/>
      <c r="P320" s="7"/>
      <c r="Q320" s="7"/>
      <c r="R320" s="7"/>
      <c r="S320" s="7"/>
      <c r="T320" s="7"/>
      <c r="U320" s="8"/>
      <c r="V320" s="8"/>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c r="HG320" s="7"/>
      <c r="HH320" s="7"/>
      <c r="HI320" s="7"/>
      <c r="HJ320" s="7"/>
      <c r="HK320" s="7"/>
      <c r="HL320" s="7"/>
      <c r="HM320" s="7"/>
      <c r="HN320" s="7"/>
      <c r="HO320" s="7"/>
      <c r="HP320" s="7"/>
      <c r="HQ320" s="7"/>
      <c r="HR320" s="7"/>
      <c r="HS320" s="7"/>
      <c r="HT320" s="7"/>
      <c r="HU320" s="7"/>
      <c r="HV320" s="7"/>
      <c r="HW320" s="7"/>
      <c r="HX320" s="7"/>
      <c r="HY320" s="7"/>
      <c r="HZ320" s="7"/>
      <c r="IA320" s="7"/>
      <c r="IB320" s="7"/>
      <c r="IC320" s="7"/>
      <c r="ID320" s="7"/>
      <c r="IE320" s="7"/>
      <c r="IF320" s="7"/>
      <c r="IG320" s="7"/>
      <c r="IH320" s="7"/>
      <c r="II320" s="7"/>
      <c r="IJ320" s="7"/>
      <c r="IK320" s="7"/>
      <c r="IL320" s="7"/>
      <c r="IM320" s="7"/>
      <c r="IN320" s="7"/>
      <c r="IO320" s="7"/>
      <c r="IP320" s="7"/>
      <c r="IQ320" s="7"/>
      <c r="IR320" s="7"/>
      <c r="IS320" s="7"/>
      <c r="IT320" s="7"/>
      <c r="IU320" s="7"/>
      <c r="IV320" s="7"/>
      <c r="IW320" s="7"/>
      <c r="IX320" s="7"/>
      <c r="IY320" s="7"/>
      <c r="IZ320" s="7"/>
      <c r="JA320" s="7"/>
      <c r="JB320" s="7"/>
      <c r="JC320" s="7"/>
      <c r="JD320" s="7"/>
      <c r="JE320" s="7"/>
      <c r="JF320" s="7"/>
      <c r="JG320" s="7"/>
      <c r="JH320" s="7"/>
      <c r="JI320" s="7"/>
      <c r="JJ320" s="7"/>
      <c r="JK320" s="7"/>
      <c r="JL320" s="7"/>
      <c r="JM320" s="7"/>
      <c r="JN320" s="7"/>
      <c r="JO320" s="7"/>
      <c r="JP320" s="7"/>
      <c r="JQ320" s="7"/>
      <c r="JR320" s="7"/>
      <c r="JS320" s="7"/>
      <c r="JT320" s="7"/>
      <c r="JU320" s="7"/>
    </row>
    <row r="321" spans="1:281" s="3" customFormat="1" ht="30" customHeight="1" thickBot="1">
      <c r="A321" s="19" t="s">
        <v>183</v>
      </c>
      <c r="B321" s="29" t="s">
        <v>19</v>
      </c>
      <c r="C321" s="29" t="s">
        <v>1989</v>
      </c>
      <c r="D321" s="109"/>
      <c r="E321" s="115">
        <v>0</v>
      </c>
      <c r="F321" s="113">
        <v>45852</v>
      </c>
      <c r="G321" s="34">
        <v>45866</v>
      </c>
      <c r="H321" s="28">
        <f t="shared" si="259"/>
        <v>15</v>
      </c>
      <c r="I321" s="22"/>
      <c r="J321" s="7"/>
      <c r="K321" s="7"/>
      <c r="L321" s="7"/>
      <c r="M321" s="7"/>
      <c r="N321" s="7"/>
      <c r="O321" s="7"/>
      <c r="P321" s="7"/>
      <c r="Q321" s="7"/>
      <c r="R321" s="7"/>
      <c r="S321" s="7"/>
      <c r="T321" s="7"/>
      <c r="U321" s="8"/>
      <c r="V321" s="8"/>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c r="HG321" s="7"/>
      <c r="HH321" s="7"/>
      <c r="HI321" s="7"/>
      <c r="HJ321" s="7"/>
      <c r="HK321" s="7"/>
      <c r="HL321" s="7"/>
      <c r="HM321" s="7"/>
      <c r="HN321" s="7"/>
      <c r="HO321" s="7"/>
      <c r="HP321" s="7"/>
      <c r="HQ321" s="7"/>
      <c r="HR321" s="7"/>
      <c r="HS321" s="7"/>
      <c r="HT321" s="7"/>
      <c r="HU321" s="7"/>
      <c r="HV321" s="7"/>
      <c r="HW321" s="7"/>
      <c r="HX321" s="7"/>
      <c r="HY321" s="7"/>
      <c r="HZ321" s="7"/>
      <c r="IA321" s="7"/>
      <c r="IB321" s="7"/>
      <c r="IC321" s="7"/>
      <c r="ID321" s="7"/>
      <c r="IE321" s="7"/>
      <c r="IF321" s="7"/>
      <c r="IG321" s="7"/>
      <c r="IH321" s="7"/>
      <c r="II321" s="7"/>
      <c r="IJ321" s="7"/>
      <c r="IK321" s="7"/>
      <c r="IL321" s="7"/>
      <c r="IM321" s="7"/>
      <c r="IN321" s="7"/>
      <c r="IO321" s="7"/>
      <c r="IP321" s="7"/>
      <c r="IQ321" s="7"/>
      <c r="IR321" s="7"/>
      <c r="IS321" s="7"/>
      <c r="IT321" s="7"/>
      <c r="IU321" s="7"/>
      <c r="IV321" s="7"/>
      <c r="IW321" s="7"/>
      <c r="IX321" s="7"/>
      <c r="IY321" s="7"/>
      <c r="IZ321" s="7"/>
      <c r="JA321" s="7"/>
      <c r="JB321" s="7"/>
      <c r="JC321" s="7"/>
      <c r="JD321" s="7"/>
      <c r="JE321" s="7"/>
      <c r="JF321" s="7"/>
      <c r="JG321" s="7"/>
      <c r="JH321" s="7"/>
      <c r="JI321" s="7"/>
      <c r="JJ321" s="7"/>
      <c r="JK321" s="7"/>
      <c r="JL321" s="7"/>
      <c r="JM321" s="7"/>
      <c r="JN321" s="7"/>
      <c r="JO321" s="7"/>
      <c r="JP321" s="7"/>
      <c r="JQ321" s="7"/>
      <c r="JR321" s="7"/>
      <c r="JS321" s="7"/>
      <c r="JT321" s="7"/>
      <c r="JU321" s="7"/>
    </row>
    <row r="322" spans="1:281" s="3" customFormat="1" ht="30" customHeight="1" thickBot="1">
      <c r="A322" s="19" t="s">
        <v>113</v>
      </c>
      <c r="B322" s="29" t="s">
        <v>19</v>
      </c>
      <c r="C322" s="29" t="s">
        <v>1989</v>
      </c>
      <c r="D322" s="109"/>
      <c r="E322" s="115">
        <v>0</v>
      </c>
      <c r="F322" s="113">
        <v>45852</v>
      </c>
      <c r="G322" s="34">
        <v>45866</v>
      </c>
      <c r="H322" s="28">
        <f t="shared" si="259"/>
        <v>15</v>
      </c>
      <c r="I322" s="22"/>
      <c r="J322" s="7"/>
      <c r="K322" s="7"/>
      <c r="L322" s="7"/>
      <c r="M322" s="7"/>
      <c r="N322" s="7"/>
      <c r="O322" s="7"/>
      <c r="P322" s="7"/>
      <c r="Q322" s="7"/>
      <c r="R322" s="7"/>
      <c r="S322" s="7"/>
      <c r="T322" s="7"/>
      <c r="U322" s="8"/>
      <c r="V322" s="8"/>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c r="HG322" s="7"/>
      <c r="HH322" s="7"/>
      <c r="HI322" s="7"/>
      <c r="HJ322" s="7"/>
      <c r="HK322" s="7"/>
      <c r="HL322" s="7"/>
      <c r="HM322" s="7"/>
      <c r="HN322" s="7"/>
      <c r="HO322" s="7"/>
      <c r="HP322" s="7"/>
      <c r="HQ322" s="7"/>
      <c r="HR322" s="7"/>
      <c r="HS322" s="7"/>
      <c r="HT322" s="7"/>
      <c r="HU322" s="7"/>
      <c r="HV322" s="7"/>
      <c r="HW322" s="7"/>
      <c r="HX322" s="7"/>
      <c r="HY322" s="7"/>
      <c r="HZ322" s="7"/>
      <c r="IA322" s="7"/>
      <c r="IB322" s="7"/>
      <c r="IC322" s="7"/>
      <c r="ID322" s="7"/>
      <c r="IE322" s="7"/>
      <c r="IF322" s="7"/>
      <c r="IG322" s="7"/>
      <c r="IH322" s="7"/>
      <c r="II322" s="7"/>
      <c r="IJ322" s="7"/>
      <c r="IK322" s="7"/>
      <c r="IL322" s="7"/>
      <c r="IM322" s="7"/>
      <c r="IN322" s="7"/>
      <c r="IO322" s="7"/>
      <c r="IP322" s="7"/>
      <c r="IQ322" s="7"/>
      <c r="IR322" s="7"/>
      <c r="IS322" s="7"/>
      <c r="IT322" s="7"/>
      <c r="IU322" s="7"/>
      <c r="IV322" s="7"/>
      <c r="IW322" s="7"/>
      <c r="IX322" s="7"/>
      <c r="IY322" s="7"/>
      <c r="IZ322" s="7"/>
      <c r="JA322" s="7"/>
      <c r="JB322" s="7"/>
      <c r="JC322" s="7"/>
      <c r="JD322" s="7"/>
      <c r="JE322" s="7"/>
      <c r="JF322" s="7"/>
      <c r="JG322" s="7"/>
      <c r="JH322" s="7"/>
      <c r="JI322" s="7"/>
      <c r="JJ322" s="7"/>
      <c r="JK322" s="7"/>
      <c r="JL322" s="7"/>
      <c r="JM322" s="7"/>
      <c r="JN322" s="7"/>
      <c r="JO322" s="7"/>
      <c r="JP322" s="7"/>
      <c r="JQ322" s="7"/>
      <c r="JR322" s="7"/>
      <c r="JS322" s="7"/>
      <c r="JT322" s="7"/>
      <c r="JU322" s="7"/>
    </row>
    <row r="323" spans="1:281" s="3" customFormat="1" ht="30" customHeight="1" thickBot="1">
      <c r="A323" s="19" t="s">
        <v>184</v>
      </c>
      <c r="B323" s="29" t="s">
        <v>19</v>
      </c>
      <c r="C323" s="29" t="s">
        <v>1989</v>
      </c>
      <c r="D323" s="109"/>
      <c r="E323" s="115">
        <v>0</v>
      </c>
      <c r="F323" s="113">
        <v>45852</v>
      </c>
      <c r="G323" s="34">
        <v>45866</v>
      </c>
      <c r="H323" s="28">
        <f t="shared" si="259"/>
        <v>15</v>
      </c>
      <c r="I323" s="22"/>
      <c r="J323" s="7"/>
      <c r="K323" s="7"/>
      <c r="L323" s="7"/>
      <c r="M323" s="7"/>
      <c r="N323" s="7"/>
      <c r="O323" s="7"/>
      <c r="P323" s="7"/>
      <c r="Q323" s="7"/>
      <c r="R323" s="7"/>
      <c r="S323" s="7"/>
      <c r="T323" s="7"/>
      <c r="U323" s="8"/>
      <c r="V323" s="8"/>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c r="HG323" s="7"/>
      <c r="HH323" s="7"/>
      <c r="HI323" s="7"/>
      <c r="HJ323" s="7"/>
      <c r="HK323" s="7"/>
      <c r="HL323" s="7"/>
      <c r="HM323" s="7"/>
      <c r="HN323" s="7"/>
      <c r="HO323" s="7"/>
      <c r="HP323" s="7"/>
      <c r="HQ323" s="7"/>
      <c r="HR323" s="7"/>
      <c r="HS323" s="7"/>
      <c r="HT323" s="7"/>
      <c r="HU323" s="7"/>
      <c r="HV323" s="7"/>
      <c r="HW323" s="7"/>
      <c r="HX323" s="7"/>
      <c r="HY323" s="7"/>
      <c r="HZ323" s="7"/>
      <c r="IA323" s="7"/>
      <c r="IB323" s="7"/>
      <c r="IC323" s="7"/>
      <c r="ID323" s="7"/>
      <c r="IE323" s="7"/>
      <c r="IF323" s="7"/>
      <c r="IG323" s="7"/>
      <c r="IH323" s="7"/>
      <c r="II323" s="7"/>
      <c r="IJ323" s="7"/>
      <c r="IK323" s="7"/>
      <c r="IL323" s="7"/>
      <c r="IM323" s="7"/>
      <c r="IN323" s="7"/>
      <c r="IO323" s="7"/>
      <c r="IP323" s="7"/>
      <c r="IQ323" s="7"/>
      <c r="IR323" s="7"/>
      <c r="IS323" s="7"/>
      <c r="IT323" s="7"/>
      <c r="IU323" s="7"/>
      <c r="IV323" s="7"/>
      <c r="IW323" s="7"/>
      <c r="IX323" s="7"/>
      <c r="IY323" s="7"/>
      <c r="IZ323" s="7"/>
      <c r="JA323" s="7"/>
      <c r="JB323" s="7"/>
      <c r="JC323" s="7"/>
      <c r="JD323" s="7"/>
      <c r="JE323" s="7"/>
      <c r="JF323" s="7"/>
      <c r="JG323" s="7"/>
      <c r="JH323" s="7"/>
      <c r="JI323" s="7"/>
      <c r="JJ323" s="7"/>
      <c r="JK323" s="7"/>
      <c r="JL323" s="7"/>
      <c r="JM323" s="7"/>
      <c r="JN323" s="7"/>
      <c r="JO323" s="7"/>
      <c r="JP323" s="7"/>
      <c r="JQ323" s="7"/>
      <c r="JR323" s="7"/>
      <c r="JS323" s="7"/>
      <c r="JT323" s="7"/>
      <c r="JU323" s="7"/>
    </row>
    <row r="324" spans="1:281" s="3" customFormat="1" ht="30" customHeight="1" thickBot="1">
      <c r="A324" s="19" t="s">
        <v>185</v>
      </c>
      <c r="B324" s="29" t="s">
        <v>19</v>
      </c>
      <c r="C324" s="29" t="s">
        <v>1989</v>
      </c>
      <c r="D324" s="109"/>
      <c r="E324" s="115">
        <v>0</v>
      </c>
      <c r="F324" s="113">
        <v>45852</v>
      </c>
      <c r="G324" s="34">
        <v>45866</v>
      </c>
      <c r="H324" s="28">
        <f t="shared" si="259"/>
        <v>15</v>
      </c>
      <c r="I324" s="22"/>
      <c r="J324" s="7"/>
      <c r="K324" s="7"/>
      <c r="L324" s="7"/>
      <c r="M324" s="7"/>
      <c r="N324" s="7"/>
      <c r="O324" s="7"/>
      <c r="P324" s="7"/>
      <c r="Q324" s="7"/>
      <c r="R324" s="7"/>
      <c r="S324" s="7"/>
      <c r="T324" s="7"/>
      <c r="U324" s="8"/>
      <c r="V324" s="8"/>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c r="HG324" s="7"/>
      <c r="HH324" s="7"/>
      <c r="HI324" s="7"/>
      <c r="HJ324" s="7"/>
      <c r="HK324" s="7"/>
      <c r="HL324" s="7"/>
      <c r="HM324" s="7"/>
      <c r="HN324" s="7"/>
      <c r="HO324" s="7"/>
      <c r="HP324" s="7"/>
      <c r="HQ324" s="7"/>
      <c r="HR324" s="7"/>
      <c r="HS324" s="7"/>
      <c r="HT324" s="7"/>
      <c r="HU324" s="7"/>
      <c r="HV324" s="7"/>
      <c r="HW324" s="7"/>
      <c r="HX324" s="7"/>
      <c r="HY324" s="7"/>
      <c r="HZ324" s="7"/>
      <c r="IA324" s="7"/>
      <c r="IB324" s="7"/>
      <c r="IC324" s="7"/>
      <c r="ID324" s="7"/>
      <c r="IE324" s="7"/>
      <c r="IF324" s="7"/>
      <c r="IG324" s="7"/>
      <c r="IH324" s="7"/>
      <c r="II324" s="7"/>
      <c r="IJ324" s="7"/>
      <c r="IK324" s="7"/>
      <c r="IL324" s="7"/>
      <c r="IM324" s="7"/>
      <c r="IN324" s="7"/>
      <c r="IO324" s="7"/>
      <c r="IP324" s="7"/>
      <c r="IQ324" s="7"/>
      <c r="IR324" s="7"/>
      <c r="IS324" s="7"/>
      <c r="IT324" s="7"/>
      <c r="IU324" s="7"/>
      <c r="IV324" s="7"/>
      <c r="IW324" s="7"/>
      <c r="IX324" s="7"/>
      <c r="IY324" s="7"/>
      <c r="IZ324" s="7"/>
      <c r="JA324" s="7"/>
      <c r="JB324" s="7"/>
      <c r="JC324" s="7"/>
      <c r="JD324" s="7"/>
      <c r="JE324" s="7"/>
      <c r="JF324" s="7"/>
      <c r="JG324" s="7"/>
      <c r="JH324" s="7"/>
      <c r="JI324" s="7"/>
      <c r="JJ324" s="7"/>
      <c r="JK324" s="7"/>
      <c r="JL324" s="7"/>
      <c r="JM324" s="7"/>
      <c r="JN324" s="7"/>
      <c r="JO324" s="7"/>
      <c r="JP324" s="7"/>
      <c r="JQ324" s="7"/>
      <c r="JR324" s="7"/>
      <c r="JS324" s="7"/>
      <c r="JT324" s="7"/>
      <c r="JU324" s="7"/>
    </row>
    <row r="325" spans="1:281" s="3" customFormat="1" ht="30" customHeight="1" thickBot="1">
      <c r="A325" s="19" t="s">
        <v>186</v>
      </c>
      <c r="B325" s="29" t="s">
        <v>19</v>
      </c>
      <c r="C325" s="29" t="s">
        <v>1989</v>
      </c>
      <c r="D325" s="109"/>
      <c r="E325" s="115">
        <v>0</v>
      </c>
      <c r="F325" s="113">
        <v>45852</v>
      </c>
      <c r="G325" s="34">
        <v>45866</v>
      </c>
      <c r="H325" s="28">
        <f t="shared" si="259"/>
        <v>15</v>
      </c>
      <c r="I325" s="22"/>
      <c r="J325" s="7"/>
      <c r="K325" s="7"/>
      <c r="L325" s="7"/>
      <c r="M325" s="7"/>
      <c r="N325" s="7"/>
      <c r="O325" s="7"/>
      <c r="P325" s="7"/>
      <c r="Q325" s="7"/>
      <c r="R325" s="7"/>
      <c r="S325" s="7"/>
      <c r="T325" s="7"/>
      <c r="U325" s="8"/>
      <c r="V325" s="8"/>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c r="HG325" s="7"/>
      <c r="HH325" s="7"/>
      <c r="HI325" s="7"/>
      <c r="HJ325" s="7"/>
      <c r="HK325" s="7"/>
      <c r="HL325" s="7"/>
      <c r="HM325" s="7"/>
      <c r="HN325" s="7"/>
      <c r="HO325" s="7"/>
      <c r="HP325" s="7"/>
      <c r="HQ325" s="7"/>
      <c r="HR325" s="7"/>
      <c r="HS325" s="7"/>
      <c r="HT325" s="7"/>
      <c r="HU325" s="7"/>
      <c r="HV325" s="7"/>
      <c r="HW325" s="7"/>
      <c r="HX325" s="7"/>
      <c r="HY325" s="7"/>
      <c r="HZ325" s="7"/>
      <c r="IA325" s="7"/>
      <c r="IB325" s="7"/>
      <c r="IC325" s="7"/>
      <c r="ID325" s="7"/>
      <c r="IE325" s="7"/>
      <c r="IF325" s="7"/>
      <c r="IG325" s="7"/>
      <c r="IH325" s="7"/>
      <c r="II325" s="7"/>
      <c r="IJ325" s="7"/>
      <c r="IK325" s="7"/>
      <c r="IL325" s="7"/>
      <c r="IM325" s="7"/>
      <c r="IN325" s="7"/>
      <c r="IO325" s="7"/>
      <c r="IP325" s="7"/>
      <c r="IQ325" s="7"/>
      <c r="IR325" s="7"/>
      <c r="IS325" s="7"/>
      <c r="IT325" s="7"/>
      <c r="IU325" s="7"/>
      <c r="IV325" s="7"/>
      <c r="IW325" s="7"/>
      <c r="IX325" s="7"/>
      <c r="IY325" s="7"/>
      <c r="IZ325" s="7"/>
      <c r="JA325" s="7"/>
      <c r="JB325" s="7"/>
      <c r="JC325" s="7"/>
      <c r="JD325" s="7"/>
      <c r="JE325" s="7"/>
      <c r="JF325" s="7"/>
      <c r="JG325" s="7"/>
      <c r="JH325" s="7"/>
      <c r="JI325" s="7"/>
      <c r="JJ325" s="7"/>
      <c r="JK325" s="7"/>
      <c r="JL325" s="7"/>
      <c r="JM325" s="7"/>
      <c r="JN325" s="7"/>
      <c r="JO325" s="7"/>
      <c r="JP325" s="7"/>
      <c r="JQ325" s="7"/>
      <c r="JR325" s="7"/>
      <c r="JS325" s="7"/>
      <c r="JT325" s="7"/>
      <c r="JU325" s="7"/>
    </row>
    <row r="326" spans="1:281" s="3" customFormat="1" ht="30" customHeight="1" thickBot="1">
      <c r="A326" s="19" t="s">
        <v>187</v>
      </c>
      <c r="B326" s="29" t="s">
        <v>19</v>
      </c>
      <c r="C326" s="29" t="s">
        <v>1989</v>
      </c>
      <c r="D326" s="109"/>
      <c r="E326" s="115">
        <v>0</v>
      </c>
      <c r="F326" s="113">
        <v>45852</v>
      </c>
      <c r="G326" s="34">
        <v>45866</v>
      </c>
      <c r="H326" s="28">
        <f t="shared" si="259"/>
        <v>15</v>
      </c>
      <c r="I326" s="22"/>
      <c r="J326" s="7"/>
      <c r="K326" s="7"/>
      <c r="L326" s="7"/>
      <c r="M326" s="7"/>
      <c r="N326" s="7"/>
      <c r="O326" s="7"/>
      <c r="P326" s="7"/>
      <c r="Q326" s="7"/>
      <c r="R326" s="7"/>
      <c r="S326" s="7"/>
      <c r="T326" s="7"/>
      <c r="U326" s="8"/>
      <c r="V326" s="8"/>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c r="HG326" s="7"/>
      <c r="HH326" s="7"/>
      <c r="HI326" s="7"/>
      <c r="HJ326" s="7"/>
      <c r="HK326" s="7"/>
      <c r="HL326" s="7"/>
      <c r="HM326" s="7"/>
      <c r="HN326" s="7"/>
      <c r="HO326" s="7"/>
      <c r="HP326" s="7"/>
      <c r="HQ326" s="7"/>
      <c r="HR326" s="7"/>
      <c r="HS326" s="7"/>
      <c r="HT326" s="7"/>
      <c r="HU326" s="7"/>
      <c r="HV326" s="7"/>
      <c r="HW326" s="7"/>
      <c r="HX326" s="7"/>
      <c r="HY326" s="7"/>
      <c r="HZ326" s="7"/>
      <c r="IA326" s="7"/>
      <c r="IB326" s="7"/>
      <c r="IC326" s="7"/>
      <c r="ID326" s="7"/>
      <c r="IE326" s="7"/>
      <c r="IF326" s="7"/>
      <c r="IG326" s="7"/>
      <c r="IH326" s="7"/>
      <c r="II326" s="7"/>
      <c r="IJ326" s="7"/>
      <c r="IK326" s="7"/>
      <c r="IL326" s="7"/>
      <c r="IM326" s="7"/>
      <c r="IN326" s="7"/>
      <c r="IO326" s="7"/>
      <c r="IP326" s="7"/>
      <c r="IQ326" s="7"/>
      <c r="IR326" s="7"/>
      <c r="IS326" s="7"/>
      <c r="IT326" s="7"/>
      <c r="IU326" s="7"/>
      <c r="IV326" s="7"/>
      <c r="IW326" s="7"/>
      <c r="IX326" s="7"/>
      <c r="IY326" s="7"/>
      <c r="IZ326" s="7"/>
      <c r="JA326" s="7"/>
      <c r="JB326" s="7"/>
      <c r="JC326" s="7"/>
      <c r="JD326" s="7"/>
      <c r="JE326" s="7"/>
      <c r="JF326" s="7"/>
      <c r="JG326" s="7"/>
      <c r="JH326" s="7"/>
      <c r="JI326" s="7"/>
      <c r="JJ326" s="7"/>
      <c r="JK326" s="7"/>
      <c r="JL326" s="7"/>
      <c r="JM326" s="7"/>
      <c r="JN326" s="7"/>
      <c r="JO326" s="7"/>
      <c r="JP326" s="7"/>
      <c r="JQ326" s="7"/>
      <c r="JR326" s="7"/>
      <c r="JS326" s="7"/>
      <c r="JT326" s="7"/>
      <c r="JU326" s="7"/>
    </row>
    <row r="327" spans="1:281" s="3" customFormat="1" ht="30" customHeight="1" thickBot="1">
      <c r="A327" s="19" t="s">
        <v>188</v>
      </c>
      <c r="B327" s="29" t="s">
        <v>19</v>
      </c>
      <c r="C327" s="29" t="s">
        <v>1989</v>
      </c>
      <c r="D327" s="109"/>
      <c r="E327" s="115">
        <v>0</v>
      </c>
      <c r="F327" s="113">
        <v>45852</v>
      </c>
      <c r="G327" s="34">
        <v>45866</v>
      </c>
      <c r="H327" s="28">
        <f t="shared" si="259"/>
        <v>15</v>
      </c>
      <c r="I327" s="22"/>
      <c r="J327" s="7"/>
      <c r="K327" s="7"/>
      <c r="L327" s="7"/>
      <c r="M327" s="7"/>
      <c r="N327" s="7"/>
      <c r="O327" s="7"/>
      <c r="P327" s="7"/>
      <c r="Q327" s="7"/>
      <c r="R327" s="7"/>
      <c r="S327" s="7"/>
      <c r="T327" s="7"/>
      <c r="U327" s="8"/>
      <c r="V327" s="8"/>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c r="HG327" s="7"/>
      <c r="HH327" s="7"/>
      <c r="HI327" s="7"/>
      <c r="HJ327" s="7"/>
      <c r="HK327" s="7"/>
      <c r="HL327" s="7"/>
      <c r="HM327" s="7"/>
      <c r="HN327" s="7"/>
      <c r="HO327" s="7"/>
      <c r="HP327" s="7"/>
      <c r="HQ327" s="7"/>
      <c r="HR327" s="7"/>
      <c r="HS327" s="7"/>
      <c r="HT327" s="7"/>
      <c r="HU327" s="7"/>
      <c r="HV327" s="7"/>
      <c r="HW327" s="7"/>
      <c r="HX327" s="7"/>
      <c r="HY327" s="7"/>
      <c r="HZ327" s="7"/>
      <c r="IA327" s="7"/>
      <c r="IB327" s="7"/>
      <c r="IC327" s="7"/>
      <c r="ID327" s="7"/>
      <c r="IE327" s="7"/>
      <c r="IF327" s="7"/>
      <c r="IG327" s="7"/>
      <c r="IH327" s="7"/>
      <c r="II327" s="7"/>
      <c r="IJ327" s="7"/>
      <c r="IK327" s="7"/>
      <c r="IL327" s="7"/>
      <c r="IM327" s="7"/>
      <c r="IN327" s="7"/>
      <c r="IO327" s="7"/>
      <c r="IP327" s="7"/>
      <c r="IQ327" s="7"/>
      <c r="IR327" s="7"/>
      <c r="IS327" s="7"/>
      <c r="IT327" s="7"/>
      <c r="IU327" s="7"/>
      <c r="IV327" s="7"/>
      <c r="IW327" s="7"/>
      <c r="IX327" s="7"/>
      <c r="IY327" s="7"/>
      <c r="IZ327" s="7"/>
      <c r="JA327" s="7"/>
      <c r="JB327" s="7"/>
      <c r="JC327" s="7"/>
      <c r="JD327" s="7"/>
      <c r="JE327" s="7"/>
      <c r="JF327" s="7"/>
      <c r="JG327" s="7"/>
      <c r="JH327" s="7"/>
      <c r="JI327" s="7"/>
      <c r="JJ327" s="7"/>
      <c r="JK327" s="7"/>
      <c r="JL327" s="7"/>
      <c r="JM327" s="7"/>
      <c r="JN327" s="7"/>
      <c r="JO327" s="7"/>
      <c r="JP327" s="7"/>
      <c r="JQ327" s="7"/>
      <c r="JR327" s="7"/>
      <c r="JS327" s="7"/>
      <c r="JT327" s="7"/>
      <c r="JU327" s="7"/>
    </row>
    <row r="328" spans="1:281" s="3" customFormat="1" ht="30" customHeight="1" thickBot="1">
      <c r="A328" s="19" t="s">
        <v>189</v>
      </c>
      <c r="B328" s="29" t="s">
        <v>19</v>
      </c>
      <c r="C328" s="29" t="s">
        <v>1989</v>
      </c>
      <c r="D328" s="109"/>
      <c r="E328" s="115">
        <v>0</v>
      </c>
      <c r="F328" s="113">
        <v>45852</v>
      </c>
      <c r="G328" s="34">
        <v>45866</v>
      </c>
      <c r="H328" s="28">
        <f t="shared" si="259"/>
        <v>15</v>
      </c>
      <c r="I328" s="22"/>
      <c r="J328" s="7"/>
      <c r="K328" s="7"/>
      <c r="L328" s="7"/>
      <c r="M328" s="7"/>
      <c r="N328" s="7"/>
      <c r="O328" s="7"/>
      <c r="P328" s="7"/>
      <c r="Q328" s="7"/>
      <c r="R328" s="7"/>
      <c r="S328" s="7"/>
      <c r="T328" s="7"/>
      <c r="U328" s="8"/>
      <c r="V328" s="8"/>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c r="HG328" s="7"/>
      <c r="HH328" s="7"/>
      <c r="HI328" s="7"/>
      <c r="HJ328" s="7"/>
      <c r="HK328" s="7"/>
      <c r="HL328" s="7"/>
      <c r="HM328" s="7"/>
      <c r="HN328" s="7"/>
      <c r="HO328" s="7"/>
      <c r="HP328" s="7"/>
      <c r="HQ328" s="7"/>
      <c r="HR328" s="7"/>
      <c r="HS328" s="7"/>
      <c r="HT328" s="7"/>
      <c r="HU328" s="7"/>
      <c r="HV328" s="7"/>
      <c r="HW328" s="7"/>
      <c r="HX328" s="7"/>
      <c r="HY328" s="7"/>
      <c r="HZ328" s="7"/>
      <c r="IA328" s="7"/>
      <c r="IB328" s="7"/>
      <c r="IC328" s="7"/>
      <c r="ID328" s="7"/>
      <c r="IE328" s="7"/>
      <c r="IF328" s="7"/>
      <c r="IG328" s="7"/>
      <c r="IH328" s="7"/>
      <c r="II328" s="7"/>
      <c r="IJ328" s="7"/>
      <c r="IK328" s="7"/>
      <c r="IL328" s="7"/>
      <c r="IM328" s="7"/>
      <c r="IN328" s="7"/>
      <c r="IO328" s="7"/>
      <c r="IP328" s="7"/>
      <c r="IQ328" s="7"/>
      <c r="IR328" s="7"/>
      <c r="IS328" s="7"/>
      <c r="IT328" s="7"/>
      <c r="IU328" s="7"/>
      <c r="IV328" s="7"/>
      <c r="IW328" s="7"/>
      <c r="IX328" s="7"/>
      <c r="IY328" s="7"/>
      <c r="IZ328" s="7"/>
      <c r="JA328" s="7"/>
      <c r="JB328" s="7"/>
      <c r="JC328" s="7"/>
      <c r="JD328" s="7"/>
      <c r="JE328" s="7"/>
      <c r="JF328" s="7"/>
      <c r="JG328" s="7"/>
      <c r="JH328" s="7"/>
      <c r="JI328" s="7"/>
      <c r="JJ328" s="7"/>
      <c r="JK328" s="7"/>
      <c r="JL328" s="7"/>
      <c r="JM328" s="7"/>
      <c r="JN328" s="7"/>
      <c r="JO328" s="7"/>
      <c r="JP328" s="7"/>
      <c r="JQ328" s="7"/>
      <c r="JR328" s="7"/>
      <c r="JS328" s="7"/>
      <c r="JT328" s="7"/>
      <c r="JU328" s="7"/>
    </row>
    <row r="329" spans="1:281" s="3" customFormat="1" ht="30" customHeight="1" thickBot="1">
      <c r="A329" s="19" t="s">
        <v>190</v>
      </c>
      <c r="B329" s="29" t="s">
        <v>19</v>
      </c>
      <c r="C329" s="29" t="s">
        <v>1989</v>
      </c>
      <c r="D329" s="109"/>
      <c r="E329" s="115">
        <v>0</v>
      </c>
      <c r="F329" s="113">
        <v>45852</v>
      </c>
      <c r="G329" s="34">
        <v>45866</v>
      </c>
      <c r="H329" s="28">
        <f t="shared" si="259"/>
        <v>15</v>
      </c>
      <c r="I329" s="22"/>
      <c r="J329" s="7"/>
      <c r="K329" s="7"/>
      <c r="L329" s="7"/>
      <c r="M329" s="7"/>
      <c r="N329" s="7"/>
      <c r="O329" s="7"/>
      <c r="P329" s="7"/>
      <c r="Q329" s="7"/>
      <c r="R329" s="7"/>
      <c r="S329" s="7"/>
      <c r="T329" s="7"/>
      <c r="U329" s="8"/>
      <c r="V329" s="8"/>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c r="HG329" s="7"/>
      <c r="HH329" s="7"/>
      <c r="HI329" s="7"/>
      <c r="HJ329" s="7"/>
      <c r="HK329" s="7"/>
      <c r="HL329" s="7"/>
      <c r="HM329" s="7"/>
      <c r="HN329" s="7"/>
      <c r="HO329" s="7"/>
      <c r="HP329" s="7"/>
      <c r="HQ329" s="7"/>
      <c r="HR329" s="7"/>
      <c r="HS329" s="7"/>
      <c r="HT329" s="7"/>
      <c r="HU329" s="7"/>
      <c r="HV329" s="7"/>
      <c r="HW329" s="7"/>
      <c r="HX329" s="7"/>
      <c r="HY329" s="7"/>
      <c r="HZ329" s="7"/>
      <c r="IA329" s="7"/>
      <c r="IB329" s="7"/>
      <c r="IC329" s="7"/>
      <c r="ID329" s="7"/>
      <c r="IE329" s="7"/>
      <c r="IF329" s="7"/>
      <c r="IG329" s="7"/>
      <c r="IH329" s="7"/>
      <c r="II329" s="7"/>
      <c r="IJ329" s="7"/>
      <c r="IK329" s="7"/>
      <c r="IL329" s="7"/>
      <c r="IM329" s="7"/>
      <c r="IN329" s="7"/>
      <c r="IO329" s="7"/>
      <c r="IP329" s="7"/>
      <c r="IQ329" s="7"/>
      <c r="IR329" s="7"/>
      <c r="IS329" s="7"/>
      <c r="IT329" s="7"/>
      <c r="IU329" s="7"/>
      <c r="IV329" s="7"/>
      <c r="IW329" s="7"/>
      <c r="IX329" s="7"/>
      <c r="IY329" s="7"/>
      <c r="IZ329" s="7"/>
      <c r="JA329" s="7"/>
      <c r="JB329" s="7"/>
      <c r="JC329" s="7"/>
      <c r="JD329" s="7"/>
      <c r="JE329" s="7"/>
      <c r="JF329" s="7"/>
      <c r="JG329" s="7"/>
      <c r="JH329" s="7"/>
      <c r="JI329" s="7"/>
      <c r="JJ329" s="7"/>
      <c r="JK329" s="7"/>
      <c r="JL329" s="7"/>
      <c r="JM329" s="7"/>
      <c r="JN329" s="7"/>
      <c r="JO329" s="7"/>
      <c r="JP329" s="7"/>
      <c r="JQ329" s="7"/>
      <c r="JR329" s="7"/>
      <c r="JS329" s="7"/>
      <c r="JT329" s="7"/>
      <c r="JU329" s="7"/>
    </row>
    <row r="330" spans="1:281" s="3" customFormat="1" ht="30" customHeight="1" thickBot="1">
      <c r="A330" s="19" t="s">
        <v>191</v>
      </c>
      <c r="B330" s="29" t="s">
        <v>19</v>
      </c>
      <c r="C330" s="29" t="s">
        <v>1989</v>
      </c>
      <c r="D330" s="109"/>
      <c r="E330" s="115">
        <v>0</v>
      </c>
      <c r="F330" s="113">
        <v>45852</v>
      </c>
      <c r="G330" s="34">
        <v>45866</v>
      </c>
      <c r="H330" s="28">
        <f t="shared" si="259"/>
        <v>15</v>
      </c>
      <c r="I330" s="22"/>
      <c r="J330" s="7"/>
      <c r="K330" s="7"/>
      <c r="L330" s="7"/>
      <c r="M330" s="7"/>
      <c r="N330" s="7"/>
      <c r="O330" s="7"/>
      <c r="P330" s="7"/>
      <c r="Q330" s="7"/>
      <c r="R330" s="7"/>
      <c r="S330" s="7"/>
      <c r="T330" s="7"/>
      <c r="U330" s="8"/>
      <c r="V330" s="8"/>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c r="HG330" s="7"/>
      <c r="HH330" s="7"/>
      <c r="HI330" s="7"/>
      <c r="HJ330" s="7"/>
      <c r="HK330" s="7"/>
      <c r="HL330" s="7"/>
      <c r="HM330" s="7"/>
      <c r="HN330" s="7"/>
      <c r="HO330" s="7"/>
      <c r="HP330" s="7"/>
      <c r="HQ330" s="7"/>
      <c r="HR330" s="7"/>
      <c r="HS330" s="7"/>
      <c r="HT330" s="7"/>
      <c r="HU330" s="7"/>
      <c r="HV330" s="7"/>
      <c r="HW330" s="7"/>
      <c r="HX330" s="7"/>
      <c r="HY330" s="7"/>
      <c r="HZ330" s="7"/>
      <c r="IA330" s="7"/>
      <c r="IB330" s="7"/>
      <c r="IC330" s="7"/>
      <c r="ID330" s="7"/>
      <c r="IE330" s="7"/>
      <c r="IF330" s="7"/>
      <c r="IG330" s="7"/>
      <c r="IH330" s="7"/>
      <c r="II330" s="7"/>
      <c r="IJ330" s="7"/>
      <c r="IK330" s="7"/>
      <c r="IL330" s="7"/>
      <c r="IM330" s="7"/>
      <c r="IN330" s="7"/>
      <c r="IO330" s="7"/>
      <c r="IP330" s="7"/>
      <c r="IQ330" s="7"/>
      <c r="IR330" s="7"/>
      <c r="IS330" s="7"/>
      <c r="IT330" s="7"/>
      <c r="IU330" s="7"/>
      <c r="IV330" s="7"/>
      <c r="IW330" s="7"/>
      <c r="IX330" s="7"/>
      <c r="IY330" s="7"/>
      <c r="IZ330" s="7"/>
      <c r="JA330" s="7"/>
      <c r="JB330" s="7"/>
      <c r="JC330" s="7"/>
      <c r="JD330" s="7"/>
      <c r="JE330" s="7"/>
      <c r="JF330" s="7"/>
      <c r="JG330" s="7"/>
      <c r="JH330" s="7"/>
      <c r="JI330" s="7"/>
      <c r="JJ330" s="7"/>
      <c r="JK330" s="7"/>
      <c r="JL330" s="7"/>
      <c r="JM330" s="7"/>
      <c r="JN330" s="7"/>
      <c r="JO330" s="7"/>
      <c r="JP330" s="7"/>
      <c r="JQ330" s="7"/>
      <c r="JR330" s="7"/>
      <c r="JS330" s="7"/>
      <c r="JT330" s="7"/>
      <c r="JU330" s="7"/>
    </row>
    <row r="331" spans="1:281" s="3" customFormat="1" ht="30" customHeight="1" thickBot="1">
      <c r="A331" s="19" t="s">
        <v>192</v>
      </c>
      <c r="B331" s="29" t="s">
        <v>19</v>
      </c>
      <c r="C331" s="29" t="s">
        <v>1989</v>
      </c>
      <c r="D331" s="109"/>
      <c r="E331" s="115">
        <v>0</v>
      </c>
      <c r="F331" s="113">
        <v>45852</v>
      </c>
      <c r="G331" s="34">
        <v>45866</v>
      </c>
      <c r="H331" s="28">
        <f t="shared" si="259"/>
        <v>15</v>
      </c>
      <c r="I331" s="22"/>
      <c r="J331" s="7"/>
      <c r="K331" s="7"/>
      <c r="L331" s="7"/>
      <c r="M331" s="7"/>
      <c r="N331" s="7"/>
      <c r="O331" s="7"/>
      <c r="P331" s="7"/>
      <c r="Q331" s="7"/>
      <c r="R331" s="7"/>
      <c r="S331" s="7"/>
      <c r="T331" s="7"/>
      <c r="U331" s="8"/>
      <c r="V331" s="8"/>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c r="HG331" s="7"/>
      <c r="HH331" s="7"/>
      <c r="HI331" s="7"/>
      <c r="HJ331" s="7"/>
      <c r="HK331" s="7"/>
      <c r="HL331" s="7"/>
      <c r="HM331" s="7"/>
      <c r="HN331" s="7"/>
      <c r="HO331" s="7"/>
      <c r="HP331" s="7"/>
      <c r="HQ331" s="7"/>
      <c r="HR331" s="7"/>
      <c r="HS331" s="7"/>
      <c r="HT331" s="7"/>
      <c r="HU331" s="7"/>
      <c r="HV331" s="7"/>
      <c r="HW331" s="7"/>
      <c r="HX331" s="7"/>
      <c r="HY331" s="7"/>
      <c r="HZ331" s="7"/>
      <c r="IA331" s="7"/>
      <c r="IB331" s="7"/>
      <c r="IC331" s="7"/>
      <c r="ID331" s="7"/>
      <c r="IE331" s="7"/>
      <c r="IF331" s="7"/>
      <c r="IG331" s="7"/>
      <c r="IH331" s="7"/>
      <c r="II331" s="7"/>
      <c r="IJ331" s="7"/>
      <c r="IK331" s="7"/>
      <c r="IL331" s="7"/>
      <c r="IM331" s="7"/>
      <c r="IN331" s="7"/>
      <c r="IO331" s="7"/>
      <c r="IP331" s="7"/>
      <c r="IQ331" s="7"/>
      <c r="IR331" s="7"/>
      <c r="IS331" s="7"/>
      <c r="IT331" s="7"/>
      <c r="IU331" s="7"/>
      <c r="IV331" s="7"/>
      <c r="IW331" s="7"/>
      <c r="IX331" s="7"/>
      <c r="IY331" s="7"/>
      <c r="IZ331" s="7"/>
      <c r="JA331" s="7"/>
      <c r="JB331" s="7"/>
      <c r="JC331" s="7"/>
      <c r="JD331" s="7"/>
      <c r="JE331" s="7"/>
      <c r="JF331" s="7"/>
      <c r="JG331" s="7"/>
      <c r="JH331" s="7"/>
      <c r="JI331" s="7"/>
      <c r="JJ331" s="7"/>
      <c r="JK331" s="7"/>
      <c r="JL331" s="7"/>
      <c r="JM331" s="7"/>
      <c r="JN331" s="7"/>
      <c r="JO331" s="7"/>
      <c r="JP331" s="7"/>
      <c r="JQ331" s="7"/>
      <c r="JR331" s="7"/>
      <c r="JS331" s="7"/>
      <c r="JT331" s="7"/>
      <c r="JU331" s="7"/>
    </row>
    <row r="332" spans="1:281" s="3" customFormat="1" ht="30" customHeight="1" thickBot="1">
      <c r="A332" s="19" t="s">
        <v>193</v>
      </c>
      <c r="B332" s="29" t="s">
        <v>19</v>
      </c>
      <c r="C332" s="29" t="s">
        <v>1989</v>
      </c>
      <c r="D332" s="109"/>
      <c r="E332" s="115">
        <v>0</v>
      </c>
      <c r="F332" s="113">
        <v>45852</v>
      </c>
      <c r="G332" s="34">
        <v>45866</v>
      </c>
      <c r="H332" s="28">
        <f t="shared" si="259"/>
        <v>15</v>
      </c>
      <c r="I332" s="22"/>
      <c r="J332" s="7"/>
      <c r="K332" s="7"/>
      <c r="L332" s="7"/>
      <c r="M332" s="7"/>
      <c r="N332" s="7"/>
      <c r="O332" s="7"/>
      <c r="P332" s="7"/>
      <c r="Q332" s="7"/>
      <c r="R332" s="7"/>
      <c r="S332" s="7"/>
      <c r="T332" s="7"/>
      <c r="U332" s="8"/>
      <c r="V332" s="8"/>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c r="HG332" s="7"/>
      <c r="HH332" s="7"/>
      <c r="HI332" s="7"/>
      <c r="HJ332" s="7"/>
      <c r="HK332" s="7"/>
      <c r="HL332" s="7"/>
      <c r="HM332" s="7"/>
      <c r="HN332" s="7"/>
      <c r="HO332" s="7"/>
      <c r="HP332" s="7"/>
      <c r="HQ332" s="7"/>
      <c r="HR332" s="7"/>
      <c r="HS332" s="7"/>
      <c r="HT332" s="7"/>
      <c r="HU332" s="7"/>
      <c r="HV332" s="7"/>
      <c r="HW332" s="7"/>
      <c r="HX332" s="7"/>
      <c r="HY332" s="7"/>
      <c r="HZ332" s="7"/>
      <c r="IA332" s="7"/>
      <c r="IB332" s="7"/>
      <c r="IC332" s="7"/>
      <c r="ID332" s="7"/>
      <c r="IE332" s="7"/>
      <c r="IF332" s="7"/>
      <c r="IG332" s="7"/>
      <c r="IH332" s="7"/>
      <c r="II332" s="7"/>
      <c r="IJ332" s="7"/>
      <c r="IK332" s="7"/>
      <c r="IL332" s="7"/>
      <c r="IM332" s="7"/>
      <c r="IN332" s="7"/>
      <c r="IO332" s="7"/>
      <c r="IP332" s="7"/>
      <c r="IQ332" s="7"/>
      <c r="IR332" s="7"/>
      <c r="IS332" s="7"/>
      <c r="IT332" s="7"/>
      <c r="IU332" s="7"/>
      <c r="IV332" s="7"/>
      <c r="IW332" s="7"/>
      <c r="IX332" s="7"/>
      <c r="IY332" s="7"/>
      <c r="IZ332" s="7"/>
      <c r="JA332" s="7"/>
      <c r="JB332" s="7"/>
      <c r="JC332" s="7"/>
      <c r="JD332" s="7"/>
      <c r="JE332" s="7"/>
      <c r="JF332" s="7"/>
      <c r="JG332" s="7"/>
      <c r="JH332" s="7"/>
      <c r="JI332" s="7"/>
      <c r="JJ332" s="7"/>
      <c r="JK332" s="7"/>
      <c r="JL332" s="7"/>
      <c r="JM332" s="7"/>
      <c r="JN332" s="7"/>
      <c r="JO332" s="7"/>
      <c r="JP332" s="7"/>
      <c r="JQ332" s="7"/>
      <c r="JR332" s="7"/>
      <c r="JS332" s="7"/>
      <c r="JT332" s="7"/>
      <c r="JU332" s="7"/>
    </row>
    <row r="333" spans="1:281" s="3" customFormat="1" ht="30" customHeight="1" thickBot="1">
      <c r="A333" s="19" t="s">
        <v>194</v>
      </c>
      <c r="B333" s="29" t="s">
        <v>19</v>
      </c>
      <c r="C333" s="29" t="s">
        <v>1989</v>
      </c>
      <c r="D333" s="109"/>
      <c r="E333" s="115">
        <v>0</v>
      </c>
      <c r="F333" s="113">
        <v>45852</v>
      </c>
      <c r="G333" s="34">
        <v>45866</v>
      </c>
      <c r="H333" s="28">
        <f t="shared" si="259"/>
        <v>15</v>
      </c>
      <c r="I333" s="22"/>
      <c r="J333" s="7"/>
      <c r="K333" s="7"/>
      <c r="L333" s="7"/>
      <c r="M333" s="7"/>
      <c r="N333" s="7"/>
      <c r="O333" s="7"/>
      <c r="P333" s="7"/>
      <c r="Q333" s="7"/>
      <c r="R333" s="7"/>
      <c r="S333" s="7"/>
      <c r="T333" s="7"/>
      <c r="U333" s="8"/>
      <c r="V333" s="8"/>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c r="HG333" s="7"/>
      <c r="HH333" s="7"/>
      <c r="HI333" s="7"/>
      <c r="HJ333" s="7"/>
      <c r="HK333" s="7"/>
      <c r="HL333" s="7"/>
      <c r="HM333" s="7"/>
      <c r="HN333" s="7"/>
      <c r="HO333" s="7"/>
      <c r="HP333" s="7"/>
      <c r="HQ333" s="7"/>
      <c r="HR333" s="7"/>
      <c r="HS333" s="7"/>
      <c r="HT333" s="7"/>
      <c r="HU333" s="7"/>
      <c r="HV333" s="7"/>
      <c r="HW333" s="7"/>
      <c r="HX333" s="7"/>
      <c r="HY333" s="7"/>
      <c r="HZ333" s="7"/>
      <c r="IA333" s="7"/>
      <c r="IB333" s="7"/>
      <c r="IC333" s="7"/>
      <c r="ID333" s="7"/>
      <c r="IE333" s="7"/>
      <c r="IF333" s="7"/>
      <c r="IG333" s="7"/>
      <c r="IH333" s="7"/>
      <c r="II333" s="7"/>
      <c r="IJ333" s="7"/>
      <c r="IK333" s="7"/>
      <c r="IL333" s="7"/>
      <c r="IM333" s="7"/>
      <c r="IN333" s="7"/>
      <c r="IO333" s="7"/>
      <c r="IP333" s="7"/>
      <c r="IQ333" s="7"/>
      <c r="IR333" s="7"/>
      <c r="IS333" s="7"/>
      <c r="IT333" s="7"/>
      <c r="IU333" s="7"/>
      <c r="IV333" s="7"/>
      <c r="IW333" s="7"/>
      <c r="IX333" s="7"/>
      <c r="IY333" s="7"/>
      <c r="IZ333" s="7"/>
      <c r="JA333" s="7"/>
      <c r="JB333" s="7"/>
      <c r="JC333" s="7"/>
      <c r="JD333" s="7"/>
      <c r="JE333" s="7"/>
      <c r="JF333" s="7"/>
      <c r="JG333" s="7"/>
      <c r="JH333" s="7"/>
      <c r="JI333" s="7"/>
      <c r="JJ333" s="7"/>
      <c r="JK333" s="7"/>
      <c r="JL333" s="7"/>
      <c r="JM333" s="7"/>
      <c r="JN333" s="7"/>
      <c r="JO333" s="7"/>
      <c r="JP333" s="7"/>
      <c r="JQ333" s="7"/>
      <c r="JR333" s="7"/>
      <c r="JS333" s="7"/>
      <c r="JT333" s="7"/>
      <c r="JU333" s="7"/>
    </row>
    <row r="334" spans="1:281" s="3" customFormat="1" ht="30" customHeight="1" thickBot="1">
      <c r="A334" s="19" t="s">
        <v>195</v>
      </c>
      <c r="B334" s="29" t="s">
        <v>19</v>
      </c>
      <c r="C334" s="29" t="s">
        <v>1989</v>
      </c>
      <c r="D334" s="109"/>
      <c r="E334" s="115">
        <v>0</v>
      </c>
      <c r="F334" s="113">
        <v>45852</v>
      </c>
      <c r="G334" s="34">
        <v>45866</v>
      </c>
      <c r="H334" s="28">
        <f t="shared" si="259"/>
        <v>15</v>
      </c>
      <c r="I334" s="22"/>
      <c r="J334" s="7"/>
      <c r="K334" s="7"/>
      <c r="L334" s="7"/>
      <c r="M334" s="7"/>
      <c r="N334" s="7"/>
      <c r="O334" s="7"/>
      <c r="P334" s="7"/>
      <c r="Q334" s="7"/>
      <c r="R334" s="7"/>
      <c r="S334" s="7"/>
      <c r="T334" s="7"/>
      <c r="U334" s="8"/>
      <c r="V334" s="8"/>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c r="HG334" s="7"/>
      <c r="HH334" s="7"/>
      <c r="HI334" s="7"/>
      <c r="HJ334" s="7"/>
      <c r="HK334" s="7"/>
      <c r="HL334" s="7"/>
      <c r="HM334" s="7"/>
      <c r="HN334" s="7"/>
      <c r="HO334" s="7"/>
      <c r="HP334" s="7"/>
      <c r="HQ334" s="7"/>
      <c r="HR334" s="7"/>
      <c r="HS334" s="7"/>
      <c r="HT334" s="7"/>
      <c r="HU334" s="7"/>
      <c r="HV334" s="7"/>
      <c r="HW334" s="7"/>
      <c r="HX334" s="7"/>
      <c r="HY334" s="7"/>
      <c r="HZ334" s="7"/>
      <c r="IA334" s="7"/>
      <c r="IB334" s="7"/>
      <c r="IC334" s="7"/>
      <c r="ID334" s="7"/>
      <c r="IE334" s="7"/>
      <c r="IF334" s="7"/>
      <c r="IG334" s="7"/>
      <c r="IH334" s="7"/>
      <c r="II334" s="7"/>
      <c r="IJ334" s="7"/>
      <c r="IK334" s="7"/>
      <c r="IL334" s="7"/>
      <c r="IM334" s="7"/>
      <c r="IN334" s="7"/>
      <c r="IO334" s="7"/>
      <c r="IP334" s="7"/>
      <c r="IQ334" s="7"/>
      <c r="IR334" s="7"/>
      <c r="IS334" s="7"/>
      <c r="IT334" s="7"/>
      <c r="IU334" s="7"/>
      <c r="IV334" s="7"/>
      <c r="IW334" s="7"/>
      <c r="IX334" s="7"/>
      <c r="IY334" s="7"/>
      <c r="IZ334" s="7"/>
      <c r="JA334" s="7"/>
      <c r="JB334" s="7"/>
      <c r="JC334" s="7"/>
      <c r="JD334" s="7"/>
      <c r="JE334" s="7"/>
      <c r="JF334" s="7"/>
      <c r="JG334" s="7"/>
      <c r="JH334" s="7"/>
      <c r="JI334" s="7"/>
      <c r="JJ334" s="7"/>
      <c r="JK334" s="7"/>
      <c r="JL334" s="7"/>
      <c r="JM334" s="7"/>
      <c r="JN334" s="7"/>
      <c r="JO334" s="7"/>
      <c r="JP334" s="7"/>
      <c r="JQ334" s="7"/>
      <c r="JR334" s="7"/>
      <c r="JS334" s="7"/>
      <c r="JT334" s="7"/>
      <c r="JU334" s="7"/>
    </row>
    <row r="335" spans="1:281" s="3" customFormat="1" ht="30" customHeight="1" thickBot="1">
      <c r="A335" s="19" t="s">
        <v>196</v>
      </c>
      <c r="B335" s="29" t="s">
        <v>19</v>
      </c>
      <c r="C335" s="29" t="s">
        <v>1989</v>
      </c>
      <c r="D335" s="109"/>
      <c r="E335" s="115">
        <v>0</v>
      </c>
      <c r="F335" s="113">
        <v>45852</v>
      </c>
      <c r="G335" s="34">
        <v>45866</v>
      </c>
      <c r="H335" s="28">
        <f t="shared" si="259"/>
        <v>15</v>
      </c>
      <c r="I335" s="22"/>
      <c r="J335" s="7"/>
      <c r="K335" s="7"/>
      <c r="L335" s="7"/>
      <c r="M335" s="7"/>
      <c r="N335" s="7"/>
      <c r="O335" s="7"/>
      <c r="P335" s="7"/>
      <c r="Q335" s="7"/>
      <c r="R335" s="7"/>
      <c r="S335" s="7"/>
      <c r="T335" s="7"/>
      <c r="U335" s="8"/>
      <c r="V335" s="8"/>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c r="EG335" s="7"/>
      <c r="EH335" s="7"/>
      <c r="EI335" s="7"/>
      <c r="EJ335" s="7"/>
      <c r="EK335" s="7"/>
      <c r="EL335" s="7"/>
      <c r="EM335" s="7"/>
      <c r="EN335" s="7"/>
      <c r="EO335" s="7"/>
      <c r="EP335" s="7"/>
      <c r="EQ335" s="7"/>
      <c r="ER335" s="7"/>
      <c r="ES335" s="7"/>
      <c r="ET335" s="7"/>
      <c r="EU335" s="7"/>
      <c r="EV335" s="7"/>
      <c r="EW335" s="7"/>
      <c r="EX335" s="7"/>
      <c r="EY335" s="7"/>
      <c r="EZ335" s="7"/>
      <c r="FA335" s="7"/>
      <c r="FB335" s="7"/>
      <c r="FC335" s="7"/>
      <c r="FD335" s="7"/>
      <c r="FE335" s="7"/>
      <c r="FF335" s="7"/>
      <c r="FG335" s="7"/>
      <c r="FH335" s="7"/>
      <c r="FI335" s="7"/>
      <c r="FJ335" s="7"/>
      <c r="FK335" s="7"/>
      <c r="FL335" s="7"/>
      <c r="FM335" s="7"/>
      <c r="FN335" s="7"/>
      <c r="FO335" s="7"/>
      <c r="FP335" s="7"/>
      <c r="FQ335" s="7"/>
      <c r="FR335" s="7"/>
      <c r="FS335" s="7"/>
      <c r="FT335" s="7"/>
      <c r="FU335" s="7"/>
      <c r="FV335" s="7"/>
      <c r="FW335" s="7"/>
      <c r="FX335" s="7"/>
      <c r="FY335" s="7"/>
      <c r="FZ335" s="7"/>
      <c r="GA335" s="7"/>
      <c r="GB335" s="7"/>
      <c r="GC335" s="7"/>
      <c r="GD335" s="7"/>
      <c r="GE335" s="7"/>
      <c r="GF335" s="7"/>
      <c r="GG335" s="7"/>
      <c r="GH335" s="7"/>
      <c r="GI335" s="7"/>
      <c r="GJ335" s="7"/>
      <c r="GK335" s="7"/>
      <c r="GL335" s="7"/>
      <c r="GM335" s="7"/>
      <c r="GN335" s="7"/>
      <c r="GO335" s="7"/>
      <c r="GP335" s="7"/>
      <c r="GQ335" s="7"/>
      <c r="GR335" s="7"/>
      <c r="GS335" s="7"/>
      <c r="GT335" s="7"/>
      <c r="GU335" s="7"/>
      <c r="GV335" s="7"/>
      <c r="GW335" s="7"/>
      <c r="GX335" s="7"/>
      <c r="GY335" s="7"/>
      <c r="GZ335" s="7"/>
      <c r="HA335" s="7"/>
      <c r="HB335" s="7"/>
      <c r="HC335" s="7"/>
      <c r="HD335" s="7"/>
      <c r="HE335" s="7"/>
      <c r="HF335" s="7"/>
      <c r="HG335" s="7"/>
      <c r="HH335" s="7"/>
      <c r="HI335" s="7"/>
      <c r="HJ335" s="7"/>
      <c r="HK335" s="7"/>
      <c r="HL335" s="7"/>
      <c r="HM335" s="7"/>
      <c r="HN335" s="7"/>
      <c r="HO335" s="7"/>
      <c r="HP335" s="7"/>
      <c r="HQ335" s="7"/>
      <c r="HR335" s="7"/>
      <c r="HS335" s="7"/>
      <c r="HT335" s="7"/>
      <c r="HU335" s="7"/>
      <c r="HV335" s="7"/>
      <c r="HW335" s="7"/>
      <c r="HX335" s="7"/>
      <c r="HY335" s="7"/>
      <c r="HZ335" s="7"/>
      <c r="IA335" s="7"/>
      <c r="IB335" s="7"/>
      <c r="IC335" s="7"/>
      <c r="ID335" s="7"/>
      <c r="IE335" s="7"/>
      <c r="IF335" s="7"/>
      <c r="IG335" s="7"/>
      <c r="IH335" s="7"/>
      <c r="II335" s="7"/>
      <c r="IJ335" s="7"/>
      <c r="IK335" s="7"/>
      <c r="IL335" s="7"/>
      <c r="IM335" s="7"/>
      <c r="IN335" s="7"/>
      <c r="IO335" s="7"/>
      <c r="IP335" s="7"/>
      <c r="IQ335" s="7"/>
      <c r="IR335" s="7"/>
      <c r="IS335" s="7"/>
      <c r="IT335" s="7"/>
      <c r="IU335" s="7"/>
      <c r="IV335" s="7"/>
      <c r="IW335" s="7"/>
      <c r="IX335" s="7"/>
      <c r="IY335" s="7"/>
      <c r="IZ335" s="7"/>
      <c r="JA335" s="7"/>
      <c r="JB335" s="7"/>
      <c r="JC335" s="7"/>
      <c r="JD335" s="7"/>
      <c r="JE335" s="7"/>
      <c r="JF335" s="7"/>
      <c r="JG335" s="7"/>
      <c r="JH335" s="7"/>
      <c r="JI335" s="7"/>
      <c r="JJ335" s="7"/>
      <c r="JK335" s="7"/>
      <c r="JL335" s="7"/>
      <c r="JM335" s="7"/>
      <c r="JN335" s="7"/>
      <c r="JO335" s="7"/>
      <c r="JP335" s="7"/>
      <c r="JQ335" s="7"/>
      <c r="JR335" s="7"/>
      <c r="JS335" s="7"/>
      <c r="JT335" s="7"/>
      <c r="JU335" s="7"/>
    </row>
    <row r="336" spans="1:281" s="3" customFormat="1" ht="30" customHeight="1" thickBot="1">
      <c r="A336" s="19" t="s">
        <v>114</v>
      </c>
      <c r="B336" s="29" t="s">
        <v>19</v>
      </c>
      <c r="C336" s="29" t="s">
        <v>1989</v>
      </c>
      <c r="D336" s="109"/>
      <c r="E336" s="115">
        <v>0</v>
      </c>
      <c r="F336" s="113">
        <v>45852</v>
      </c>
      <c r="G336" s="34">
        <v>45866</v>
      </c>
      <c r="H336" s="28">
        <f t="shared" si="259"/>
        <v>15</v>
      </c>
      <c r="I336" s="22"/>
      <c r="J336" s="7"/>
      <c r="K336" s="7"/>
      <c r="L336" s="7"/>
      <c r="M336" s="7"/>
      <c r="N336" s="7"/>
      <c r="O336" s="7"/>
      <c r="P336" s="7"/>
      <c r="Q336" s="7"/>
      <c r="R336" s="7"/>
      <c r="S336" s="7"/>
      <c r="T336" s="7"/>
      <c r="U336" s="8"/>
      <c r="V336" s="8"/>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c r="EG336" s="7"/>
      <c r="EH336" s="7"/>
      <c r="EI336" s="7"/>
      <c r="EJ336" s="7"/>
      <c r="EK336" s="7"/>
      <c r="EL336" s="7"/>
      <c r="EM336" s="7"/>
      <c r="EN336" s="7"/>
      <c r="EO336" s="7"/>
      <c r="EP336" s="7"/>
      <c r="EQ336" s="7"/>
      <c r="ER336" s="7"/>
      <c r="ES336" s="7"/>
      <c r="ET336" s="7"/>
      <c r="EU336" s="7"/>
      <c r="EV336" s="7"/>
      <c r="EW336" s="7"/>
      <c r="EX336" s="7"/>
      <c r="EY336" s="7"/>
      <c r="EZ336" s="7"/>
      <c r="FA336" s="7"/>
      <c r="FB336" s="7"/>
      <c r="FC336" s="7"/>
      <c r="FD336" s="7"/>
      <c r="FE336" s="7"/>
      <c r="FF336" s="7"/>
      <c r="FG336" s="7"/>
      <c r="FH336" s="7"/>
      <c r="FI336" s="7"/>
      <c r="FJ336" s="7"/>
      <c r="FK336" s="7"/>
      <c r="FL336" s="7"/>
      <c r="FM336" s="7"/>
      <c r="FN336" s="7"/>
      <c r="FO336" s="7"/>
      <c r="FP336" s="7"/>
      <c r="FQ336" s="7"/>
      <c r="FR336" s="7"/>
      <c r="FS336" s="7"/>
      <c r="FT336" s="7"/>
      <c r="FU336" s="7"/>
      <c r="FV336" s="7"/>
      <c r="FW336" s="7"/>
      <c r="FX336" s="7"/>
      <c r="FY336" s="7"/>
      <c r="FZ336" s="7"/>
      <c r="GA336" s="7"/>
      <c r="GB336" s="7"/>
      <c r="GC336" s="7"/>
      <c r="GD336" s="7"/>
      <c r="GE336" s="7"/>
      <c r="GF336" s="7"/>
      <c r="GG336" s="7"/>
      <c r="GH336" s="7"/>
      <c r="GI336" s="7"/>
      <c r="GJ336" s="7"/>
      <c r="GK336" s="7"/>
      <c r="GL336" s="7"/>
      <c r="GM336" s="7"/>
      <c r="GN336" s="7"/>
      <c r="GO336" s="7"/>
      <c r="GP336" s="7"/>
      <c r="GQ336" s="7"/>
      <c r="GR336" s="7"/>
      <c r="GS336" s="7"/>
      <c r="GT336" s="7"/>
      <c r="GU336" s="7"/>
      <c r="GV336" s="7"/>
      <c r="GW336" s="7"/>
      <c r="GX336" s="7"/>
      <c r="GY336" s="7"/>
      <c r="GZ336" s="7"/>
      <c r="HA336" s="7"/>
      <c r="HB336" s="7"/>
      <c r="HC336" s="7"/>
      <c r="HD336" s="7"/>
      <c r="HE336" s="7"/>
      <c r="HF336" s="7"/>
      <c r="HG336" s="7"/>
      <c r="HH336" s="7"/>
      <c r="HI336" s="7"/>
      <c r="HJ336" s="7"/>
      <c r="HK336" s="7"/>
      <c r="HL336" s="7"/>
      <c r="HM336" s="7"/>
      <c r="HN336" s="7"/>
      <c r="HO336" s="7"/>
      <c r="HP336" s="7"/>
      <c r="HQ336" s="7"/>
      <c r="HR336" s="7"/>
      <c r="HS336" s="7"/>
      <c r="HT336" s="7"/>
      <c r="HU336" s="7"/>
      <c r="HV336" s="7"/>
      <c r="HW336" s="7"/>
      <c r="HX336" s="7"/>
      <c r="HY336" s="7"/>
      <c r="HZ336" s="7"/>
      <c r="IA336" s="7"/>
      <c r="IB336" s="7"/>
      <c r="IC336" s="7"/>
      <c r="ID336" s="7"/>
      <c r="IE336" s="7"/>
      <c r="IF336" s="7"/>
      <c r="IG336" s="7"/>
      <c r="IH336" s="7"/>
      <c r="II336" s="7"/>
      <c r="IJ336" s="7"/>
      <c r="IK336" s="7"/>
      <c r="IL336" s="7"/>
      <c r="IM336" s="7"/>
      <c r="IN336" s="7"/>
      <c r="IO336" s="7"/>
      <c r="IP336" s="7"/>
      <c r="IQ336" s="7"/>
      <c r="IR336" s="7"/>
      <c r="IS336" s="7"/>
      <c r="IT336" s="7"/>
      <c r="IU336" s="7"/>
      <c r="IV336" s="7"/>
      <c r="IW336" s="7"/>
      <c r="IX336" s="7"/>
      <c r="IY336" s="7"/>
      <c r="IZ336" s="7"/>
      <c r="JA336" s="7"/>
      <c r="JB336" s="7"/>
      <c r="JC336" s="7"/>
      <c r="JD336" s="7"/>
      <c r="JE336" s="7"/>
      <c r="JF336" s="7"/>
      <c r="JG336" s="7"/>
      <c r="JH336" s="7"/>
      <c r="JI336" s="7"/>
      <c r="JJ336" s="7"/>
      <c r="JK336" s="7"/>
      <c r="JL336" s="7"/>
      <c r="JM336" s="7"/>
      <c r="JN336" s="7"/>
      <c r="JO336" s="7"/>
      <c r="JP336" s="7"/>
      <c r="JQ336" s="7"/>
      <c r="JR336" s="7"/>
      <c r="JS336" s="7"/>
      <c r="JT336" s="7"/>
      <c r="JU336" s="7"/>
    </row>
    <row r="337" spans="1:281" s="3" customFormat="1" ht="30" customHeight="1" thickBot="1">
      <c r="A337" s="19" t="s">
        <v>197</v>
      </c>
      <c r="B337" s="29" t="s">
        <v>19</v>
      </c>
      <c r="C337" s="29" t="s">
        <v>1989</v>
      </c>
      <c r="D337" s="109"/>
      <c r="E337" s="115">
        <v>0</v>
      </c>
      <c r="F337" s="113">
        <v>45852</v>
      </c>
      <c r="G337" s="34">
        <v>45866</v>
      </c>
      <c r="H337" s="28">
        <f t="shared" si="259"/>
        <v>15</v>
      </c>
      <c r="I337" s="22"/>
      <c r="J337" s="7"/>
      <c r="K337" s="7"/>
      <c r="L337" s="7"/>
      <c r="M337" s="7"/>
      <c r="N337" s="7"/>
      <c r="O337" s="7"/>
      <c r="P337" s="7"/>
      <c r="Q337" s="7"/>
      <c r="R337" s="7"/>
      <c r="S337" s="7"/>
      <c r="T337" s="7"/>
      <c r="U337" s="8"/>
      <c r="V337" s="8"/>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c r="EG337" s="7"/>
      <c r="EH337" s="7"/>
      <c r="EI337" s="7"/>
      <c r="EJ337" s="7"/>
      <c r="EK337" s="7"/>
      <c r="EL337" s="7"/>
      <c r="EM337" s="7"/>
      <c r="EN337" s="7"/>
      <c r="EO337" s="7"/>
      <c r="EP337" s="7"/>
      <c r="EQ337" s="7"/>
      <c r="ER337" s="7"/>
      <c r="ES337" s="7"/>
      <c r="ET337" s="7"/>
      <c r="EU337" s="7"/>
      <c r="EV337" s="7"/>
      <c r="EW337" s="7"/>
      <c r="EX337" s="7"/>
      <c r="EY337" s="7"/>
      <c r="EZ337" s="7"/>
      <c r="FA337" s="7"/>
      <c r="FB337" s="7"/>
      <c r="FC337" s="7"/>
      <c r="FD337" s="7"/>
      <c r="FE337" s="7"/>
      <c r="FF337" s="7"/>
      <c r="FG337" s="7"/>
      <c r="FH337" s="7"/>
      <c r="FI337" s="7"/>
      <c r="FJ337" s="7"/>
      <c r="FK337" s="7"/>
      <c r="FL337" s="7"/>
      <c r="FM337" s="7"/>
      <c r="FN337" s="7"/>
      <c r="FO337" s="7"/>
      <c r="FP337" s="7"/>
      <c r="FQ337" s="7"/>
      <c r="FR337" s="7"/>
      <c r="FS337" s="7"/>
      <c r="FT337" s="7"/>
      <c r="FU337" s="7"/>
      <c r="FV337" s="7"/>
      <c r="FW337" s="7"/>
      <c r="FX337" s="7"/>
      <c r="FY337" s="7"/>
      <c r="FZ337" s="7"/>
      <c r="GA337" s="7"/>
      <c r="GB337" s="7"/>
      <c r="GC337" s="7"/>
      <c r="GD337" s="7"/>
      <c r="GE337" s="7"/>
      <c r="GF337" s="7"/>
      <c r="GG337" s="7"/>
      <c r="GH337" s="7"/>
      <c r="GI337" s="7"/>
      <c r="GJ337" s="7"/>
      <c r="GK337" s="7"/>
      <c r="GL337" s="7"/>
      <c r="GM337" s="7"/>
      <c r="GN337" s="7"/>
      <c r="GO337" s="7"/>
      <c r="GP337" s="7"/>
      <c r="GQ337" s="7"/>
      <c r="GR337" s="7"/>
      <c r="GS337" s="7"/>
      <c r="GT337" s="7"/>
      <c r="GU337" s="7"/>
      <c r="GV337" s="7"/>
      <c r="GW337" s="7"/>
      <c r="GX337" s="7"/>
      <c r="GY337" s="7"/>
      <c r="GZ337" s="7"/>
      <c r="HA337" s="7"/>
      <c r="HB337" s="7"/>
      <c r="HC337" s="7"/>
      <c r="HD337" s="7"/>
      <c r="HE337" s="7"/>
      <c r="HF337" s="7"/>
      <c r="HG337" s="7"/>
      <c r="HH337" s="7"/>
      <c r="HI337" s="7"/>
      <c r="HJ337" s="7"/>
      <c r="HK337" s="7"/>
      <c r="HL337" s="7"/>
      <c r="HM337" s="7"/>
      <c r="HN337" s="7"/>
      <c r="HO337" s="7"/>
      <c r="HP337" s="7"/>
      <c r="HQ337" s="7"/>
      <c r="HR337" s="7"/>
      <c r="HS337" s="7"/>
      <c r="HT337" s="7"/>
      <c r="HU337" s="7"/>
      <c r="HV337" s="7"/>
      <c r="HW337" s="7"/>
      <c r="HX337" s="7"/>
      <c r="HY337" s="7"/>
      <c r="HZ337" s="7"/>
      <c r="IA337" s="7"/>
      <c r="IB337" s="7"/>
      <c r="IC337" s="7"/>
      <c r="ID337" s="7"/>
      <c r="IE337" s="7"/>
      <c r="IF337" s="7"/>
      <c r="IG337" s="7"/>
      <c r="IH337" s="7"/>
      <c r="II337" s="7"/>
      <c r="IJ337" s="7"/>
      <c r="IK337" s="7"/>
      <c r="IL337" s="7"/>
      <c r="IM337" s="7"/>
      <c r="IN337" s="7"/>
      <c r="IO337" s="7"/>
      <c r="IP337" s="7"/>
      <c r="IQ337" s="7"/>
      <c r="IR337" s="7"/>
      <c r="IS337" s="7"/>
      <c r="IT337" s="7"/>
      <c r="IU337" s="7"/>
      <c r="IV337" s="7"/>
      <c r="IW337" s="7"/>
      <c r="IX337" s="7"/>
      <c r="IY337" s="7"/>
      <c r="IZ337" s="7"/>
      <c r="JA337" s="7"/>
      <c r="JB337" s="7"/>
      <c r="JC337" s="7"/>
      <c r="JD337" s="7"/>
      <c r="JE337" s="7"/>
      <c r="JF337" s="7"/>
      <c r="JG337" s="7"/>
      <c r="JH337" s="7"/>
      <c r="JI337" s="7"/>
      <c r="JJ337" s="7"/>
      <c r="JK337" s="7"/>
      <c r="JL337" s="7"/>
      <c r="JM337" s="7"/>
      <c r="JN337" s="7"/>
      <c r="JO337" s="7"/>
      <c r="JP337" s="7"/>
      <c r="JQ337" s="7"/>
      <c r="JR337" s="7"/>
      <c r="JS337" s="7"/>
      <c r="JT337" s="7"/>
      <c r="JU337" s="7"/>
    </row>
    <row r="338" spans="1:281" s="3" customFormat="1" ht="30" customHeight="1" thickBot="1">
      <c r="A338" s="19" t="s">
        <v>198</v>
      </c>
      <c r="B338" s="29" t="s">
        <v>19</v>
      </c>
      <c r="C338" s="29" t="s">
        <v>1989</v>
      </c>
      <c r="D338" s="109"/>
      <c r="E338" s="115">
        <v>0</v>
      </c>
      <c r="F338" s="113">
        <v>45852</v>
      </c>
      <c r="G338" s="34">
        <v>45866</v>
      </c>
      <c r="H338" s="28">
        <f t="shared" si="259"/>
        <v>15</v>
      </c>
      <c r="I338" s="22"/>
      <c r="J338" s="7"/>
      <c r="K338" s="7"/>
      <c r="L338" s="7"/>
      <c r="M338" s="7"/>
      <c r="N338" s="7"/>
      <c r="O338" s="7"/>
      <c r="P338" s="7"/>
      <c r="Q338" s="7"/>
      <c r="R338" s="7"/>
      <c r="S338" s="7"/>
      <c r="T338" s="7"/>
      <c r="U338" s="8"/>
      <c r="V338" s="8"/>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c r="EG338" s="7"/>
      <c r="EH338" s="7"/>
      <c r="EI338" s="7"/>
      <c r="EJ338" s="7"/>
      <c r="EK338" s="7"/>
      <c r="EL338" s="7"/>
      <c r="EM338" s="7"/>
      <c r="EN338" s="7"/>
      <c r="EO338" s="7"/>
      <c r="EP338" s="7"/>
      <c r="EQ338" s="7"/>
      <c r="ER338" s="7"/>
      <c r="ES338" s="7"/>
      <c r="ET338" s="7"/>
      <c r="EU338" s="7"/>
      <c r="EV338" s="7"/>
      <c r="EW338" s="7"/>
      <c r="EX338" s="7"/>
      <c r="EY338" s="7"/>
      <c r="EZ338" s="7"/>
      <c r="FA338" s="7"/>
      <c r="FB338" s="7"/>
      <c r="FC338" s="7"/>
      <c r="FD338" s="7"/>
      <c r="FE338" s="7"/>
      <c r="FF338" s="7"/>
      <c r="FG338" s="7"/>
      <c r="FH338" s="7"/>
      <c r="FI338" s="7"/>
      <c r="FJ338" s="7"/>
      <c r="FK338" s="7"/>
      <c r="FL338" s="7"/>
      <c r="FM338" s="7"/>
      <c r="FN338" s="7"/>
      <c r="FO338" s="7"/>
      <c r="FP338" s="7"/>
      <c r="FQ338" s="7"/>
      <c r="FR338" s="7"/>
      <c r="FS338" s="7"/>
      <c r="FT338" s="7"/>
      <c r="FU338" s="7"/>
      <c r="FV338" s="7"/>
      <c r="FW338" s="7"/>
      <c r="FX338" s="7"/>
      <c r="FY338" s="7"/>
      <c r="FZ338" s="7"/>
      <c r="GA338" s="7"/>
      <c r="GB338" s="7"/>
      <c r="GC338" s="7"/>
      <c r="GD338" s="7"/>
      <c r="GE338" s="7"/>
      <c r="GF338" s="7"/>
      <c r="GG338" s="7"/>
      <c r="GH338" s="7"/>
      <c r="GI338" s="7"/>
      <c r="GJ338" s="7"/>
      <c r="GK338" s="7"/>
      <c r="GL338" s="7"/>
      <c r="GM338" s="7"/>
      <c r="GN338" s="7"/>
      <c r="GO338" s="7"/>
      <c r="GP338" s="7"/>
      <c r="GQ338" s="7"/>
      <c r="GR338" s="7"/>
      <c r="GS338" s="7"/>
      <c r="GT338" s="7"/>
      <c r="GU338" s="7"/>
      <c r="GV338" s="7"/>
      <c r="GW338" s="7"/>
      <c r="GX338" s="7"/>
      <c r="GY338" s="7"/>
      <c r="GZ338" s="7"/>
      <c r="HA338" s="7"/>
      <c r="HB338" s="7"/>
      <c r="HC338" s="7"/>
      <c r="HD338" s="7"/>
      <c r="HE338" s="7"/>
      <c r="HF338" s="7"/>
      <c r="HG338" s="7"/>
      <c r="HH338" s="7"/>
      <c r="HI338" s="7"/>
      <c r="HJ338" s="7"/>
      <c r="HK338" s="7"/>
      <c r="HL338" s="7"/>
      <c r="HM338" s="7"/>
      <c r="HN338" s="7"/>
      <c r="HO338" s="7"/>
      <c r="HP338" s="7"/>
      <c r="HQ338" s="7"/>
      <c r="HR338" s="7"/>
      <c r="HS338" s="7"/>
      <c r="HT338" s="7"/>
      <c r="HU338" s="7"/>
      <c r="HV338" s="7"/>
      <c r="HW338" s="7"/>
      <c r="HX338" s="7"/>
      <c r="HY338" s="7"/>
      <c r="HZ338" s="7"/>
      <c r="IA338" s="7"/>
      <c r="IB338" s="7"/>
      <c r="IC338" s="7"/>
      <c r="ID338" s="7"/>
      <c r="IE338" s="7"/>
      <c r="IF338" s="7"/>
      <c r="IG338" s="7"/>
      <c r="IH338" s="7"/>
      <c r="II338" s="7"/>
      <c r="IJ338" s="7"/>
      <c r="IK338" s="7"/>
      <c r="IL338" s="7"/>
      <c r="IM338" s="7"/>
      <c r="IN338" s="7"/>
      <c r="IO338" s="7"/>
      <c r="IP338" s="7"/>
      <c r="IQ338" s="7"/>
      <c r="IR338" s="7"/>
      <c r="IS338" s="7"/>
      <c r="IT338" s="7"/>
      <c r="IU338" s="7"/>
      <c r="IV338" s="7"/>
      <c r="IW338" s="7"/>
      <c r="IX338" s="7"/>
      <c r="IY338" s="7"/>
      <c r="IZ338" s="7"/>
      <c r="JA338" s="7"/>
      <c r="JB338" s="7"/>
      <c r="JC338" s="7"/>
      <c r="JD338" s="7"/>
      <c r="JE338" s="7"/>
      <c r="JF338" s="7"/>
      <c r="JG338" s="7"/>
      <c r="JH338" s="7"/>
      <c r="JI338" s="7"/>
      <c r="JJ338" s="7"/>
      <c r="JK338" s="7"/>
      <c r="JL338" s="7"/>
      <c r="JM338" s="7"/>
      <c r="JN338" s="7"/>
      <c r="JO338" s="7"/>
      <c r="JP338" s="7"/>
      <c r="JQ338" s="7"/>
      <c r="JR338" s="7"/>
      <c r="JS338" s="7"/>
      <c r="JT338" s="7"/>
      <c r="JU338" s="7"/>
    </row>
    <row r="339" spans="1:281" s="3" customFormat="1" ht="30" customHeight="1" thickBot="1">
      <c r="A339" s="19" t="s">
        <v>199</v>
      </c>
      <c r="B339" s="29" t="s">
        <v>19</v>
      </c>
      <c r="C339" s="29" t="s">
        <v>1989</v>
      </c>
      <c r="D339" s="109"/>
      <c r="E339" s="115">
        <v>0</v>
      </c>
      <c r="F339" s="113">
        <v>45852</v>
      </c>
      <c r="G339" s="34">
        <v>45866</v>
      </c>
      <c r="H339" s="28">
        <f t="shared" si="259"/>
        <v>15</v>
      </c>
      <c r="I339" s="22"/>
      <c r="J339" s="7"/>
      <c r="K339" s="7"/>
      <c r="L339" s="7"/>
      <c r="M339" s="7"/>
      <c r="N339" s="7"/>
      <c r="O339" s="7"/>
      <c r="P339" s="7"/>
      <c r="Q339" s="7"/>
      <c r="R339" s="7"/>
      <c r="S339" s="7"/>
      <c r="T339" s="7"/>
      <c r="U339" s="8"/>
      <c r="V339" s="8"/>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c r="EG339" s="7"/>
      <c r="EH339" s="7"/>
      <c r="EI339" s="7"/>
      <c r="EJ339" s="7"/>
      <c r="EK339" s="7"/>
      <c r="EL339" s="7"/>
      <c r="EM339" s="7"/>
      <c r="EN339" s="7"/>
      <c r="EO339" s="7"/>
      <c r="EP339" s="7"/>
      <c r="EQ339" s="7"/>
      <c r="ER339" s="7"/>
      <c r="ES339" s="7"/>
      <c r="ET339" s="7"/>
      <c r="EU339" s="7"/>
      <c r="EV339" s="7"/>
      <c r="EW339" s="7"/>
      <c r="EX339" s="7"/>
      <c r="EY339" s="7"/>
      <c r="EZ339" s="7"/>
      <c r="FA339" s="7"/>
      <c r="FB339" s="7"/>
      <c r="FC339" s="7"/>
      <c r="FD339" s="7"/>
      <c r="FE339" s="7"/>
      <c r="FF339" s="7"/>
      <c r="FG339" s="7"/>
      <c r="FH339" s="7"/>
      <c r="FI339" s="7"/>
      <c r="FJ339" s="7"/>
      <c r="FK339" s="7"/>
      <c r="FL339" s="7"/>
      <c r="FM339" s="7"/>
      <c r="FN339" s="7"/>
      <c r="FO339" s="7"/>
      <c r="FP339" s="7"/>
      <c r="FQ339" s="7"/>
      <c r="FR339" s="7"/>
      <c r="FS339" s="7"/>
      <c r="FT339" s="7"/>
      <c r="FU339" s="7"/>
      <c r="FV339" s="7"/>
      <c r="FW339" s="7"/>
      <c r="FX339" s="7"/>
      <c r="FY339" s="7"/>
      <c r="FZ339" s="7"/>
      <c r="GA339" s="7"/>
      <c r="GB339" s="7"/>
      <c r="GC339" s="7"/>
      <c r="GD339" s="7"/>
      <c r="GE339" s="7"/>
      <c r="GF339" s="7"/>
      <c r="GG339" s="7"/>
      <c r="GH339" s="7"/>
      <c r="GI339" s="7"/>
      <c r="GJ339" s="7"/>
      <c r="GK339" s="7"/>
      <c r="GL339" s="7"/>
      <c r="GM339" s="7"/>
      <c r="GN339" s="7"/>
      <c r="GO339" s="7"/>
      <c r="GP339" s="7"/>
      <c r="GQ339" s="7"/>
      <c r="GR339" s="7"/>
      <c r="GS339" s="7"/>
      <c r="GT339" s="7"/>
      <c r="GU339" s="7"/>
      <c r="GV339" s="7"/>
      <c r="GW339" s="7"/>
      <c r="GX339" s="7"/>
      <c r="GY339" s="7"/>
      <c r="GZ339" s="7"/>
      <c r="HA339" s="7"/>
      <c r="HB339" s="7"/>
      <c r="HC339" s="7"/>
      <c r="HD339" s="7"/>
      <c r="HE339" s="7"/>
      <c r="HF339" s="7"/>
      <c r="HG339" s="7"/>
      <c r="HH339" s="7"/>
      <c r="HI339" s="7"/>
      <c r="HJ339" s="7"/>
      <c r="HK339" s="7"/>
      <c r="HL339" s="7"/>
      <c r="HM339" s="7"/>
      <c r="HN339" s="7"/>
      <c r="HO339" s="7"/>
      <c r="HP339" s="7"/>
      <c r="HQ339" s="7"/>
      <c r="HR339" s="7"/>
      <c r="HS339" s="7"/>
      <c r="HT339" s="7"/>
      <c r="HU339" s="7"/>
      <c r="HV339" s="7"/>
      <c r="HW339" s="7"/>
      <c r="HX339" s="7"/>
      <c r="HY339" s="7"/>
      <c r="HZ339" s="7"/>
      <c r="IA339" s="7"/>
      <c r="IB339" s="7"/>
      <c r="IC339" s="7"/>
      <c r="ID339" s="7"/>
      <c r="IE339" s="7"/>
      <c r="IF339" s="7"/>
      <c r="IG339" s="7"/>
      <c r="IH339" s="7"/>
      <c r="II339" s="7"/>
      <c r="IJ339" s="7"/>
      <c r="IK339" s="7"/>
      <c r="IL339" s="7"/>
      <c r="IM339" s="7"/>
      <c r="IN339" s="7"/>
      <c r="IO339" s="7"/>
      <c r="IP339" s="7"/>
      <c r="IQ339" s="7"/>
      <c r="IR339" s="7"/>
      <c r="IS339" s="7"/>
      <c r="IT339" s="7"/>
      <c r="IU339" s="7"/>
      <c r="IV339" s="7"/>
      <c r="IW339" s="7"/>
      <c r="IX339" s="7"/>
      <c r="IY339" s="7"/>
      <c r="IZ339" s="7"/>
      <c r="JA339" s="7"/>
      <c r="JB339" s="7"/>
      <c r="JC339" s="7"/>
      <c r="JD339" s="7"/>
      <c r="JE339" s="7"/>
      <c r="JF339" s="7"/>
      <c r="JG339" s="7"/>
      <c r="JH339" s="7"/>
      <c r="JI339" s="7"/>
      <c r="JJ339" s="7"/>
      <c r="JK339" s="7"/>
      <c r="JL339" s="7"/>
      <c r="JM339" s="7"/>
      <c r="JN339" s="7"/>
      <c r="JO339" s="7"/>
      <c r="JP339" s="7"/>
      <c r="JQ339" s="7"/>
      <c r="JR339" s="7"/>
      <c r="JS339" s="7"/>
      <c r="JT339" s="7"/>
      <c r="JU339" s="7"/>
    </row>
    <row r="340" spans="1:281" s="3" customFormat="1" ht="30" customHeight="1" thickBot="1">
      <c r="A340" s="19" t="s">
        <v>200</v>
      </c>
      <c r="B340" s="29" t="s">
        <v>19</v>
      </c>
      <c r="C340" s="29" t="s">
        <v>1989</v>
      </c>
      <c r="D340" s="109"/>
      <c r="E340" s="115">
        <v>0</v>
      </c>
      <c r="F340" s="113">
        <v>45852</v>
      </c>
      <c r="G340" s="34">
        <v>45866</v>
      </c>
      <c r="H340" s="28">
        <f t="shared" si="259"/>
        <v>15</v>
      </c>
      <c r="I340" s="22"/>
      <c r="J340" s="7"/>
      <c r="K340" s="7"/>
      <c r="L340" s="7"/>
      <c r="M340" s="7"/>
      <c r="N340" s="7"/>
      <c r="O340" s="7"/>
      <c r="P340" s="7"/>
      <c r="Q340" s="7"/>
      <c r="R340" s="7"/>
      <c r="S340" s="7"/>
      <c r="T340" s="7"/>
      <c r="U340" s="8"/>
      <c r="V340" s="8"/>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c r="EG340" s="7"/>
      <c r="EH340" s="7"/>
      <c r="EI340" s="7"/>
      <c r="EJ340" s="7"/>
      <c r="EK340" s="7"/>
      <c r="EL340" s="7"/>
      <c r="EM340" s="7"/>
      <c r="EN340" s="7"/>
      <c r="EO340" s="7"/>
      <c r="EP340" s="7"/>
      <c r="EQ340" s="7"/>
      <c r="ER340" s="7"/>
      <c r="ES340" s="7"/>
      <c r="ET340" s="7"/>
      <c r="EU340" s="7"/>
      <c r="EV340" s="7"/>
      <c r="EW340" s="7"/>
      <c r="EX340" s="7"/>
      <c r="EY340" s="7"/>
      <c r="EZ340" s="7"/>
      <c r="FA340" s="7"/>
      <c r="FB340" s="7"/>
      <c r="FC340" s="7"/>
      <c r="FD340" s="7"/>
      <c r="FE340" s="7"/>
      <c r="FF340" s="7"/>
      <c r="FG340" s="7"/>
      <c r="FH340" s="7"/>
      <c r="FI340" s="7"/>
      <c r="FJ340" s="7"/>
      <c r="FK340" s="7"/>
      <c r="FL340" s="7"/>
      <c r="FM340" s="7"/>
      <c r="FN340" s="7"/>
      <c r="FO340" s="7"/>
      <c r="FP340" s="7"/>
      <c r="FQ340" s="7"/>
      <c r="FR340" s="7"/>
      <c r="FS340" s="7"/>
      <c r="FT340" s="7"/>
      <c r="FU340" s="7"/>
      <c r="FV340" s="7"/>
      <c r="FW340" s="7"/>
      <c r="FX340" s="7"/>
      <c r="FY340" s="7"/>
      <c r="FZ340" s="7"/>
      <c r="GA340" s="7"/>
      <c r="GB340" s="7"/>
      <c r="GC340" s="7"/>
      <c r="GD340" s="7"/>
      <c r="GE340" s="7"/>
      <c r="GF340" s="7"/>
      <c r="GG340" s="7"/>
      <c r="GH340" s="7"/>
      <c r="GI340" s="7"/>
      <c r="GJ340" s="7"/>
      <c r="GK340" s="7"/>
      <c r="GL340" s="7"/>
      <c r="GM340" s="7"/>
      <c r="GN340" s="7"/>
      <c r="GO340" s="7"/>
      <c r="GP340" s="7"/>
      <c r="GQ340" s="7"/>
      <c r="GR340" s="7"/>
      <c r="GS340" s="7"/>
      <c r="GT340" s="7"/>
      <c r="GU340" s="7"/>
      <c r="GV340" s="7"/>
      <c r="GW340" s="7"/>
      <c r="GX340" s="7"/>
      <c r="GY340" s="7"/>
      <c r="GZ340" s="7"/>
      <c r="HA340" s="7"/>
      <c r="HB340" s="7"/>
      <c r="HC340" s="7"/>
      <c r="HD340" s="7"/>
      <c r="HE340" s="7"/>
      <c r="HF340" s="7"/>
      <c r="HG340" s="7"/>
      <c r="HH340" s="7"/>
      <c r="HI340" s="7"/>
      <c r="HJ340" s="7"/>
      <c r="HK340" s="7"/>
      <c r="HL340" s="7"/>
      <c r="HM340" s="7"/>
      <c r="HN340" s="7"/>
      <c r="HO340" s="7"/>
      <c r="HP340" s="7"/>
      <c r="HQ340" s="7"/>
      <c r="HR340" s="7"/>
      <c r="HS340" s="7"/>
      <c r="HT340" s="7"/>
      <c r="HU340" s="7"/>
      <c r="HV340" s="7"/>
      <c r="HW340" s="7"/>
      <c r="HX340" s="7"/>
      <c r="HY340" s="7"/>
      <c r="HZ340" s="7"/>
      <c r="IA340" s="7"/>
      <c r="IB340" s="7"/>
      <c r="IC340" s="7"/>
      <c r="ID340" s="7"/>
      <c r="IE340" s="7"/>
      <c r="IF340" s="7"/>
      <c r="IG340" s="7"/>
      <c r="IH340" s="7"/>
      <c r="II340" s="7"/>
      <c r="IJ340" s="7"/>
      <c r="IK340" s="7"/>
      <c r="IL340" s="7"/>
      <c r="IM340" s="7"/>
      <c r="IN340" s="7"/>
      <c r="IO340" s="7"/>
      <c r="IP340" s="7"/>
      <c r="IQ340" s="7"/>
      <c r="IR340" s="7"/>
      <c r="IS340" s="7"/>
      <c r="IT340" s="7"/>
      <c r="IU340" s="7"/>
      <c r="IV340" s="7"/>
      <c r="IW340" s="7"/>
      <c r="IX340" s="7"/>
      <c r="IY340" s="7"/>
      <c r="IZ340" s="7"/>
      <c r="JA340" s="7"/>
      <c r="JB340" s="7"/>
      <c r="JC340" s="7"/>
      <c r="JD340" s="7"/>
      <c r="JE340" s="7"/>
      <c r="JF340" s="7"/>
      <c r="JG340" s="7"/>
      <c r="JH340" s="7"/>
      <c r="JI340" s="7"/>
      <c r="JJ340" s="7"/>
      <c r="JK340" s="7"/>
      <c r="JL340" s="7"/>
      <c r="JM340" s="7"/>
      <c r="JN340" s="7"/>
      <c r="JO340" s="7"/>
      <c r="JP340" s="7"/>
      <c r="JQ340" s="7"/>
      <c r="JR340" s="7"/>
      <c r="JS340" s="7"/>
      <c r="JT340" s="7"/>
      <c r="JU340" s="7"/>
    </row>
    <row r="341" spans="1:281" s="3" customFormat="1" ht="30" customHeight="1" thickBot="1">
      <c r="A341" s="19" t="s">
        <v>201</v>
      </c>
      <c r="B341" s="29" t="s">
        <v>19</v>
      </c>
      <c r="C341" s="29" t="s">
        <v>1989</v>
      </c>
      <c r="D341" s="109"/>
      <c r="E341" s="115">
        <v>0</v>
      </c>
      <c r="F341" s="113">
        <v>45852</v>
      </c>
      <c r="G341" s="34">
        <v>45866</v>
      </c>
      <c r="H341" s="28">
        <f t="shared" si="259"/>
        <v>15</v>
      </c>
      <c r="I341" s="22"/>
      <c r="J341" s="7"/>
      <c r="K341" s="7"/>
      <c r="L341" s="7"/>
      <c r="M341" s="7"/>
      <c r="N341" s="7"/>
      <c r="O341" s="7"/>
      <c r="P341" s="7"/>
      <c r="Q341" s="7"/>
      <c r="R341" s="7"/>
      <c r="S341" s="7"/>
      <c r="T341" s="7"/>
      <c r="U341" s="8"/>
      <c r="V341" s="8"/>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7"/>
      <c r="FW341" s="7"/>
      <c r="FX341" s="7"/>
      <c r="FY341" s="7"/>
      <c r="FZ341" s="7"/>
      <c r="GA341" s="7"/>
      <c r="GB341" s="7"/>
      <c r="GC341" s="7"/>
      <c r="GD341" s="7"/>
      <c r="GE341" s="7"/>
      <c r="GF341" s="7"/>
      <c r="GG341" s="7"/>
      <c r="GH341" s="7"/>
      <c r="GI341" s="7"/>
      <c r="GJ341" s="7"/>
      <c r="GK341" s="7"/>
      <c r="GL341" s="7"/>
      <c r="GM341" s="7"/>
      <c r="GN341" s="7"/>
      <c r="GO341" s="7"/>
      <c r="GP341" s="7"/>
      <c r="GQ341" s="7"/>
      <c r="GR341" s="7"/>
      <c r="GS341" s="7"/>
      <c r="GT341" s="7"/>
      <c r="GU341" s="7"/>
      <c r="GV341" s="7"/>
      <c r="GW341" s="7"/>
      <c r="GX341" s="7"/>
      <c r="GY341" s="7"/>
      <c r="GZ341" s="7"/>
      <c r="HA341" s="7"/>
      <c r="HB341" s="7"/>
      <c r="HC341" s="7"/>
      <c r="HD341" s="7"/>
      <c r="HE341" s="7"/>
      <c r="HF341" s="7"/>
      <c r="HG341" s="7"/>
      <c r="HH341" s="7"/>
      <c r="HI341" s="7"/>
      <c r="HJ341" s="7"/>
      <c r="HK341" s="7"/>
      <c r="HL341" s="7"/>
      <c r="HM341" s="7"/>
      <c r="HN341" s="7"/>
      <c r="HO341" s="7"/>
      <c r="HP341" s="7"/>
      <c r="HQ341" s="7"/>
      <c r="HR341" s="7"/>
      <c r="HS341" s="7"/>
      <c r="HT341" s="7"/>
      <c r="HU341" s="7"/>
      <c r="HV341" s="7"/>
      <c r="HW341" s="7"/>
      <c r="HX341" s="7"/>
      <c r="HY341" s="7"/>
      <c r="HZ341" s="7"/>
      <c r="IA341" s="7"/>
      <c r="IB341" s="7"/>
      <c r="IC341" s="7"/>
      <c r="ID341" s="7"/>
      <c r="IE341" s="7"/>
      <c r="IF341" s="7"/>
      <c r="IG341" s="7"/>
      <c r="IH341" s="7"/>
      <c r="II341" s="7"/>
      <c r="IJ341" s="7"/>
      <c r="IK341" s="7"/>
      <c r="IL341" s="7"/>
      <c r="IM341" s="7"/>
      <c r="IN341" s="7"/>
      <c r="IO341" s="7"/>
      <c r="IP341" s="7"/>
      <c r="IQ341" s="7"/>
      <c r="IR341" s="7"/>
      <c r="IS341" s="7"/>
      <c r="IT341" s="7"/>
      <c r="IU341" s="7"/>
      <c r="IV341" s="7"/>
      <c r="IW341" s="7"/>
      <c r="IX341" s="7"/>
      <c r="IY341" s="7"/>
      <c r="IZ341" s="7"/>
      <c r="JA341" s="7"/>
      <c r="JB341" s="7"/>
      <c r="JC341" s="7"/>
      <c r="JD341" s="7"/>
      <c r="JE341" s="7"/>
      <c r="JF341" s="7"/>
      <c r="JG341" s="7"/>
      <c r="JH341" s="7"/>
      <c r="JI341" s="7"/>
      <c r="JJ341" s="7"/>
      <c r="JK341" s="7"/>
      <c r="JL341" s="7"/>
      <c r="JM341" s="7"/>
      <c r="JN341" s="7"/>
      <c r="JO341" s="7"/>
      <c r="JP341" s="7"/>
      <c r="JQ341" s="7"/>
      <c r="JR341" s="7"/>
      <c r="JS341" s="7"/>
      <c r="JT341" s="7"/>
      <c r="JU341" s="7"/>
    </row>
    <row r="342" spans="1:281" s="3" customFormat="1" ht="30" customHeight="1" thickBot="1">
      <c r="A342" s="19" t="s">
        <v>202</v>
      </c>
      <c r="B342" s="29" t="s">
        <v>19</v>
      </c>
      <c r="C342" s="29" t="s">
        <v>1989</v>
      </c>
      <c r="D342" s="109"/>
      <c r="E342" s="115">
        <v>0</v>
      </c>
      <c r="F342" s="113">
        <v>45852</v>
      </c>
      <c r="G342" s="34">
        <v>45866</v>
      </c>
      <c r="H342" s="28">
        <f t="shared" si="259"/>
        <v>15</v>
      </c>
      <c r="I342" s="22"/>
      <c r="J342" s="7"/>
      <c r="K342" s="7"/>
      <c r="L342" s="7"/>
      <c r="M342" s="7"/>
      <c r="N342" s="7"/>
      <c r="O342" s="7"/>
      <c r="P342" s="7"/>
      <c r="Q342" s="7"/>
      <c r="R342" s="7"/>
      <c r="S342" s="7"/>
      <c r="T342" s="7"/>
      <c r="U342" s="8"/>
      <c r="V342" s="8"/>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c r="EG342" s="7"/>
      <c r="EH342" s="7"/>
      <c r="EI342" s="7"/>
      <c r="EJ342" s="7"/>
      <c r="EK342" s="7"/>
      <c r="EL342" s="7"/>
      <c r="EM342" s="7"/>
      <c r="EN342" s="7"/>
      <c r="EO342" s="7"/>
      <c r="EP342" s="7"/>
      <c r="EQ342" s="7"/>
      <c r="ER342" s="7"/>
      <c r="ES342" s="7"/>
      <c r="ET342" s="7"/>
      <c r="EU342" s="7"/>
      <c r="EV342" s="7"/>
      <c r="EW342" s="7"/>
      <c r="EX342" s="7"/>
      <c r="EY342" s="7"/>
      <c r="EZ342" s="7"/>
      <c r="FA342" s="7"/>
      <c r="FB342" s="7"/>
      <c r="FC342" s="7"/>
      <c r="FD342" s="7"/>
      <c r="FE342" s="7"/>
      <c r="FF342" s="7"/>
      <c r="FG342" s="7"/>
      <c r="FH342" s="7"/>
      <c r="FI342" s="7"/>
      <c r="FJ342" s="7"/>
      <c r="FK342" s="7"/>
      <c r="FL342" s="7"/>
      <c r="FM342" s="7"/>
      <c r="FN342" s="7"/>
      <c r="FO342" s="7"/>
      <c r="FP342" s="7"/>
      <c r="FQ342" s="7"/>
      <c r="FR342" s="7"/>
      <c r="FS342" s="7"/>
      <c r="FT342" s="7"/>
      <c r="FU342" s="7"/>
      <c r="FV342" s="7"/>
      <c r="FW342" s="7"/>
      <c r="FX342" s="7"/>
      <c r="FY342" s="7"/>
      <c r="FZ342" s="7"/>
      <c r="GA342" s="7"/>
      <c r="GB342" s="7"/>
      <c r="GC342" s="7"/>
      <c r="GD342" s="7"/>
      <c r="GE342" s="7"/>
      <c r="GF342" s="7"/>
      <c r="GG342" s="7"/>
      <c r="GH342" s="7"/>
      <c r="GI342" s="7"/>
      <c r="GJ342" s="7"/>
      <c r="GK342" s="7"/>
      <c r="GL342" s="7"/>
      <c r="GM342" s="7"/>
      <c r="GN342" s="7"/>
      <c r="GO342" s="7"/>
      <c r="GP342" s="7"/>
      <c r="GQ342" s="7"/>
      <c r="GR342" s="7"/>
      <c r="GS342" s="7"/>
      <c r="GT342" s="7"/>
      <c r="GU342" s="7"/>
      <c r="GV342" s="7"/>
      <c r="GW342" s="7"/>
      <c r="GX342" s="7"/>
      <c r="GY342" s="7"/>
      <c r="GZ342" s="7"/>
      <c r="HA342" s="7"/>
      <c r="HB342" s="7"/>
      <c r="HC342" s="7"/>
      <c r="HD342" s="7"/>
      <c r="HE342" s="7"/>
      <c r="HF342" s="7"/>
      <c r="HG342" s="7"/>
      <c r="HH342" s="7"/>
      <c r="HI342" s="7"/>
      <c r="HJ342" s="7"/>
      <c r="HK342" s="7"/>
      <c r="HL342" s="7"/>
      <c r="HM342" s="7"/>
      <c r="HN342" s="7"/>
      <c r="HO342" s="7"/>
      <c r="HP342" s="7"/>
      <c r="HQ342" s="7"/>
      <c r="HR342" s="7"/>
      <c r="HS342" s="7"/>
      <c r="HT342" s="7"/>
      <c r="HU342" s="7"/>
      <c r="HV342" s="7"/>
      <c r="HW342" s="7"/>
      <c r="HX342" s="7"/>
      <c r="HY342" s="7"/>
      <c r="HZ342" s="7"/>
      <c r="IA342" s="7"/>
      <c r="IB342" s="7"/>
      <c r="IC342" s="7"/>
      <c r="ID342" s="7"/>
      <c r="IE342" s="7"/>
      <c r="IF342" s="7"/>
      <c r="IG342" s="7"/>
      <c r="IH342" s="7"/>
      <c r="II342" s="7"/>
      <c r="IJ342" s="7"/>
      <c r="IK342" s="7"/>
      <c r="IL342" s="7"/>
      <c r="IM342" s="7"/>
      <c r="IN342" s="7"/>
      <c r="IO342" s="7"/>
      <c r="IP342" s="7"/>
      <c r="IQ342" s="7"/>
      <c r="IR342" s="7"/>
      <c r="IS342" s="7"/>
      <c r="IT342" s="7"/>
      <c r="IU342" s="7"/>
      <c r="IV342" s="7"/>
      <c r="IW342" s="7"/>
      <c r="IX342" s="7"/>
      <c r="IY342" s="7"/>
      <c r="IZ342" s="7"/>
      <c r="JA342" s="7"/>
      <c r="JB342" s="7"/>
      <c r="JC342" s="7"/>
      <c r="JD342" s="7"/>
      <c r="JE342" s="7"/>
      <c r="JF342" s="7"/>
      <c r="JG342" s="7"/>
      <c r="JH342" s="7"/>
      <c r="JI342" s="7"/>
      <c r="JJ342" s="7"/>
      <c r="JK342" s="7"/>
      <c r="JL342" s="7"/>
      <c r="JM342" s="7"/>
      <c r="JN342" s="7"/>
      <c r="JO342" s="7"/>
      <c r="JP342" s="7"/>
      <c r="JQ342" s="7"/>
      <c r="JR342" s="7"/>
      <c r="JS342" s="7"/>
      <c r="JT342" s="7"/>
      <c r="JU342" s="7"/>
    </row>
    <row r="343" spans="1:281" s="3" customFormat="1" ht="30" customHeight="1" thickBot="1">
      <c r="A343" s="19" t="s">
        <v>203</v>
      </c>
      <c r="B343" s="29" t="s">
        <v>19</v>
      </c>
      <c r="C343" s="29" t="s">
        <v>1989</v>
      </c>
      <c r="D343" s="109"/>
      <c r="E343" s="115">
        <v>0</v>
      </c>
      <c r="F343" s="113">
        <v>45852</v>
      </c>
      <c r="G343" s="34">
        <v>45866</v>
      </c>
      <c r="H343" s="28">
        <f t="shared" si="259"/>
        <v>15</v>
      </c>
      <c r="I343" s="22"/>
      <c r="J343" s="7"/>
      <c r="K343" s="7"/>
      <c r="L343" s="7"/>
      <c r="M343" s="7"/>
      <c r="N343" s="7"/>
      <c r="O343" s="7"/>
      <c r="P343" s="7"/>
      <c r="Q343" s="7"/>
      <c r="R343" s="7"/>
      <c r="S343" s="7"/>
      <c r="T343" s="7"/>
      <c r="U343" s="8"/>
      <c r="V343" s="8"/>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c r="EG343" s="7"/>
      <c r="EH343" s="7"/>
      <c r="EI343" s="7"/>
      <c r="EJ343" s="7"/>
      <c r="EK343" s="7"/>
      <c r="EL343" s="7"/>
      <c r="EM343" s="7"/>
      <c r="EN343" s="7"/>
      <c r="EO343" s="7"/>
      <c r="EP343" s="7"/>
      <c r="EQ343" s="7"/>
      <c r="ER343" s="7"/>
      <c r="ES343" s="7"/>
      <c r="ET343" s="7"/>
      <c r="EU343" s="7"/>
      <c r="EV343" s="7"/>
      <c r="EW343" s="7"/>
      <c r="EX343" s="7"/>
      <c r="EY343" s="7"/>
      <c r="EZ343" s="7"/>
      <c r="FA343" s="7"/>
      <c r="FB343" s="7"/>
      <c r="FC343" s="7"/>
      <c r="FD343" s="7"/>
      <c r="FE343" s="7"/>
      <c r="FF343" s="7"/>
      <c r="FG343" s="7"/>
      <c r="FH343" s="7"/>
      <c r="FI343" s="7"/>
      <c r="FJ343" s="7"/>
      <c r="FK343" s="7"/>
      <c r="FL343" s="7"/>
      <c r="FM343" s="7"/>
      <c r="FN343" s="7"/>
      <c r="FO343" s="7"/>
      <c r="FP343" s="7"/>
      <c r="FQ343" s="7"/>
      <c r="FR343" s="7"/>
      <c r="FS343" s="7"/>
      <c r="FT343" s="7"/>
      <c r="FU343" s="7"/>
      <c r="FV343" s="7"/>
      <c r="FW343" s="7"/>
      <c r="FX343" s="7"/>
      <c r="FY343" s="7"/>
      <c r="FZ343" s="7"/>
      <c r="GA343" s="7"/>
      <c r="GB343" s="7"/>
      <c r="GC343" s="7"/>
      <c r="GD343" s="7"/>
      <c r="GE343" s="7"/>
      <c r="GF343" s="7"/>
      <c r="GG343" s="7"/>
      <c r="GH343" s="7"/>
      <c r="GI343" s="7"/>
      <c r="GJ343" s="7"/>
      <c r="GK343" s="7"/>
      <c r="GL343" s="7"/>
      <c r="GM343" s="7"/>
      <c r="GN343" s="7"/>
      <c r="GO343" s="7"/>
      <c r="GP343" s="7"/>
      <c r="GQ343" s="7"/>
      <c r="GR343" s="7"/>
      <c r="GS343" s="7"/>
      <c r="GT343" s="7"/>
      <c r="GU343" s="7"/>
      <c r="GV343" s="7"/>
      <c r="GW343" s="7"/>
      <c r="GX343" s="7"/>
      <c r="GY343" s="7"/>
      <c r="GZ343" s="7"/>
      <c r="HA343" s="7"/>
      <c r="HB343" s="7"/>
      <c r="HC343" s="7"/>
      <c r="HD343" s="7"/>
      <c r="HE343" s="7"/>
      <c r="HF343" s="7"/>
      <c r="HG343" s="7"/>
      <c r="HH343" s="7"/>
      <c r="HI343" s="7"/>
      <c r="HJ343" s="7"/>
      <c r="HK343" s="7"/>
      <c r="HL343" s="7"/>
      <c r="HM343" s="7"/>
      <c r="HN343" s="7"/>
      <c r="HO343" s="7"/>
      <c r="HP343" s="7"/>
      <c r="HQ343" s="7"/>
      <c r="HR343" s="7"/>
      <c r="HS343" s="7"/>
      <c r="HT343" s="7"/>
      <c r="HU343" s="7"/>
      <c r="HV343" s="7"/>
      <c r="HW343" s="7"/>
      <c r="HX343" s="7"/>
      <c r="HY343" s="7"/>
      <c r="HZ343" s="7"/>
      <c r="IA343" s="7"/>
      <c r="IB343" s="7"/>
      <c r="IC343" s="7"/>
      <c r="ID343" s="7"/>
      <c r="IE343" s="7"/>
      <c r="IF343" s="7"/>
      <c r="IG343" s="7"/>
      <c r="IH343" s="7"/>
      <c r="II343" s="7"/>
      <c r="IJ343" s="7"/>
      <c r="IK343" s="7"/>
      <c r="IL343" s="7"/>
      <c r="IM343" s="7"/>
      <c r="IN343" s="7"/>
      <c r="IO343" s="7"/>
      <c r="IP343" s="7"/>
      <c r="IQ343" s="7"/>
      <c r="IR343" s="7"/>
      <c r="IS343" s="7"/>
      <c r="IT343" s="7"/>
      <c r="IU343" s="7"/>
      <c r="IV343" s="7"/>
      <c r="IW343" s="7"/>
      <c r="IX343" s="7"/>
      <c r="IY343" s="7"/>
      <c r="IZ343" s="7"/>
      <c r="JA343" s="7"/>
      <c r="JB343" s="7"/>
      <c r="JC343" s="7"/>
      <c r="JD343" s="7"/>
      <c r="JE343" s="7"/>
      <c r="JF343" s="7"/>
      <c r="JG343" s="7"/>
      <c r="JH343" s="7"/>
      <c r="JI343" s="7"/>
      <c r="JJ343" s="7"/>
      <c r="JK343" s="7"/>
      <c r="JL343" s="7"/>
      <c r="JM343" s="7"/>
      <c r="JN343" s="7"/>
      <c r="JO343" s="7"/>
      <c r="JP343" s="7"/>
      <c r="JQ343" s="7"/>
      <c r="JR343" s="7"/>
      <c r="JS343" s="7"/>
      <c r="JT343" s="7"/>
      <c r="JU343" s="7"/>
    </row>
    <row r="344" spans="1:281" s="3" customFormat="1" ht="30" customHeight="1" thickBot="1">
      <c r="A344" s="19" t="s">
        <v>204</v>
      </c>
      <c r="B344" s="29" t="s">
        <v>19</v>
      </c>
      <c r="C344" s="29" t="s">
        <v>1989</v>
      </c>
      <c r="D344" s="109"/>
      <c r="E344" s="115">
        <v>0</v>
      </c>
      <c r="F344" s="113">
        <v>45852</v>
      </c>
      <c r="G344" s="34">
        <v>45866</v>
      </c>
      <c r="H344" s="28">
        <f t="shared" si="259"/>
        <v>15</v>
      </c>
      <c r="I344" s="22"/>
      <c r="J344" s="7"/>
      <c r="K344" s="7"/>
      <c r="L344" s="7"/>
      <c r="M344" s="7"/>
      <c r="N344" s="7"/>
      <c r="O344" s="7"/>
      <c r="P344" s="7"/>
      <c r="Q344" s="7"/>
      <c r="R344" s="7"/>
      <c r="S344" s="7"/>
      <c r="T344" s="7"/>
      <c r="U344" s="8"/>
      <c r="V344" s="8"/>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c r="EG344" s="7"/>
      <c r="EH344" s="7"/>
      <c r="EI344" s="7"/>
      <c r="EJ344" s="7"/>
      <c r="EK344" s="7"/>
      <c r="EL344" s="7"/>
      <c r="EM344" s="7"/>
      <c r="EN344" s="7"/>
      <c r="EO344" s="7"/>
      <c r="EP344" s="7"/>
      <c r="EQ344" s="7"/>
      <c r="ER344" s="7"/>
      <c r="ES344" s="7"/>
      <c r="ET344" s="7"/>
      <c r="EU344" s="7"/>
      <c r="EV344" s="7"/>
      <c r="EW344" s="7"/>
      <c r="EX344" s="7"/>
      <c r="EY344" s="7"/>
      <c r="EZ344" s="7"/>
      <c r="FA344" s="7"/>
      <c r="FB344" s="7"/>
      <c r="FC344" s="7"/>
      <c r="FD344" s="7"/>
      <c r="FE344" s="7"/>
      <c r="FF344" s="7"/>
      <c r="FG344" s="7"/>
      <c r="FH344" s="7"/>
      <c r="FI344" s="7"/>
      <c r="FJ344" s="7"/>
      <c r="FK344" s="7"/>
      <c r="FL344" s="7"/>
      <c r="FM344" s="7"/>
      <c r="FN344" s="7"/>
      <c r="FO344" s="7"/>
      <c r="FP344" s="7"/>
      <c r="FQ344" s="7"/>
      <c r="FR344" s="7"/>
      <c r="FS344" s="7"/>
      <c r="FT344" s="7"/>
      <c r="FU344" s="7"/>
      <c r="FV344" s="7"/>
      <c r="FW344" s="7"/>
      <c r="FX344" s="7"/>
      <c r="FY344" s="7"/>
      <c r="FZ344" s="7"/>
      <c r="GA344" s="7"/>
      <c r="GB344" s="7"/>
      <c r="GC344" s="7"/>
      <c r="GD344" s="7"/>
      <c r="GE344" s="7"/>
      <c r="GF344" s="7"/>
      <c r="GG344" s="7"/>
      <c r="GH344" s="7"/>
      <c r="GI344" s="7"/>
      <c r="GJ344" s="7"/>
      <c r="GK344" s="7"/>
      <c r="GL344" s="7"/>
      <c r="GM344" s="7"/>
      <c r="GN344" s="7"/>
      <c r="GO344" s="7"/>
      <c r="GP344" s="7"/>
      <c r="GQ344" s="7"/>
      <c r="GR344" s="7"/>
      <c r="GS344" s="7"/>
      <c r="GT344" s="7"/>
      <c r="GU344" s="7"/>
      <c r="GV344" s="7"/>
      <c r="GW344" s="7"/>
      <c r="GX344" s="7"/>
      <c r="GY344" s="7"/>
      <c r="GZ344" s="7"/>
      <c r="HA344" s="7"/>
      <c r="HB344" s="7"/>
      <c r="HC344" s="7"/>
      <c r="HD344" s="7"/>
      <c r="HE344" s="7"/>
      <c r="HF344" s="7"/>
      <c r="HG344" s="7"/>
      <c r="HH344" s="7"/>
      <c r="HI344" s="7"/>
      <c r="HJ344" s="7"/>
      <c r="HK344" s="7"/>
      <c r="HL344" s="7"/>
      <c r="HM344" s="7"/>
      <c r="HN344" s="7"/>
      <c r="HO344" s="7"/>
      <c r="HP344" s="7"/>
      <c r="HQ344" s="7"/>
      <c r="HR344" s="7"/>
      <c r="HS344" s="7"/>
      <c r="HT344" s="7"/>
      <c r="HU344" s="7"/>
      <c r="HV344" s="7"/>
      <c r="HW344" s="7"/>
      <c r="HX344" s="7"/>
      <c r="HY344" s="7"/>
      <c r="HZ344" s="7"/>
      <c r="IA344" s="7"/>
      <c r="IB344" s="7"/>
      <c r="IC344" s="7"/>
      <c r="ID344" s="7"/>
      <c r="IE344" s="7"/>
      <c r="IF344" s="7"/>
      <c r="IG344" s="7"/>
      <c r="IH344" s="7"/>
      <c r="II344" s="7"/>
      <c r="IJ344" s="7"/>
      <c r="IK344" s="7"/>
      <c r="IL344" s="7"/>
      <c r="IM344" s="7"/>
      <c r="IN344" s="7"/>
      <c r="IO344" s="7"/>
      <c r="IP344" s="7"/>
      <c r="IQ344" s="7"/>
      <c r="IR344" s="7"/>
      <c r="IS344" s="7"/>
      <c r="IT344" s="7"/>
      <c r="IU344" s="7"/>
      <c r="IV344" s="7"/>
      <c r="IW344" s="7"/>
      <c r="IX344" s="7"/>
      <c r="IY344" s="7"/>
      <c r="IZ344" s="7"/>
      <c r="JA344" s="7"/>
      <c r="JB344" s="7"/>
      <c r="JC344" s="7"/>
      <c r="JD344" s="7"/>
      <c r="JE344" s="7"/>
      <c r="JF344" s="7"/>
      <c r="JG344" s="7"/>
      <c r="JH344" s="7"/>
      <c r="JI344" s="7"/>
      <c r="JJ344" s="7"/>
      <c r="JK344" s="7"/>
      <c r="JL344" s="7"/>
      <c r="JM344" s="7"/>
      <c r="JN344" s="7"/>
      <c r="JO344" s="7"/>
      <c r="JP344" s="7"/>
      <c r="JQ344" s="7"/>
      <c r="JR344" s="7"/>
      <c r="JS344" s="7"/>
      <c r="JT344" s="7"/>
      <c r="JU344" s="7"/>
    </row>
    <row r="345" spans="1:281" s="3" customFormat="1" ht="30" customHeight="1" thickBot="1">
      <c r="A345" s="19" t="s">
        <v>205</v>
      </c>
      <c r="B345" s="29" t="s">
        <v>19</v>
      </c>
      <c r="C345" s="29" t="s">
        <v>1989</v>
      </c>
      <c r="D345" s="109"/>
      <c r="E345" s="115">
        <v>0</v>
      </c>
      <c r="F345" s="113">
        <v>45852</v>
      </c>
      <c r="G345" s="34">
        <v>45866</v>
      </c>
      <c r="H345" s="28">
        <f t="shared" si="259"/>
        <v>15</v>
      </c>
      <c r="I345" s="22"/>
      <c r="J345" s="7"/>
      <c r="K345" s="7"/>
      <c r="L345" s="7"/>
      <c r="M345" s="7"/>
      <c r="N345" s="7"/>
      <c r="O345" s="7"/>
      <c r="P345" s="7"/>
      <c r="Q345" s="7"/>
      <c r="R345" s="7"/>
      <c r="S345" s="7"/>
      <c r="T345" s="7"/>
      <c r="U345" s="8"/>
      <c r="V345" s="8"/>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c r="EG345" s="7"/>
      <c r="EH345" s="7"/>
      <c r="EI345" s="7"/>
      <c r="EJ345" s="7"/>
      <c r="EK345" s="7"/>
      <c r="EL345" s="7"/>
      <c r="EM345" s="7"/>
      <c r="EN345" s="7"/>
      <c r="EO345" s="7"/>
      <c r="EP345" s="7"/>
      <c r="EQ345" s="7"/>
      <c r="ER345" s="7"/>
      <c r="ES345" s="7"/>
      <c r="ET345" s="7"/>
      <c r="EU345" s="7"/>
      <c r="EV345" s="7"/>
      <c r="EW345" s="7"/>
      <c r="EX345" s="7"/>
      <c r="EY345" s="7"/>
      <c r="EZ345" s="7"/>
      <c r="FA345" s="7"/>
      <c r="FB345" s="7"/>
      <c r="FC345" s="7"/>
      <c r="FD345" s="7"/>
      <c r="FE345" s="7"/>
      <c r="FF345" s="7"/>
      <c r="FG345" s="7"/>
      <c r="FH345" s="7"/>
      <c r="FI345" s="7"/>
      <c r="FJ345" s="7"/>
      <c r="FK345" s="7"/>
      <c r="FL345" s="7"/>
      <c r="FM345" s="7"/>
      <c r="FN345" s="7"/>
      <c r="FO345" s="7"/>
      <c r="FP345" s="7"/>
      <c r="FQ345" s="7"/>
      <c r="FR345" s="7"/>
      <c r="FS345" s="7"/>
      <c r="FT345" s="7"/>
      <c r="FU345" s="7"/>
      <c r="FV345" s="7"/>
      <c r="FW345" s="7"/>
      <c r="FX345" s="7"/>
      <c r="FY345" s="7"/>
      <c r="FZ345" s="7"/>
      <c r="GA345" s="7"/>
      <c r="GB345" s="7"/>
      <c r="GC345" s="7"/>
      <c r="GD345" s="7"/>
      <c r="GE345" s="7"/>
      <c r="GF345" s="7"/>
      <c r="GG345" s="7"/>
      <c r="GH345" s="7"/>
      <c r="GI345" s="7"/>
      <c r="GJ345" s="7"/>
      <c r="GK345" s="7"/>
      <c r="GL345" s="7"/>
      <c r="GM345" s="7"/>
      <c r="GN345" s="7"/>
      <c r="GO345" s="7"/>
      <c r="GP345" s="7"/>
      <c r="GQ345" s="7"/>
      <c r="GR345" s="7"/>
      <c r="GS345" s="7"/>
      <c r="GT345" s="7"/>
      <c r="GU345" s="7"/>
      <c r="GV345" s="7"/>
      <c r="GW345" s="7"/>
      <c r="GX345" s="7"/>
      <c r="GY345" s="7"/>
      <c r="GZ345" s="7"/>
      <c r="HA345" s="7"/>
      <c r="HB345" s="7"/>
      <c r="HC345" s="7"/>
      <c r="HD345" s="7"/>
      <c r="HE345" s="7"/>
      <c r="HF345" s="7"/>
      <c r="HG345" s="7"/>
      <c r="HH345" s="7"/>
      <c r="HI345" s="7"/>
      <c r="HJ345" s="7"/>
      <c r="HK345" s="7"/>
      <c r="HL345" s="7"/>
      <c r="HM345" s="7"/>
      <c r="HN345" s="7"/>
      <c r="HO345" s="7"/>
      <c r="HP345" s="7"/>
      <c r="HQ345" s="7"/>
      <c r="HR345" s="7"/>
      <c r="HS345" s="7"/>
      <c r="HT345" s="7"/>
      <c r="HU345" s="7"/>
      <c r="HV345" s="7"/>
      <c r="HW345" s="7"/>
      <c r="HX345" s="7"/>
      <c r="HY345" s="7"/>
      <c r="HZ345" s="7"/>
      <c r="IA345" s="7"/>
      <c r="IB345" s="7"/>
      <c r="IC345" s="7"/>
      <c r="ID345" s="7"/>
      <c r="IE345" s="7"/>
      <c r="IF345" s="7"/>
      <c r="IG345" s="7"/>
      <c r="IH345" s="7"/>
      <c r="II345" s="7"/>
      <c r="IJ345" s="7"/>
      <c r="IK345" s="7"/>
      <c r="IL345" s="7"/>
      <c r="IM345" s="7"/>
      <c r="IN345" s="7"/>
      <c r="IO345" s="7"/>
      <c r="IP345" s="7"/>
      <c r="IQ345" s="7"/>
      <c r="IR345" s="7"/>
      <c r="IS345" s="7"/>
      <c r="IT345" s="7"/>
      <c r="IU345" s="7"/>
      <c r="IV345" s="7"/>
      <c r="IW345" s="7"/>
      <c r="IX345" s="7"/>
      <c r="IY345" s="7"/>
      <c r="IZ345" s="7"/>
      <c r="JA345" s="7"/>
      <c r="JB345" s="7"/>
      <c r="JC345" s="7"/>
      <c r="JD345" s="7"/>
      <c r="JE345" s="7"/>
      <c r="JF345" s="7"/>
      <c r="JG345" s="7"/>
      <c r="JH345" s="7"/>
      <c r="JI345" s="7"/>
      <c r="JJ345" s="7"/>
      <c r="JK345" s="7"/>
      <c r="JL345" s="7"/>
      <c r="JM345" s="7"/>
      <c r="JN345" s="7"/>
      <c r="JO345" s="7"/>
      <c r="JP345" s="7"/>
      <c r="JQ345" s="7"/>
      <c r="JR345" s="7"/>
      <c r="JS345" s="7"/>
      <c r="JT345" s="7"/>
      <c r="JU345" s="7"/>
    </row>
    <row r="346" spans="1:281" s="3" customFormat="1" ht="30" customHeight="1" thickBot="1">
      <c r="A346" s="19" t="s">
        <v>206</v>
      </c>
      <c r="B346" s="29" t="s">
        <v>19</v>
      </c>
      <c r="C346" s="29" t="s">
        <v>1989</v>
      </c>
      <c r="D346" s="109"/>
      <c r="E346" s="115">
        <v>0</v>
      </c>
      <c r="F346" s="113">
        <v>45852</v>
      </c>
      <c r="G346" s="34">
        <v>45866</v>
      </c>
      <c r="H346" s="28">
        <f t="shared" si="259"/>
        <v>15</v>
      </c>
      <c r="I346" s="22"/>
      <c r="J346" s="7"/>
      <c r="K346" s="7"/>
      <c r="L346" s="7"/>
      <c r="M346" s="7"/>
      <c r="N346" s="7"/>
      <c r="O346" s="7"/>
      <c r="P346" s="7"/>
      <c r="Q346" s="7"/>
      <c r="R346" s="7"/>
      <c r="S346" s="7"/>
      <c r="T346" s="7"/>
      <c r="U346" s="8"/>
      <c r="V346" s="8"/>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c r="EG346" s="7"/>
      <c r="EH346" s="7"/>
      <c r="EI346" s="7"/>
      <c r="EJ346" s="7"/>
      <c r="EK346" s="7"/>
      <c r="EL346" s="7"/>
      <c r="EM346" s="7"/>
      <c r="EN346" s="7"/>
      <c r="EO346" s="7"/>
      <c r="EP346" s="7"/>
      <c r="EQ346" s="7"/>
      <c r="ER346" s="7"/>
      <c r="ES346" s="7"/>
      <c r="ET346" s="7"/>
      <c r="EU346" s="7"/>
      <c r="EV346" s="7"/>
      <c r="EW346" s="7"/>
      <c r="EX346" s="7"/>
      <c r="EY346" s="7"/>
      <c r="EZ346" s="7"/>
      <c r="FA346" s="7"/>
      <c r="FB346" s="7"/>
      <c r="FC346" s="7"/>
      <c r="FD346" s="7"/>
      <c r="FE346" s="7"/>
      <c r="FF346" s="7"/>
      <c r="FG346" s="7"/>
      <c r="FH346" s="7"/>
      <c r="FI346" s="7"/>
      <c r="FJ346" s="7"/>
      <c r="FK346" s="7"/>
      <c r="FL346" s="7"/>
      <c r="FM346" s="7"/>
      <c r="FN346" s="7"/>
      <c r="FO346" s="7"/>
      <c r="FP346" s="7"/>
      <c r="FQ346" s="7"/>
      <c r="FR346" s="7"/>
      <c r="FS346" s="7"/>
      <c r="FT346" s="7"/>
      <c r="FU346" s="7"/>
      <c r="FV346" s="7"/>
      <c r="FW346" s="7"/>
      <c r="FX346" s="7"/>
      <c r="FY346" s="7"/>
      <c r="FZ346" s="7"/>
      <c r="GA346" s="7"/>
      <c r="GB346" s="7"/>
      <c r="GC346" s="7"/>
      <c r="GD346" s="7"/>
      <c r="GE346" s="7"/>
      <c r="GF346" s="7"/>
      <c r="GG346" s="7"/>
      <c r="GH346" s="7"/>
      <c r="GI346" s="7"/>
      <c r="GJ346" s="7"/>
      <c r="GK346" s="7"/>
      <c r="GL346" s="7"/>
      <c r="GM346" s="7"/>
      <c r="GN346" s="7"/>
      <c r="GO346" s="7"/>
      <c r="GP346" s="7"/>
      <c r="GQ346" s="7"/>
      <c r="GR346" s="7"/>
      <c r="GS346" s="7"/>
      <c r="GT346" s="7"/>
      <c r="GU346" s="7"/>
      <c r="GV346" s="7"/>
      <c r="GW346" s="7"/>
      <c r="GX346" s="7"/>
      <c r="GY346" s="7"/>
      <c r="GZ346" s="7"/>
      <c r="HA346" s="7"/>
      <c r="HB346" s="7"/>
      <c r="HC346" s="7"/>
      <c r="HD346" s="7"/>
      <c r="HE346" s="7"/>
      <c r="HF346" s="7"/>
      <c r="HG346" s="7"/>
      <c r="HH346" s="7"/>
      <c r="HI346" s="7"/>
      <c r="HJ346" s="7"/>
      <c r="HK346" s="7"/>
      <c r="HL346" s="7"/>
      <c r="HM346" s="7"/>
      <c r="HN346" s="7"/>
      <c r="HO346" s="7"/>
      <c r="HP346" s="7"/>
      <c r="HQ346" s="7"/>
      <c r="HR346" s="7"/>
      <c r="HS346" s="7"/>
      <c r="HT346" s="7"/>
      <c r="HU346" s="7"/>
      <c r="HV346" s="7"/>
      <c r="HW346" s="7"/>
      <c r="HX346" s="7"/>
      <c r="HY346" s="7"/>
      <c r="HZ346" s="7"/>
      <c r="IA346" s="7"/>
      <c r="IB346" s="7"/>
      <c r="IC346" s="7"/>
      <c r="ID346" s="7"/>
      <c r="IE346" s="7"/>
      <c r="IF346" s="7"/>
      <c r="IG346" s="7"/>
      <c r="IH346" s="7"/>
      <c r="II346" s="7"/>
      <c r="IJ346" s="7"/>
      <c r="IK346" s="7"/>
      <c r="IL346" s="7"/>
      <c r="IM346" s="7"/>
      <c r="IN346" s="7"/>
      <c r="IO346" s="7"/>
      <c r="IP346" s="7"/>
      <c r="IQ346" s="7"/>
      <c r="IR346" s="7"/>
      <c r="IS346" s="7"/>
      <c r="IT346" s="7"/>
      <c r="IU346" s="7"/>
      <c r="IV346" s="7"/>
      <c r="IW346" s="7"/>
      <c r="IX346" s="7"/>
      <c r="IY346" s="7"/>
      <c r="IZ346" s="7"/>
      <c r="JA346" s="7"/>
      <c r="JB346" s="7"/>
      <c r="JC346" s="7"/>
      <c r="JD346" s="7"/>
      <c r="JE346" s="7"/>
      <c r="JF346" s="7"/>
      <c r="JG346" s="7"/>
      <c r="JH346" s="7"/>
      <c r="JI346" s="7"/>
      <c r="JJ346" s="7"/>
      <c r="JK346" s="7"/>
      <c r="JL346" s="7"/>
      <c r="JM346" s="7"/>
      <c r="JN346" s="7"/>
      <c r="JO346" s="7"/>
      <c r="JP346" s="7"/>
      <c r="JQ346" s="7"/>
      <c r="JR346" s="7"/>
      <c r="JS346" s="7"/>
      <c r="JT346" s="7"/>
      <c r="JU346" s="7"/>
    </row>
    <row r="347" spans="1:281" s="3" customFormat="1" ht="30" customHeight="1" thickBot="1">
      <c r="A347" s="19" t="s">
        <v>207</v>
      </c>
      <c r="B347" s="29" t="s">
        <v>19</v>
      </c>
      <c r="C347" s="29" t="s">
        <v>1989</v>
      </c>
      <c r="D347" s="109"/>
      <c r="E347" s="115">
        <v>0</v>
      </c>
      <c r="F347" s="113">
        <v>45852</v>
      </c>
      <c r="G347" s="34">
        <v>45866</v>
      </c>
      <c r="H347" s="28">
        <f t="shared" si="259"/>
        <v>15</v>
      </c>
      <c r="I347" s="22"/>
      <c r="J347" s="7"/>
      <c r="K347" s="7"/>
      <c r="L347" s="7"/>
      <c r="M347" s="7"/>
      <c r="N347" s="7"/>
      <c r="O347" s="7"/>
      <c r="P347" s="7"/>
      <c r="Q347" s="7"/>
      <c r="R347" s="7"/>
      <c r="S347" s="7"/>
      <c r="T347" s="7"/>
      <c r="U347" s="8"/>
      <c r="V347" s="8"/>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c r="EG347" s="7"/>
      <c r="EH347" s="7"/>
      <c r="EI347" s="7"/>
      <c r="EJ347" s="7"/>
      <c r="EK347" s="7"/>
      <c r="EL347" s="7"/>
      <c r="EM347" s="7"/>
      <c r="EN347" s="7"/>
      <c r="EO347" s="7"/>
      <c r="EP347" s="7"/>
      <c r="EQ347" s="7"/>
      <c r="ER347" s="7"/>
      <c r="ES347" s="7"/>
      <c r="ET347" s="7"/>
      <c r="EU347" s="7"/>
      <c r="EV347" s="7"/>
      <c r="EW347" s="7"/>
      <c r="EX347" s="7"/>
      <c r="EY347" s="7"/>
      <c r="EZ347" s="7"/>
      <c r="FA347" s="7"/>
      <c r="FB347" s="7"/>
      <c r="FC347" s="7"/>
      <c r="FD347" s="7"/>
      <c r="FE347" s="7"/>
      <c r="FF347" s="7"/>
      <c r="FG347" s="7"/>
      <c r="FH347" s="7"/>
      <c r="FI347" s="7"/>
      <c r="FJ347" s="7"/>
      <c r="FK347" s="7"/>
      <c r="FL347" s="7"/>
      <c r="FM347" s="7"/>
      <c r="FN347" s="7"/>
      <c r="FO347" s="7"/>
      <c r="FP347" s="7"/>
      <c r="FQ347" s="7"/>
      <c r="FR347" s="7"/>
      <c r="FS347" s="7"/>
      <c r="FT347" s="7"/>
      <c r="FU347" s="7"/>
      <c r="FV347" s="7"/>
      <c r="FW347" s="7"/>
      <c r="FX347" s="7"/>
      <c r="FY347" s="7"/>
      <c r="FZ347" s="7"/>
      <c r="GA347" s="7"/>
      <c r="GB347" s="7"/>
      <c r="GC347" s="7"/>
      <c r="GD347" s="7"/>
      <c r="GE347" s="7"/>
      <c r="GF347" s="7"/>
      <c r="GG347" s="7"/>
      <c r="GH347" s="7"/>
      <c r="GI347" s="7"/>
      <c r="GJ347" s="7"/>
      <c r="GK347" s="7"/>
      <c r="GL347" s="7"/>
      <c r="GM347" s="7"/>
      <c r="GN347" s="7"/>
      <c r="GO347" s="7"/>
      <c r="GP347" s="7"/>
      <c r="GQ347" s="7"/>
      <c r="GR347" s="7"/>
      <c r="GS347" s="7"/>
      <c r="GT347" s="7"/>
      <c r="GU347" s="7"/>
      <c r="GV347" s="7"/>
      <c r="GW347" s="7"/>
      <c r="GX347" s="7"/>
      <c r="GY347" s="7"/>
      <c r="GZ347" s="7"/>
      <c r="HA347" s="7"/>
      <c r="HB347" s="7"/>
      <c r="HC347" s="7"/>
      <c r="HD347" s="7"/>
      <c r="HE347" s="7"/>
      <c r="HF347" s="7"/>
      <c r="HG347" s="7"/>
      <c r="HH347" s="7"/>
      <c r="HI347" s="7"/>
      <c r="HJ347" s="7"/>
      <c r="HK347" s="7"/>
      <c r="HL347" s="7"/>
      <c r="HM347" s="7"/>
      <c r="HN347" s="7"/>
      <c r="HO347" s="7"/>
      <c r="HP347" s="7"/>
      <c r="HQ347" s="7"/>
      <c r="HR347" s="7"/>
      <c r="HS347" s="7"/>
      <c r="HT347" s="7"/>
      <c r="HU347" s="7"/>
      <c r="HV347" s="7"/>
      <c r="HW347" s="7"/>
      <c r="HX347" s="7"/>
      <c r="HY347" s="7"/>
      <c r="HZ347" s="7"/>
      <c r="IA347" s="7"/>
      <c r="IB347" s="7"/>
      <c r="IC347" s="7"/>
      <c r="ID347" s="7"/>
      <c r="IE347" s="7"/>
      <c r="IF347" s="7"/>
      <c r="IG347" s="7"/>
      <c r="IH347" s="7"/>
      <c r="II347" s="7"/>
      <c r="IJ347" s="7"/>
      <c r="IK347" s="7"/>
      <c r="IL347" s="7"/>
      <c r="IM347" s="7"/>
      <c r="IN347" s="7"/>
      <c r="IO347" s="7"/>
      <c r="IP347" s="7"/>
      <c r="IQ347" s="7"/>
      <c r="IR347" s="7"/>
      <c r="IS347" s="7"/>
      <c r="IT347" s="7"/>
      <c r="IU347" s="7"/>
      <c r="IV347" s="7"/>
      <c r="IW347" s="7"/>
      <c r="IX347" s="7"/>
      <c r="IY347" s="7"/>
      <c r="IZ347" s="7"/>
      <c r="JA347" s="7"/>
      <c r="JB347" s="7"/>
      <c r="JC347" s="7"/>
      <c r="JD347" s="7"/>
      <c r="JE347" s="7"/>
      <c r="JF347" s="7"/>
      <c r="JG347" s="7"/>
      <c r="JH347" s="7"/>
      <c r="JI347" s="7"/>
      <c r="JJ347" s="7"/>
      <c r="JK347" s="7"/>
      <c r="JL347" s="7"/>
      <c r="JM347" s="7"/>
      <c r="JN347" s="7"/>
      <c r="JO347" s="7"/>
      <c r="JP347" s="7"/>
      <c r="JQ347" s="7"/>
      <c r="JR347" s="7"/>
      <c r="JS347" s="7"/>
      <c r="JT347" s="7"/>
      <c r="JU347" s="7"/>
    </row>
    <row r="348" spans="1:281" s="3" customFormat="1" ht="30" customHeight="1" thickBot="1">
      <c r="A348" s="19" t="s">
        <v>208</v>
      </c>
      <c r="B348" s="29" t="s">
        <v>19</v>
      </c>
      <c r="C348" s="29" t="s">
        <v>1989</v>
      </c>
      <c r="D348" s="109"/>
      <c r="E348" s="115">
        <v>0</v>
      </c>
      <c r="F348" s="113">
        <v>45852</v>
      </c>
      <c r="G348" s="34">
        <v>45866</v>
      </c>
      <c r="H348" s="28">
        <f t="shared" si="259"/>
        <v>15</v>
      </c>
      <c r="I348" s="22"/>
      <c r="J348" s="7"/>
      <c r="K348" s="7"/>
      <c r="L348" s="7"/>
      <c r="M348" s="7"/>
      <c r="N348" s="7"/>
      <c r="O348" s="7"/>
      <c r="P348" s="7"/>
      <c r="Q348" s="7"/>
      <c r="R348" s="7"/>
      <c r="S348" s="7"/>
      <c r="T348" s="7"/>
      <c r="U348" s="8"/>
      <c r="V348" s="8"/>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c r="EG348" s="7"/>
      <c r="EH348" s="7"/>
      <c r="EI348" s="7"/>
      <c r="EJ348" s="7"/>
      <c r="EK348" s="7"/>
      <c r="EL348" s="7"/>
      <c r="EM348" s="7"/>
      <c r="EN348" s="7"/>
      <c r="EO348" s="7"/>
      <c r="EP348" s="7"/>
      <c r="EQ348" s="7"/>
      <c r="ER348" s="7"/>
      <c r="ES348" s="7"/>
      <c r="ET348" s="7"/>
      <c r="EU348" s="7"/>
      <c r="EV348" s="7"/>
      <c r="EW348" s="7"/>
      <c r="EX348" s="7"/>
      <c r="EY348" s="7"/>
      <c r="EZ348" s="7"/>
      <c r="FA348" s="7"/>
      <c r="FB348" s="7"/>
      <c r="FC348" s="7"/>
      <c r="FD348" s="7"/>
      <c r="FE348" s="7"/>
      <c r="FF348" s="7"/>
      <c r="FG348" s="7"/>
      <c r="FH348" s="7"/>
      <c r="FI348" s="7"/>
      <c r="FJ348" s="7"/>
      <c r="FK348" s="7"/>
      <c r="FL348" s="7"/>
      <c r="FM348" s="7"/>
      <c r="FN348" s="7"/>
      <c r="FO348" s="7"/>
      <c r="FP348" s="7"/>
      <c r="FQ348" s="7"/>
      <c r="FR348" s="7"/>
      <c r="FS348" s="7"/>
      <c r="FT348" s="7"/>
      <c r="FU348" s="7"/>
      <c r="FV348" s="7"/>
      <c r="FW348" s="7"/>
      <c r="FX348" s="7"/>
      <c r="FY348" s="7"/>
      <c r="FZ348" s="7"/>
      <c r="GA348" s="7"/>
      <c r="GB348" s="7"/>
      <c r="GC348" s="7"/>
      <c r="GD348" s="7"/>
      <c r="GE348" s="7"/>
      <c r="GF348" s="7"/>
      <c r="GG348" s="7"/>
      <c r="GH348" s="7"/>
      <c r="GI348" s="7"/>
      <c r="GJ348" s="7"/>
      <c r="GK348" s="7"/>
      <c r="GL348" s="7"/>
      <c r="GM348" s="7"/>
      <c r="GN348" s="7"/>
      <c r="GO348" s="7"/>
      <c r="GP348" s="7"/>
      <c r="GQ348" s="7"/>
      <c r="GR348" s="7"/>
      <c r="GS348" s="7"/>
      <c r="GT348" s="7"/>
      <c r="GU348" s="7"/>
      <c r="GV348" s="7"/>
      <c r="GW348" s="7"/>
      <c r="GX348" s="7"/>
      <c r="GY348" s="7"/>
      <c r="GZ348" s="7"/>
      <c r="HA348" s="7"/>
      <c r="HB348" s="7"/>
      <c r="HC348" s="7"/>
      <c r="HD348" s="7"/>
      <c r="HE348" s="7"/>
      <c r="HF348" s="7"/>
      <c r="HG348" s="7"/>
      <c r="HH348" s="7"/>
      <c r="HI348" s="7"/>
      <c r="HJ348" s="7"/>
      <c r="HK348" s="7"/>
      <c r="HL348" s="7"/>
      <c r="HM348" s="7"/>
      <c r="HN348" s="7"/>
      <c r="HO348" s="7"/>
      <c r="HP348" s="7"/>
      <c r="HQ348" s="7"/>
      <c r="HR348" s="7"/>
      <c r="HS348" s="7"/>
      <c r="HT348" s="7"/>
      <c r="HU348" s="7"/>
      <c r="HV348" s="7"/>
      <c r="HW348" s="7"/>
      <c r="HX348" s="7"/>
      <c r="HY348" s="7"/>
      <c r="HZ348" s="7"/>
      <c r="IA348" s="7"/>
      <c r="IB348" s="7"/>
      <c r="IC348" s="7"/>
      <c r="ID348" s="7"/>
      <c r="IE348" s="7"/>
      <c r="IF348" s="7"/>
      <c r="IG348" s="7"/>
      <c r="IH348" s="7"/>
      <c r="II348" s="7"/>
      <c r="IJ348" s="7"/>
      <c r="IK348" s="7"/>
      <c r="IL348" s="7"/>
      <c r="IM348" s="7"/>
      <c r="IN348" s="7"/>
      <c r="IO348" s="7"/>
      <c r="IP348" s="7"/>
      <c r="IQ348" s="7"/>
      <c r="IR348" s="7"/>
      <c r="IS348" s="7"/>
      <c r="IT348" s="7"/>
      <c r="IU348" s="7"/>
      <c r="IV348" s="7"/>
      <c r="IW348" s="7"/>
      <c r="IX348" s="7"/>
      <c r="IY348" s="7"/>
      <c r="IZ348" s="7"/>
      <c r="JA348" s="7"/>
      <c r="JB348" s="7"/>
      <c r="JC348" s="7"/>
      <c r="JD348" s="7"/>
      <c r="JE348" s="7"/>
      <c r="JF348" s="7"/>
      <c r="JG348" s="7"/>
      <c r="JH348" s="7"/>
      <c r="JI348" s="7"/>
      <c r="JJ348" s="7"/>
      <c r="JK348" s="7"/>
      <c r="JL348" s="7"/>
      <c r="JM348" s="7"/>
      <c r="JN348" s="7"/>
      <c r="JO348" s="7"/>
      <c r="JP348" s="7"/>
      <c r="JQ348" s="7"/>
      <c r="JR348" s="7"/>
      <c r="JS348" s="7"/>
      <c r="JT348" s="7"/>
      <c r="JU348" s="7"/>
    </row>
    <row r="349" spans="1:281" s="3" customFormat="1" ht="30" customHeight="1" thickBot="1">
      <c r="A349" s="19" t="s">
        <v>115</v>
      </c>
      <c r="B349" s="29" t="s">
        <v>19</v>
      </c>
      <c r="C349" s="29" t="s">
        <v>1989</v>
      </c>
      <c r="D349" s="109"/>
      <c r="E349" s="115">
        <v>0</v>
      </c>
      <c r="F349" s="113">
        <v>45852</v>
      </c>
      <c r="G349" s="34">
        <v>45866</v>
      </c>
      <c r="H349" s="28">
        <f t="shared" si="259"/>
        <v>15</v>
      </c>
      <c r="I349" s="22"/>
      <c r="J349" s="7"/>
      <c r="K349" s="7"/>
      <c r="L349" s="7"/>
      <c r="M349" s="7"/>
      <c r="N349" s="7"/>
      <c r="O349" s="7"/>
      <c r="P349" s="7"/>
      <c r="Q349" s="7"/>
      <c r="R349" s="7"/>
      <c r="S349" s="7"/>
      <c r="T349" s="7"/>
      <c r="U349" s="8"/>
      <c r="V349" s="8"/>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7"/>
      <c r="DX349" s="7"/>
      <c r="DY349" s="7"/>
      <c r="DZ349" s="7"/>
      <c r="EA349" s="7"/>
      <c r="EB349" s="7"/>
      <c r="EC349" s="7"/>
      <c r="ED349" s="7"/>
      <c r="EE349" s="7"/>
      <c r="EF349" s="7"/>
      <c r="EG349" s="7"/>
      <c r="EH349" s="7"/>
      <c r="EI349" s="7"/>
      <c r="EJ349" s="7"/>
      <c r="EK349" s="7"/>
      <c r="EL349" s="7"/>
      <c r="EM349" s="7"/>
      <c r="EN349" s="7"/>
      <c r="EO349" s="7"/>
      <c r="EP349" s="7"/>
      <c r="EQ349" s="7"/>
      <c r="ER349" s="7"/>
      <c r="ES349" s="7"/>
      <c r="ET349" s="7"/>
      <c r="EU349" s="7"/>
      <c r="EV349" s="7"/>
      <c r="EW349" s="7"/>
      <c r="EX349" s="7"/>
      <c r="EY349" s="7"/>
      <c r="EZ349" s="7"/>
      <c r="FA349" s="7"/>
      <c r="FB349" s="7"/>
      <c r="FC349" s="7"/>
      <c r="FD349" s="7"/>
      <c r="FE349" s="7"/>
      <c r="FF349" s="7"/>
      <c r="FG349" s="7"/>
      <c r="FH349" s="7"/>
      <c r="FI349" s="7"/>
      <c r="FJ349" s="7"/>
      <c r="FK349" s="7"/>
      <c r="FL349" s="7"/>
      <c r="FM349" s="7"/>
      <c r="FN349" s="7"/>
      <c r="FO349" s="7"/>
      <c r="FP349" s="7"/>
      <c r="FQ349" s="7"/>
      <c r="FR349" s="7"/>
      <c r="FS349" s="7"/>
      <c r="FT349" s="7"/>
      <c r="FU349" s="7"/>
      <c r="FV349" s="7"/>
      <c r="FW349" s="7"/>
      <c r="FX349" s="7"/>
      <c r="FY349" s="7"/>
      <c r="FZ349" s="7"/>
      <c r="GA349" s="7"/>
      <c r="GB349" s="7"/>
      <c r="GC349" s="7"/>
      <c r="GD349" s="7"/>
      <c r="GE349" s="7"/>
      <c r="GF349" s="7"/>
      <c r="GG349" s="7"/>
      <c r="GH349" s="7"/>
      <c r="GI349" s="7"/>
      <c r="GJ349" s="7"/>
      <c r="GK349" s="7"/>
      <c r="GL349" s="7"/>
      <c r="GM349" s="7"/>
      <c r="GN349" s="7"/>
      <c r="GO349" s="7"/>
      <c r="GP349" s="7"/>
      <c r="GQ349" s="7"/>
      <c r="GR349" s="7"/>
      <c r="GS349" s="7"/>
      <c r="GT349" s="7"/>
      <c r="GU349" s="7"/>
      <c r="GV349" s="7"/>
      <c r="GW349" s="7"/>
      <c r="GX349" s="7"/>
      <c r="GY349" s="7"/>
      <c r="GZ349" s="7"/>
      <c r="HA349" s="7"/>
      <c r="HB349" s="7"/>
      <c r="HC349" s="7"/>
      <c r="HD349" s="7"/>
      <c r="HE349" s="7"/>
      <c r="HF349" s="7"/>
      <c r="HG349" s="7"/>
      <c r="HH349" s="7"/>
      <c r="HI349" s="7"/>
      <c r="HJ349" s="7"/>
      <c r="HK349" s="7"/>
      <c r="HL349" s="7"/>
      <c r="HM349" s="7"/>
      <c r="HN349" s="7"/>
      <c r="HO349" s="7"/>
      <c r="HP349" s="7"/>
      <c r="HQ349" s="7"/>
      <c r="HR349" s="7"/>
      <c r="HS349" s="7"/>
      <c r="HT349" s="7"/>
      <c r="HU349" s="7"/>
      <c r="HV349" s="7"/>
      <c r="HW349" s="7"/>
      <c r="HX349" s="7"/>
      <c r="HY349" s="7"/>
      <c r="HZ349" s="7"/>
      <c r="IA349" s="7"/>
      <c r="IB349" s="7"/>
      <c r="IC349" s="7"/>
      <c r="ID349" s="7"/>
      <c r="IE349" s="7"/>
      <c r="IF349" s="7"/>
      <c r="IG349" s="7"/>
      <c r="IH349" s="7"/>
      <c r="II349" s="7"/>
      <c r="IJ349" s="7"/>
      <c r="IK349" s="7"/>
      <c r="IL349" s="7"/>
      <c r="IM349" s="7"/>
      <c r="IN349" s="7"/>
      <c r="IO349" s="7"/>
      <c r="IP349" s="7"/>
      <c r="IQ349" s="7"/>
      <c r="IR349" s="7"/>
      <c r="IS349" s="7"/>
      <c r="IT349" s="7"/>
      <c r="IU349" s="7"/>
      <c r="IV349" s="7"/>
      <c r="IW349" s="7"/>
      <c r="IX349" s="7"/>
      <c r="IY349" s="7"/>
      <c r="IZ349" s="7"/>
      <c r="JA349" s="7"/>
      <c r="JB349" s="7"/>
      <c r="JC349" s="7"/>
      <c r="JD349" s="7"/>
      <c r="JE349" s="7"/>
      <c r="JF349" s="7"/>
      <c r="JG349" s="7"/>
      <c r="JH349" s="7"/>
      <c r="JI349" s="7"/>
      <c r="JJ349" s="7"/>
      <c r="JK349" s="7"/>
      <c r="JL349" s="7"/>
      <c r="JM349" s="7"/>
      <c r="JN349" s="7"/>
      <c r="JO349" s="7"/>
      <c r="JP349" s="7"/>
      <c r="JQ349" s="7"/>
      <c r="JR349" s="7"/>
      <c r="JS349" s="7"/>
      <c r="JT349" s="7"/>
      <c r="JU349" s="7"/>
    </row>
    <row r="350" spans="1:281" s="3" customFormat="1" ht="30" customHeight="1" thickBot="1">
      <c r="A350" s="19" t="s">
        <v>209</v>
      </c>
      <c r="B350" s="29" t="s">
        <v>332</v>
      </c>
      <c r="C350" s="29" t="s">
        <v>210</v>
      </c>
      <c r="D350" s="110"/>
      <c r="E350" s="115">
        <v>0</v>
      </c>
      <c r="F350" s="113">
        <v>45852</v>
      </c>
      <c r="G350" s="34">
        <v>45866</v>
      </c>
      <c r="H350" s="28">
        <f t="shared" si="259"/>
        <v>15</v>
      </c>
      <c r="I350" s="22"/>
      <c r="J350" s="7"/>
      <c r="K350" s="7"/>
      <c r="L350" s="7"/>
      <c r="M350" s="7"/>
      <c r="N350" s="7"/>
      <c r="O350" s="7"/>
      <c r="P350" s="7"/>
      <c r="Q350" s="7"/>
      <c r="R350" s="7"/>
      <c r="S350" s="7"/>
      <c r="T350" s="7"/>
      <c r="U350" s="8"/>
      <c r="V350" s="8"/>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7"/>
      <c r="DX350" s="7"/>
      <c r="DY350" s="7"/>
      <c r="DZ350" s="7"/>
      <c r="EA350" s="7"/>
      <c r="EB350" s="7"/>
      <c r="EC350" s="7"/>
      <c r="ED350" s="7"/>
      <c r="EE350" s="7"/>
      <c r="EF350" s="7"/>
      <c r="EG350" s="7"/>
      <c r="EH350" s="7"/>
      <c r="EI350" s="7"/>
      <c r="EJ350" s="7"/>
      <c r="EK350" s="7"/>
      <c r="EL350" s="7"/>
      <c r="EM350" s="7"/>
      <c r="EN350" s="7"/>
      <c r="EO350" s="7"/>
      <c r="EP350" s="7"/>
      <c r="EQ350" s="7"/>
      <c r="ER350" s="7"/>
      <c r="ES350" s="7"/>
      <c r="ET350" s="7"/>
      <c r="EU350" s="7"/>
      <c r="EV350" s="7"/>
      <c r="EW350" s="7"/>
      <c r="EX350" s="7"/>
      <c r="EY350" s="7"/>
      <c r="EZ350" s="7"/>
      <c r="FA350" s="7"/>
      <c r="FB350" s="7"/>
      <c r="FC350" s="7"/>
      <c r="FD350" s="7"/>
      <c r="FE350" s="7"/>
      <c r="FF350" s="7"/>
      <c r="FG350" s="7"/>
      <c r="FH350" s="7"/>
      <c r="FI350" s="7"/>
      <c r="FJ350" s="7"/>
      <c r="FK350" s="7"/>
      <c r="FL350" s="7"/>
      <c r="FM350" s="7"/>
      <c r="FN350" s="7"/>
      <c r="FO350" s="7"/>
      <c r="FP350" s="7"/>
      <c r="FQ350" s="7"/>
      <c r="FR350" s="7"/>
      <c r="FS350" s="7"/>
      <c r="FT350" s="7"/>
      <c r="FU350" s="7"/>
      <c r="FV350" s="7"/>
      <c r="FW350" s="7"/>
      <c r="FX350" s="7"/>
      <c r="FY350" s="7"/>
      <c r="FZ350" s="7"/>
      <c r="GA350" s="7"/>
      <c r="GB350" s="7"/>
      <c r="GC350" s="7"/>
      <c r="GD350" s="7"/>
      <c r="GE350" s="7"/>
      <c r="GF350" s="7"/>
      <c r="GG350" s="7"/>
      <c r="GH350" s="7"/>
      <c r="GI350" s="7"/>
      <c r="GJ350" s="7"/>
      <c r="GK350" s="7"/>
      <c r="GL350" s="7"/>
      <c r="GM350" s="7"/>
      <c r="GN350" s="7"/>
      <c r="GO350" s="7"/>
      <c r="GP350" s="7"/>
      <c r="GQ350" s="7"/>
      <c r="GR350" s="7"/>
      <c r="GS350" s="7"/>
      <c r="GT350" s="7"/>
      <c r="GU350" s="7"/>
      <c r="GV350" s="7"/>
      <c r="GW350" s="7"/>
      <c r="GX350" s="7"/>
      <c r="GY350" s="7"/>
      <c r="GZ350" s="7"/>
      <c r="HA350" s="7"/>
      <c r="HB350" s="7"/>
      <c r="HC350" s="7"/>
      <c r="HD350" s="7"/>
      <c r="HE350" s="7"/>
      <c r="HF350" s="7"/>
      <c r="HG350" s="7"/>
      <c r="HH350" s="7"/>
      <c r="HI350" s="7"/>
      <c r="HJ350" s="7"/>
      <c r="HK350" s="7"/>
      <c r="HL350" s="7"/>
      <c r="HM350" s="7"/>
      <c r="HN350" s="7"/>
      <c r="HO350" s="7"/>
      <c r="HP350" s="7"/>
      <c r="HQ350" s="7"/>
      <c r="HR350" s="7"/>
      <c r="HS350" s="7"/>
      <c r="HT350" s="7"/>
      <c r="HU350" s="7"/>
      <c r="HV350" s="7"/>
      <c r="HW350" s="7"/>
      <c r="HX350" s="7"/>
      <c r="HY350" s="7"/>
      <c r="HZ350" s="7"/>
      <c r="IA350" s="7"/>
      <c r="IB350" s="7"/>
      <c r="IC350" s="7"/>
      <c r="ID350" s="7"/>
      <c r="IE350" s="7"/>
      <c r="IF350" s="7"/>
      <c r="IG350" s="7"/>
      <c r="IH350" s="7"/>
      <c r="II350" s="7"/>
      <c r="IJ350" s="7"/>
      <c r="IK350" s="7"/>
      <c r="IL350" s="7"/>
      <c r="IM350" s="7"/>
      <c r="IN350" s="7"/>
      <c r="IO350" s="7"/>
      <c r="IP350" s="7"/>
      <c r="IQ350" s="7"/>
      <c r="IR350" s="7"/>
      <c r="IS350" s="7"/>
      <c r="IT350" s="7"/>
      <c r="IU350" s="7"/>
      <c r="IV350" s="7"/>
      <c r="IW350" s="7"/>
      <c r="IX350" s="7"/>
      <c r="IY350" s="7"/>
      <c r="IZ350" s="7"/>
      <c r="JA350" s="7"/>
      <c r="JB350" s="7"/>
      <c r="JC350" s="7"/>
      <c r="JD350" s="7"/>
      <c r="JE350" s="7"/>
      <c r="JF350" s="7"/>
      <c r="JG350" s="7"/>
      <c r="JH350" s="7"/>
      <c r="JI350" s="7"/>
      <c r="JJ350" s="7"/>
      <c r="JK350" s="7"/>
      <c r="JL350" s="7"/>
      <c r="JM350" s="7"/>
      <c r="JN350" s="7"/>
      <c r="JO350" s="7"/>
      <c r="JP350" s="7"/>
      <c r="JQ350" s="7"/>
      <c r="JR350" s="7"/>
      <c r="JS350" s="7"/>
      <c r="JT350" s="7"/>
      <c r="JU350" s="7"/>
    </row>
    <row r="351" spans="1:281" s="3" customFormat="1" ht="30" customHeight="1" thickBot="1">
      <c r="A351" s="19" t="s">
        <v>211</v>
      </c>
      <c r="B351" s="29" t="s">
        <v>1035</v>
      </c>
      <c r="C351" s="29" t="s">
        <v>116</v>
      </c>
      <c r="D351" s="109"/>
      <c r="E351" s="115">
        <v>0</v>
      </c>
      <c r="F351" s="113">
        <v>45852</v>
      </c>
      <c r="G351" s="34">
        <v>45866</v>
      </c>
      <c r="H351" s="28">
        <f t="shared" si="259"/>
        <v>15</v>
      </c>
      <c r="I351" s="22"/>
      <c r="J351" s="7"/>
      <c r="K351" s="7"/>
      <c r="L351" s="7"/>
      <c r="M351" s="7"/>
      <c r="N351" s="7"/>
      <c r="O351" s="7"/>
      <c r="P351" s="7"/>
      <c r="Q351" s="7"/>
      <c r="R351" s="7"/>
      <c r="S351" s="7"/>
      <c r="T351" s="7"/>
      <c r="U351" s="8"/>
      <c r="V351" s="8"/>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7"/>
      <c r="DX351" s="7"/>
      <c r="DY351" s="7"/>
      <c r="DZ351" s="7"/>
      <c r="EA351" s="7"/>
      <c r="EB351" s="7"/>
      <c r="EC351" s="7"/>
      <c r="ED351" s="7"/>
      <c r="EE351" s="7"/>
      <c r="EF351" s="7"/>
      <c r="EG351" s="7"/>
      <c r="EH351" s="7"/>
      <c r="EI351" s="7"/>
      <c r="EJ351" s="7"/>
      <c r="EK351" s="7"/>
      <c r="EL351" s="7"/>
      <c r="EM351" s="7"/>
      <c r="EN351" s="7"/>
      <c r="EO351" s="7"/>
      <c r="EP351" s="7"/>
      <c r="EQ351" s="7"/>
      <c r="ER351" s="7"/>
      <c r="ES351" s="7"/>
      <c r="ET351" s="7"/>
      <c r="EU351" s="7"/>
      <c r="EV351" s="7"/>
      <c r="EW351" s="7"/>
      <c r="EX351" s="7"/>
      <c r="EY351" s="7"/>
      <c r="EZ351" s="7"/>
      <c r="FA351" s="7"/>
      <c r="FB351" s="7"/>
      <c r="FC351" s="7"/>
      <c r="FD351" s="7"/>
      <c r="FE351" s="7"/>
      <c r="FF351" s="7"/>
      <c r="FG351" s="7"/>
      <c r="FH351" s="7"/>
      <c r="FI351" s="7"/>
      <c r="FJ351" s="7"/>
      <c r="FK351" s="7"/>
      <c r="FL351" s="7"/>
      <c r="FM351" s="7"/>
      <c r="FN351" s="7"/>
      <c r="FO351" s="7"/>
      <c r="FP351" s="7"/>
      <c r="FQ351" s="7"/>
      <c r="FR351" s="7"/>
      <c r="FS351" s="7"/>
      <c r="FT351" s="7"/>
      <c r="FU351" s="7"/>
      <c r="FV351" s="7"/>
      <c r="FW351" s="7"/>
      <c r="FX351" s="7"/>
      <c r="FY351" s="7"/>
      <c r="FZ351" s="7"/>
      <c r="GA351" s="7"/>
      <c r="GB351" s="7"/>
      <c r="GC351" s="7"/>
      <c r="GD351" s="7"/>
      <c r="GE351" s="7"/>
      <c r="GF351" s="7"/>
      <c r="GG351" s="7"/>
      <c r="GH351" s="7"/>
      <c r="GI351" s="7"/>
      <c r="GJ351" s="7"/>
      <c r="GK351" s="7"/>
      <c r="GL351" s="7"/>
      <c r="GM351" s="7"/>
      <c r="GN351" s="7"/>
      <c r="GO351" s="7"/>
      <c r="GP351" s="7"/>
      <c r="GQ351" s="7"/>
      <c r="GR351" s="7"/>
      <c r="GS351" s="7"/>
      <c r="GT351" s="7"/>
      <c r="GU351" s="7"/>
      <c r="GV351" s="7"/>
      <c r="GW351" s="7"/>
      <c r="GX351" s="7"/>
      <c r="GY351" s="7"/>
      <c r="GZ351" s="7"/>
      <c r="HA351" s="7"/>
      <c r="HB351" s="7"/>
      <c r="HC351" s="7"/>
      <c r="HD351" s="7"/>
      <c r="HE351" s="7"/>
      <c r="HF351" s="7"/>
      <c r="HG351" s="7"/>
      <c r="HH351" s="7"/>
      <c r="HI351" s="7"/>
      <c r="HJ351" s="7"/>
      <c r="HK351" s="7"/>
      <c r="HL351" s="7"/>
      <c r="HM351" s="7"/>
      <c r="HN351" s="7"/>
      <c r="HO351" s="7"/>
      <c r="HP351" s="7"/>
      <c r="HQ351" s="7"/>
      <c r="HR351" s="7"/>
      <c r="HS351" s="7"/>
      <c r="HT351" s="7"/>
      <c r="HU351" s="7"/>
      <c r="HV351" s="7"/>
      <c r="HW351" s="7"/>
      <c r="HX351" s="7"/>
      <c r="HY351" s="7"/>
      <c r="HZ351" s="7"/>
      <c r="IA351" s="7"/>
      <c r="IB351" s="7"/>
      <c r="IC351" s="7"/>
      <c r="ID351" s="7"/>
      <c r="IE351" s="7"/>
      <c r="IF351" s="7"/>
      <c r="IG351" s="7"/>
      <c r="IH351" s="7"/>
      <c r="II351" s="7"/>
      <c r="IJ351" s="7"/>
      <c r="IK351" s="7"/>
      <c r="IL351" s="7"/>
      <c r="IM351" s="7"/>
      <c r="IN351" s="7"/>
      <c r="IO351" s="7"/>
      <c r="IP351" s="7"/>
      <c r="IQ351" s="7"/>
      <c r="IR351" s="7"/>
      <c r="IS351" s="7"/>
      <c r="IT351" s="7"/>
      <c r="IU351" s="7"/>
      <c r="IV351" s="7"/>
      <c r="IW351" s="7"/>
      <c r="IX351" s="7"/>
      <c r="IY351" s="7"/>
      <c r="IZ351" s="7"/>
      <c r="JA351" s="7"/>
      <c r="JB351" s="7"/>
      <c r="JC351" s="7"/>
      <c r="JD351" s="7"/>
      <c r="JE351" s="7"/>
      <c r="JF351" s="7"/>
      <c r="JG351" s="7"/>
      <c r="JH351" s="7"/>
      <c r="JI351" s="7"/>
      <c r="JJ351" s="7"/>
      <c r="JK351" s="7"/>
      <c r="JL351" s="7"/>
      <c r="JM351" s="7"/>
      <c r="JN351" s="7"/>
      <c r="JO351" s="7"/>
      <c r="JP351" s="7"/>
      <c r="JQ351" s="7"/>
      <c r="JR351" s="7"/>
      <c r="JS351" s="7"/>
      <c r="JT351" s="7"/>
      <c r="JU351" s="7"/>
    </row>
    <row r="352" spans="1:281" s="3" customFormat="1" ht="30" customHeight="1" thickBot="1">
      <c r="A352" s="19" t="s">
        <v>212</v>
      </c>
      <c r="B352" s="29" t="s">
        <v>1035</v>
      </c>
      <c r="C352" s="29" t="s">
        <v>116</v>
      </c>
      <c r="D352" s="109"/>
      <c r="E352" s="115">
        <v>0</v>
      </c>
      <c r="F352" s="113">
        <v>45852</v>
      </c>
      <c r="G352" s="34">
        <v>45866</v>
      </c>
      <c r="H352" s="28">
        <f t="shared" si="259"/>
        <v>15</v>
      </c>
      <c r="I352" s="22"/>
      <c r="J352" s="7"/>
      <c r="K352" s="7"/>
      <c r="L352" s="7"/>
      <c r="M352" s="7"/>
      <c r="N352" s="7"/>
      <c r="O352" s="7"/>
      <c r="P352" s="7"/>
      <c r="Q352" s="7"/>
      <c r="R352" s="7"/>
      <c r="S352" s="7"/>
      <c r="T352" s="7"/>
      <c r="U352" s="8"/>
      <c r="V352" s="8"/>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7"/>
      <c r="DX352" s="7"/>
      <c r="DY352" s="7"/>
      <c r="DZ352" s="7"/>
      <c r="EA352" s="7"/>
      <c r="EB352" s="7"/>
      <c r="EC352" s="7"/>
      <c r="ED352" s="7"/>
      <c r="EE352" s="7"/>
      <c r="EF352" s="7"/>
      <c r="EG352" s="7"/>
      <c r="EH352" s="7"/>
      <c r="EI352" s="7"/>
      <c r="EJ352" s="7"/>
      <c r="EK352" s="7"/>
      <c r="EL352" s="7"/>
      <c r="EM352" s="7"/>
      <c r="EN352" s="7"/>
      <c r="EO352" s="7"/>
      <c r="EP352" s="7"/>
      <c r="EQ352" s="7"/>
      <c r="ER352" s="7"/>
      <c r="ES352" s="7"/>
      <c r="ET352" s="7"/>
      <c r="EU352" s="7"/>
      <c r="EV352" s="7"/>
      <c r="EW352" s="7"/>
      <c r="EX352" s="7"/>
      <c r="EY352" s="7"/>
      <c r="EZ352" s="7"/>
      <c r="FA352" s="7"/>
      <c r="FB352" s="7"/>
      <c r="FC352" s="7"/>
      <c r="FD352" s="7"/>
      <c r="FE352" s="7"/>
      <c r="FF352" s="7"/>
      <c r="FG352" s="7"/>
      <c r="FH352" s="7"/>
      <c r="FI352" s="7"/>
      <c r="FJ352" s="7"/>
      <c r="FK352" s="7"/>
      <c r="FL352" s="7"/>
      <c r="FM352" s="7"/>
      <c r="FN352" s="7"/>
      <c r="FO352" s="7"/>
      <c r="FP352" s="7"/>
      <c r="FQ352" s="7"/>
      <c r="FR352" s="7"/>
      <c r="FS352" s="7"/>
      <c r="FT352" s="7"/>
      <c r="FU352" s="7"/>
      <c r="FV352" s="7"/>
      <c r="FW352" s="7"/>
      <c r="FX352" s="7"/>
      <c r="FY352" s="7"/>
      <c r="FZ352" s="7"/>
      <c r="GA352" s="7"/>
      <c r="GB352" s="7"/>
      <c r="GC352" s="7"/>
      <c r="GD352" s="7"/>
      <c r="GE352" s="7"/>
      <c r="GF352" s="7"/>
      <c r="GG352" s="7"/>
      <c r="GH352" s="7"/>
      <c r="GI352" s="7"/>
      <c r="GJ352" s="7"/>
      <c r="GK352" s="7"/>
      <c r="GL352" s="7"/>
      <c r="GM352" s="7"/>
      <c r="GN352" s="7"/>
      <c r="GO352" s="7"/>
      <c r="GP352" s="7"/>
      <c r="GQ352" s="7"/>
      <c r="GR352" s="7"/>
      <c r="GS352" s="7"/>
      <c r="GT352" s="7"/>
      <c r="GU352" s="7"/>
      <c r="GV352" s="7"/>
      <c r="GW352" s="7"/>
      <c r="GX352" s="7"/>
      <c r="GY352" s="7"/>
      <c r="GZ352" s="7"/>
      <c r="HA352" s="7"/>
      <c r="HB352" s="7"/>
      <c r="HC352" s="7"/>
      <c r="HD352" s="7"/>
      <c r="HE352" s="7"/>
      <c r="HF352" s="7"/>
      <c r="HG352" s="7"/>
      <c r="HH352" s="7"/>
      <c r="HI352" s="7"/>
      <c r="HJ352" s="7"/>
      <c r="HK352" s="7"/>
      <c r="HL352" s="7"/>
      <c r="HM352" s="7"/>
      <c r="HN352" s="7"/>
      <c r="HO352" s="7"/>
      <c r="HP352" s="7"/>
      <c r="HQ352" s="7"/>
      <c r="HR352" s="7"/>
      <c r="HS352" s="7"/>
      <c r="HT352" s="7"/>
      <c r="HU352" s="7"/>
      <c r="HV352" s="7"/>
      <c r="HW352" s="7"/>
      <c r="HX352" s="7"/>
      <c r="HY352" s="7"/>
      <c r="HZ352" s="7"/>
      <c r="IA352" s="7"/>
      <c r="IB352" s="7"/>
      <c r="IC352" s="7"/>
      <c r="ID352" s="7"/>
      <c r="IE352" s="7"/>
      <c r="IF352" s="7"/>
      <c r="IG352" s="7"/>
      <c r="IH352" s="7"/>
      <c r="II352" s="7"/>
      <c r="IJ352" s="7"/>
      <c r="IK352" s="7"/>
      <c r="IL352" s="7"/>
      <c r="IM352" s="7"/>
      <c r="IN352" s="7"/>
      <c r="IO352" s="7"/>
      <c r="IP352" s="7"/>
      <c r="IQ352" s="7"/>
      <c r="IR352" s="7"/>
      <c r="IS352" s="7"/>
      <c r="IT352" s="7"/>
      <c r="IU352" s="7"/>
      <c r="IV352" s="7"/>
      <c r="IW352" s="7"/>
      <c r="IX352" s="7"/>
      <c r="IY352" s="7"/>
      <c r="IZ352" s="7"/>
      <c r="JA352" s="7"/>
      <c r="JB352" s="7"/>
      <c r="JC352" s="7"/>
      <c r="JD352" s="7"/>
      <c r="JE352" s="7"/>
      <c r="JF352" s="7"/>
      <c r="JG352" s="7"/>
      <c r="JH352" s="7"/>
      <c r="JI352" s="7"/>
      <c r="JJ352" s="7"/>
      <c r="JK352" s="7"/>
      <c r="JL352" s="7"/>
      <c r="JM352" s="7"/>
      <c r="JN352" s="7"/>
      <c r="JO352" s="7"/>
      <c r="JP352" s="7"/>
      <c r="JQ352" s="7"/>
      <c r="JR352" s="7"/>
      <c r="JS352" s="7"/>
      <c r="JT352" s="7"/>
      <c r="JU352" s="7"/>
    </row>
    <row r="353" spans="1:281" s="3" customFormat="1" ht="30" customHeight="1" thickBot="1">
      <c r="A353" s="19" t="s">
        <v>213</v>
      </c>
      <c r="B353" s="29" t="s">
        <v>1035</v>
      </c>
      <c r="C353" s="29" t="s">
        <v>116</v>
      </c>
      <c r="D353" s="109"/>
      <c r="E353" s="115">
        <v>0</v>
      </c>
      <c r="F353" s="113">
        <v>45852</v>
      </c>
      <c r="G353" s="34">
        <v>45866</v>
      </c>
      <c r="H353" s="28">
        <f t="shared" si="259"/>
        <v>15</v>
      </c>
      <c r="I353" s="22"/>
      <c r="J353" s="7"/>
      <c r="K353" s="7"/>
      <c r="L353" s="7"/>
      <c r="M353" s="7"/>
      <c r="N353" s="7"/>
      <c r="O353" s="7"/>
      <c r="P353" s="7"/>
      <c r="Q353" s="7"/>
      <c r="R353" s="7"/>
      <c r="S353" s="7"/>
      <c r="T353" s="7"/>
      <c r="U353" s="8"/>
      <c r="V353" s="8"/>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7"/>
      <c r="DX353" s="7"/>
      <c r="DY353" s="7"/>
      <c r="DZ353" s="7"/>
      <c r="EA353" s="7"/>
      <c r="EB353" s="7"/>
      <c r="EC353" s="7"/>
      <c r="ED353" s="7"/>
      <c r="EE353" s="7"/>
      <c r="EF353" s="7"/>
      <c r="EG353" s="7"/>
      <c r="EH353" s="7"/>
      <c r="EI353" s="7"/>
      <c r="EJ353" s="7"/>
      <c r="EK353" s="7"/>
      <c r="EL353" s="7"/>
      <c r="EM353" s="7"/>
      <c r="EN353" s="7"/>
      <c r="EO353" s="7"/>
      <c r="EP353" s="7"/>
      <c r="EQ353" s="7"/>
      <c r="ER353" s="7"/>
      <c r="ES353" s="7"/>
      <c r="ET353" s="7"/>
      <c r="EU353" s="7"/>
      <c r="EV353" s="7"/>
      <c r="EW353" s="7"/>
      <c r="EX353" s="7"/>
      <c r="EY353" s="7"/>
      <c r="EZ353" s="7"/>
      <c r="FA353" s="7"/>
      <c r="FB353" s="7"/>
      <c r="FC353" s="7"/>
      <c r="FD353" s="7"/>
      <c r="FE353" s="7"/>
      <c r="FF353" s="7"/>
      <c r="FG353" s="7"/>
      <c r="FH353" s="7"/>
      <c r="FI353" s="7"/>
      <c r="FJ353" s="7"/>
      <c r="FK353" s="7"/>
      <c r="FL353" s="7"/>
      <c r="FM353" s="7"/>
      <c r="FN353" s="7"/>
      <c r="FO353" s="7"/>
      <c r="FP353" s="7"/>
      <c r="FQ353" s="7"/>
      <c r="FR353" s="7"/>
      <c r="FS353" s="7"/>
      <c r="FT353" s="7"/>
      <c r="FU353" s="7"/>
      <c r="FV353" s="7"/>
      <c r="FW353" s="7"/>
      <c r="FX353" s="7"/>
      <c r="FY353" s="7"/>
      <c r="FZ353" s="7"/>
      <c r="GA353" s="7"/>
      <c r="GB353" s="7"/>
      <c r="GC353" s="7"/>
      <c r="GD353" s="7"/>
      <c r="GE353" s="7"/>
      <c r="GF353" s="7"/>
      <c r="GG353" s="7"/>
      <c r="GH353" s="7"/>
      <c r="GI353" s="7"/>
      <c r="GJ353" s="7"/>
      <c r="GK353" s="7"/>
      <c r="GL353" s="7"/>
      <c r="GM353" s="7"/>
      <c r="GN353" s="7"/>
      <c r="GO353" s="7"/>
      <c r="GP353" s="7"/>
      <c r="GQ353" s="7"/>
      <c r="GR353" s="7"/>
      <c r="GS353" s="7"/>
      <c r="GT353" s="7"/>
      <c r="GU353" s="7"/>
      <c r="GV353" s="7"/>
      <c r="GW353" s="7"/>
      <c r="GX353" s="7"/>
      <c r="GY353" s="7"/>
      <c r="GZ353" s="7"/>
      <c r="HA353" s="7"/>
      <c r="HB353" s="7"/>
      <c r="HC353" s="7"/>
      <c r="HD353" s="7"/>
      <c r="HE353" s="7"/>
      <c r="HF353" s="7"/>
      <c r="HG353" s="7"/>
      <c r="HH353" s="7"/>
      <c r="HI353" s="7"/>
      <c r="HJ353" s="7"/>
      <c r="HK353" s="7"/>
      <c r="HL353" s="7"/>
      <c r="HM353" s="7"/>
      <c r="HN353" s="7"/>
      <c r="HO353" s="7"/>
      <c r="HP353" s="7"/>
      <c r="HQ353" s="7"/>
      <c r="HR353" s="7"/>
      <c r="HS353" s="7"/>
      <c r="HT353" s="7"/>
      <c r="HU353" s="7"/>
      <c r="HV353" s="7"/>
      <c r="HW353" s="7"/>
      <c r="HX353" s="7"/>
      <c r="HY353" s="7"/>
      <c r="HZ353" s="7"/>
      <c r="IA353" s="7"/>
      <c r="IB353" s="7"/>
      <c r="IC353" s="7"/>
      <c r="ID353" s="7"/>
      <c r="IE353" s="7"/>
      <c r="IF353" s="7"/>
      <c r="IG353" s="7"/>
      <c r="IH353" s="7"/>
      <c r="II353" s="7"/>
      <c r="IJ353" s="7"/>
      <c r="IK353" s="7"/>
      <c r="IL353" s="7"/>
      <c r="IM353" s="7"/>
      <c r="IN353" s="7"/>
      <c r="IO353" s="7"/>
      <c r="IP353" s="7"/>
      <c r="IQ353" s="7"/>
      <c r="IR353" s="7"/>
      <c r="IS353" s="7"/>
      <c r="IT353" s="7"/>
      <c r="IU353" s="7"/>
      <c r="IV353" s="7"/>
      <c r="IW353" s="7"/>
      <c r="IX353" s="7"/>
      <c r="IY353" s="7"/>
      <c r="IZ353" s="7"/>
      <c r="JA353" s="7"/>
      <c r="JB353" s="7"/>
      <c r="JC353" s="7"/>
      <c r="JD353" s="7"/>
      <c r="JE353" s="7"/>
      <c r="JF353" s="7"/>
      <c r="JG353" s="7"/>
      <c r="JH353" s="7"/>
      <c r="JI353" s="7"/>
      <c r="JJ353" s="7"/>
      <c r="JK353" s="7"/>
      <c r="JL353" s="7"/>
      <c r="JM353" s="7"/>
      <c r="JN353" s="7"/>
      <c r="JO353" s="7"/>
      <c r="JP353" s="7"/>
      <c r="JQ353" s="7"/>
      <c r="JR353" s="7"/>
      <c r="JS353" s="7"/>
      <c r="JT353" s="7"/>
      <c r="JU353" s="7"/>
    </row>
    <row r="354" spans="1:281" s="3" customFormat="1" ht="30" customHeight="1" thickBot="1">
      <c r="A354" s="19" t="s">
        <v>214</v>
      </c>
      <c r="B354" s="29" t="s">
        <v>1035</v>
      </c>
      <c r="C354" s="29" t="s">
        <v>116</v>
      </c>
      <c r="D354" s="109"/>
      <c r="E354" s="115">
        <v>0</v>
      </c>
      <c r="F354" s="113">
        <v>45852</v>
      </c>
      <c r="G354" s="34">
        <v>45866</v>
      </c>
      <c r="H354" s="28">
        <f t="shared" si="259"/>
        <v>15</v>
      </c>
      <c r="I354" s="22"/>
      <c r="J354" s="7"/>
      <c r="K354" s="7"/>
      <c r="L354" s="7"/>
      <c r="M354" s="7"/>
      <c r="N354" s="7"/>
      <c r="O354" s="7"/>
      <c r="P354" s="7"/>
      <c r="Q354" s="7"/>
      <c r="R354" s="7"/>
      <c r="S354" s="7"/>
      <c r="T354" s="7"/>
      <c r="U354" s="8"/>
      <c r="V354" s="8"/>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7"/>
      <c r="DX354" s="7"/>
      <c r="DY354" s="7"/>
      <c r="DZ354" s="7"/>
      <c r="EA354" s="7"/>
      <c r="EB354" s="7"/>
      <c r="EC354" s="7"/>
      <c r="ED354" s="7"/>
      <c r="EE354" s="7"/>
      <c r="EF354" s="7"/>
      <c r="EG354" s="7"/>
      <c r="EH354" s="7"/>
      <c r="EI354" s="7"/>
      <c r="EJ354" s="7"/>
      <c r="EK354" s="7"/>
      <c r="EL354" s="7"/>
      <c r="EM354" s="7"/>
      <c r="EN354" s="7"/>
      <c r="EO354" s="7"/>
      <c r="EP354" s="7"/>
      <c r="EQ354" s="7"/>
      <c r="ER354" s="7"/>
      <c r="ES354" s="7"/>
      <c r="ET354" s="7"/>
      <c r="EU354" s="7"/>
      <c r="EV354" s="7"/>
      <c r="EW354" s="7"/>
      <c r="EX354" s="7"/>
      <c r="EY354" s="7"/>
      <c r="EZ354" s="7"/>
      <c r="FA354" s="7"/>
      <c r="FB354" s="7"/>
      <c r="FC354" s="7"/>
      <c r="FD354" s="7"/>
      <c r="FE354" s="7"/>
      <c r="FF354" s="7"/>
      <c r="FG354" s="7"/>
      <c r="FH354" s="7"/>
      <c r="FI354" s="7"/>
      <c r="FJ354" s="7"/>
      <c r="FK354" s="7"/>
      <c r="FL354" s="7"/>
      <c r="FM354" s="7"/>
      <c r="FN354" s="7"/>
      <c r="FO354" s="7"/>
      <c r="FP354" s="7"/>
      <c r="FQ354" s="7"/>
      <c r="FR354" s="7"/>
      <c r="FS354" s="7"/>
      <c r="FT354" s="7"/>
      <c r="FU354" s="7"/>
      <c r="FV354" s="7"/>
      <c r="FW354" s="7"/>
      <c r="FX354" s="7"/>
      <c r="FY354" s="7"/>
      <c r="FZ354" s="7"/>
      <c r="GA354" s="7"/>
      <c r="GB354" s="7"/>
      <c r="GC354" s="7"/>
      <c r="GD354" s="7"/>
      <c r="GE354" s="7"/>
      <c r="GF354" s="7"/>
      <c r="GG354" s="7"/>
      <c r="GH354" s="7"/>
      <c r="GI354" s="7"/>
      <c r="GJ354" s="7"/>
      <c r="GK354" s="7"/>
      <c r="GL354" s="7"/>
      <c r="GM354" s="7"/>
      <c r="GN354" s="7"/>
      <c r="GO354" s="7"/>
      <c r="GP354" s="7"/>
      <c r="GQ354" s="7"/>
      <c r="GR354" s="7"/>
      <c r="GS354" s="7"/>
      <c r="GT354" s="7"/>
      <c r="GU354" s="7"/>
      <c r="GV354" s="7"/>
      <c r="GW354" s="7"/>
      <c r="GX354" s="7"/>
      <c r="GY354" s="7"/>
      <c r="GZ354" s="7"/>
      <c r="HA354" s="7"/>
      <c r="HB354" s="7"/>
      <c r="HC354" s="7"/>
      <c r="HD354" s="7"/>
      <c r="HE354" s="7"/>
      <c r="HF354" s="7"/>
      <c r="HG354" s="7"/>
      <c r="HH354" s="7"/>
      <c r="HI354" s="7"/>
      <c r="HJ354" s="7"/>
      <c r="HK354" s="7"/>
      <c r="HL354" s="7"/>
      <c r="HM354" s="7"/>
      <c r="HN354" s="7"/>
      <c r="HO354" s="7"/>
      <c r="HP354" s="7"/>
      <c r="HQ354" s="7"/>
      <c r="HR354" s="7"/>
      <c r="HS354" s="7"/>
      <c r="HT354" s="7"/>
      <c r="HU354" s="7"/>
      <c r="HV354" s="7"/>
      <c r="HW354" s="7"/>
      <c r="HX354" s="7"/>
      <c r="HY354" s="7"/>
      <c r="HZ354" s="7"/>
      <c r="IA354" s="7"/>
      <c r="IB354" s="7"/>
      <c r="IC354" s="7"/>
      <c r="ID354" s="7"/>
      <c r="IE354" s="7"/>
      <c r="IF354" s="7"/>
      <c r="IG354" s="7"/>
      <c r="IH354" s="7"/>
      <c r="II354" s="7"/>
      <c r="IJ354" s="7"/>
      <c r="IK354" s="7"/>
      <c r="IL354" s="7"/>
      <c r="IM354" s="7"/>
      <c r="IN354" s="7"/>
      <c r="IO354" s="7"/>
      <c r="IP354" s="7"/>
      <c r="IQ354" s="7"/>
      <c r="IR354" s="7"/>
      <c r="IS354" s="7"/>
      <c r="IT354" s="7"/>
      <c r="IU354" s="7"/>
      <c r="IV354" s="7"/>
      <c r="IW354" s="7"/>
      <c r="IX354" s="7"/>
      <c r="IY354" s="7"/>
      <c r="IZ354" s="7"/>
      <c r="JA354" s="7"/>
      <c r="JB354" s="7"/>
      <c r="JC354" s="7"/>
      <c r="JD354" s="7"/>
      <c r="JE354" s="7"/>
      <c r="JF354" s="7"/>
      <c r="JG354" s="7"/>
      <c r="JH354" s="7"/>
      <c r="JI354" s="7"/>
      <c r="JJ354" s="7"/>
      <c r="JK354" s="7"/>
      <c r="JL354" s="7"/>
      <c r="JM354" s="7"/>
      <c r="JN354" s="7"/>
      <c r="JO354" s="7"/>
      <c r="JP354" s="7"/>
      <c r="JQ354" s="7"/>
      <c r="JR354" s="7"/>
      <c r="JS354" s="7"/>
      <c r="JT354" s="7"/>
      <c r="JU354" s="7"/>
    </row>
    <row r="355" spans="1:281" s="3" customFormat="1" ht="30" customHeight="1" thickBot="1">
      <c r="A355" s="19" t="s">
        <v>215</v>
      </c>
      <c r="B355" s="29" t="s">
        <v>327</v>
      </c>
      <c r="C355" s="29" t="s">
        <v>2094</v>
      </c>
      <c r="D355" s="109"/>
      <c r="E355" s="115">
        <v>0</v>
      </c>
      <c r="F355" s="113">
        <v>45852</v>
      </c>
      <c r="G355" s="34">
        <v>45866</v>
      </c>
      <c r="H355" s="28">
        <f t="shared" si="259"/>
        <v>15</v>
      </c>
      <c r="I355" s="22"/>
      <c r="J355" s="7"/>
      <c r="K355" s="7"/>
      <c r="L355" s="7"/>
      <c r="M355" s="7"/>
      <c r="N355" s="7"/>
      <c r="O355" s="7"/>
      <c r="P355" s="7"/>
      <c r="Q355" s="7"/>
      <c r="R355" s="7"/>
      <c r="S355" s="7"/>
      <c r="T355" s="7"/>
      <c r="U355" s="8"/>
      <c r="V355" s="8"/>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7"/>
      <c r="DX355" s="7"/>
      <c r="DY355" s="7"/>
      <c r="DZ355" s="7"/>
      <c r="EA355" s="7"/>
      <c r="EB355" s="7"/>
      <c r="EC355" s="7"/>
      <c r="ED355" s="7"/>
      <c r="EE355" s="7"/>
      <c r="EF355" s="7"/>
      <c r="EG355" s="7"/>
      <c r="EH355" s="7"/>
      <c r="EI355" s="7"/>
      <c r="EJ355" s="7"/>
      <c r="EK355" s="7"/>
      <c r="EL355" s="7"/>
      <c r="EM355" s="7"/>
      <c r="EN355" s="7"/>
      <c r="EO355" s="7"/>
      <c r="EP355" s="7"/>
      <c r="EQ355" s="7"/>
      <c r="ER355" s="7"/>
      <c r="ES355" s="7"/>
      <c r="ET355" s="7"/>
      <c r="EU355" s="7"/>
      <c r="EV355" s="7"/>
      <c r="EW355" s="7"/>
      <c r="EX355" s="7"/>
      <c r="EY355" s="7"/>
      <c r="EZ355" s="7"/>
      <c r="FA355" s="7"/>
      <c r="FB355" s="7"/>
      <c r="FC355" s="7"/>
      <c r="FD355" s="7"/>
      <c r="FE355" s="7"/>
      <c r="FF355" s="7"/>
      <c r="FG355" s="7"/>
      <c r="FH355" s="7"/>
      <c r="FI355" s="7"/>
      <c r="FJ355" s="7"/>
      <c r="FK355" s="7"/>
      <c r="FL355" s="7"/>
      <c r="FM355" s="7"/>
      <c r="FN355" s="7"/>
      <c r="FO355" s="7"/>
      <c r="FP355" s="7"/>
      <c r="FQ355" s="7"/>
      <c r="FR355" s="7"/>
      <c r="FS355" s="7"/>
      <c r="FT355" s="7"/>
      <c r="FU355" s="7"/>
      <c r="FV355" s="7"/>
      <c r="FW355" s="7"/>
      <c r="FX355" s="7"/>
      <c r="FY355" s="7"/>
      <c r="FZ355" s="7"/>
      <c r="GA355" s="7"/>
      <c r="GB355" s="7"/>
      <c r="GC355" s="7"/>
      <c r="GD355" s="7"/>
      <c r="GE355" s="7"/>
      <c r="GF355" s="7"/>
      <c r="GG355" s="7"/>
      <c r="GH355" s="7"/>
      <c r="GI355" s="7"/>
      <c r="GJ355" s="7"/>
      <c r="GK355" s="7"/>
      <c r="GL355" s="7"/>
      <c r="GM355" s="7"/>
      <c r="GN355" s="7"/>
      <c r="GO355" s="7"/>
      <c r="GP355" s="7"/>
      <c r="GQ355" s="7"/>
      <c r="GR355" s="7"/>
      <c r="GS355" s="7"/>
      <c r="GT355" s="7"/>
      <c r="GU355" s="7"/>
      <c r="GV355" s="7"/>
      <c r="GW355" s="7"/>
      <c r="GX355" s="7"/>
      <c r="GY355" s="7"/>
      <c r="GZ355" s="7"/>
      <c r="HA355" s="7"/>
      <c r="HB355" s="7"/>
      <c r="HC355" s="7"/>
      <c r="HD355" s="7"/>
      <c r="HE355" s="7"/>
      <c r="HF355" s="7"/>
      <c r="HG355" s="7"/>
      <c r="HH355" s="7"/>
      <c r="HI355" s="7"/>
      <c r="HJ355" s="7"/>
      <c r="HK355" s="7"/>
      <c r="HL355" s="7"/>
      <c r="HM355" s="7"/>
      <c r="HN355" s="7"/>
      <c r="HO355" s="7"/>
      <c r="HP355" s="7"/>
      <c r="HQ355" s="7"/>
      <c r="HR355" s="7"/>
      <c r="HS355" s="7"/>
      <c r="HT355" s="7"/>
      <c r="HU355" s="7"/>
      <c r="HV355" s="7"/>
      <c r="HW355" s="7"/>
      <c r="HX355" s="7"/>
      <c r="HY355" s="7"/>
      <c r="HZ355" s="7"/>
      <c r="IA355" s="7"/>
      <c r="IB355" s="7"/>
      <c r="IC355" s="7"/>
      <c r="ID355" s="7"/>
      <c r="IE355" s="7"/>
      <c r="IF355" s="7"/>
      <c r="IG355" s="7"/>
      <c r="IH355" s="7"/>
      <c r="II355" s="7"/>
      <c r="IJ355" s="7"/>
      <c r="IK355" s="7"/>
      <c r="IL355" s="7"/>
      <c r="IM355" s="7"/>
      <c r="IN355" s="7"/>
      <c r="IO355" s="7"/>
      <c r="IP355" s="7"/>
      <c r="IQ355" s="7"/>
      <c r="IR355" s="7"/>
      <c r="IS355" s="7"/>
      <c r="IT355" s="7"/>
      <c r="IU355" s="7"/>
      <c r="IV355" s="7"/>
      <c r="IW355" s="7"/>
      <c r="IX355" s="7"/>
      <c r="IY355" s="7"/>
      <c r="IZ355" s="7"/>
      <c r="JA355" s="7"/>
      <c r="JB355" s="7"/>
      <c r="JC355" s="7"/>
      <c r="JD355" s="7"/>
      <c r="JE355" s="7"/>
      <c r="JF355" s="7"/>
      <c r="JG355" s="7"/>
      <c r="JH355" s="7"/>
      <c r="JI355" s="7"/>
      <c r="JJ355" s="7"/>
      <c r="JK355" s="7"/>
      <c r="JL355" s="7"/>
      <c r="JM355" s="7"/>
      <c r="JN355" s="7"/>
      <c r="JO355" s="7"/>
      <c r="JP355" s="7"/>
      <c r="JQ355" s="7"/>
      <c r="JR355" s="7"/>
      <c r="JS355" s="7"/>
      <c r="JT355" s="7"/>
      <c r="JU355" s="7"/>
    </row>
    <row r="356" spans="1:281" s="3" customFormat="1" ht="30" customHeight="1" thickBot="1">
      <c r="A356" s="19" t="s">
        <v>216</v>
      </c>
      <c r="B356" s="29" t="s">
        <v>327</v>
      </c>
      <c r="C356" s="29" t="s">
        <v>117</v>
      </c>
      <c r="D356" s="109"/>
      <c r="E356" s="115">
        <v>0</v>
      </c>
      <c r="F356" s="113">
        <v>45852</v>
      </c>
      <c r="G356" s="34">
        <v>45866</v>
      </c>
      <c r="H356" s="28">
        <f t="shared" si="259"/>
        <v>15</v>
      </c>
      <c r="I356" s="22"/>
      <c r="J356" s="7"/>
      <c r="K356" s="7"/>
      <c r="L356" s="7"/>
      <c r="M356" s="7"/>
      <c r="N356" s="7"/>
      <c r="O356" s="7"/>
      <c r="P356" s="7"/>
      <c r="Q356" s="7"/>
      <c r="R356" s="7"/>
      <c r="S356" s="7"/>
      <c r="T356" s="7"/>
      <c r="U356" s="8"/>
      <c r="V356" s="8"/>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7"/>
      <c r="DX356" s="7"/>
      <c r="DY356" s="7"/>
      <c r="DZ356" s="7"/>
      <c r="EA356" s="7"/>
      <c r="EB356" s="7"/>
      <c r="EC356" s="7"/>
      <c r="ED356" s="7"/>
      <c r="EE356" s="7"/>
      <c r="EF356" s="7"/>
      <c r="EG356" s="7"/>
      <c r="EH356" s="7"/>
      <c r="EI356" s="7"/>
      <c r="EJ356" s="7"/>
      <c r="EK356" s="7"/>
      <c r="EL356" s="7"/>
      <c r="EM356" s="7"/>
      <c r="EN356" s="7"/>
      <c r="EO356" s="7"/>
      <c r="EP356" s="7"/>
      <c r="EQ356" s="7"/>
      <c r="ER356" s="7"/>
      <c r="ES356" s="7"/>
      <c r="ET356" s="7"/>
      <c r="EU356" s="7"/>
      <c r="EV356" s="7"/>
      <c r="EW356" s="7"/>
      <c r="EX356" s="7"/>
      <c r="EY356" s="7"/>
      <c r="EZ356" s="7"/>
      <c r="FA356" s="7"/>
      <c r="FB356" s="7"/>
      <c r="FC356" s="7"/>
      <c r="FD356" s="7"/>
      <c r="FE356" s="7"/>
      <c r="FF356" s="7"/>
      <c r="FG356" s="7"/>
      <c r="FH356" s="7"/>
      <c r="FI356" s="7"/>
      <c r="FJ356" s="7"/>
      <c r="FK356" s="7"/>
      <c r="FL356" s="7"/>
      <c r="FM356" s="7"/>
      <c r="FN356" s="7"/>
      <c r="FO356" s="7"/>
      <c r="FP356" s="7"/>
      <c r="FQ356" s="7"/>
      <c r="FR356" s="7"/>
      <c r="FS356" s="7"/>
      <c r="FT356" s="7"/>
      <c r="FU356" s="7"/>
      <c r="FV356" s="7"/>
      <c r="FW356" s="7"/>
      <c r="FX356" s="7"/>
      <c r="FY356" s="7"/>
      <c r="FZ356" s="7"/>
      <c r="GA356" s="7"/>
      <c r="GB356" s="7"/>
      <c r="GC356" s="7"/>
      <c r="GD356" s="7"/>
      <c r="GE356" s="7"/>
      <c r="GF356" s="7"/>
      <c r="GG356" s="7"/>
      <c r="GH356" s="7"/>
      <c r="GI356" s="7"/>
      <c r="GJ356" s="7"/>
      <c r="GK356" s="7"/>
      <c r="GL356" s="7"/>
      <c r="GM356" s="7"/>
      <c r="GN356" s="7"/>
      <c r="GO356" s="7"/>
      <c r="GP356" s="7"/>
      <c r="GQ356" s="7"/>
      <c r="GR356" s="7"/>
      <c r="GS356" s="7"/>
      <c r="GT356" s="7"/>
      <c r="GU356" s="7"/>
      <c r="GV356" s="7"/>
      <c r="GW356" s="7"/>
      <c r="GX356" s="7"/>
      <c r="GY356" s="7"/>
      <c r="GZ356" s="7"/>
      <c r="HA356" s="7"/>
      <c r="HB356" s="7"/>
      <c r="HC356" s="7"/>
      <c r="HD356" s="7"/>
      <c r="HE356" s="7"/>
      <c r="HF356" s="7"/>
      <c r="HG356" s="7"/>
      <c r="HH356" s="7"/>
      <c r="HI356" s="7"/>
      <c r="HJ356" s="7"/>
      <c r="HK356" s="7"/>
      <c r="HL356" s="7"/>
      <c r="HM356" s="7"/>
      <c r="HN356" s="7"/>
      <c r="HO356" s="7"/>
      <c r="HP356" s="7"/>
      <c r="HQ356" s="7"/>
      <c r="HR356" s="7"/>
      <c r="HS356" s="7"/>
      <c r="HT356" s="7"/>
      <c r="HU356" s="7"/>
      <c r="HV356" s="7"/>
      <c r="HW356" s="7"/>
      <c r="HX356" s="7"/>
      <c r="HY356" s="7"/>
      <c r="HZ356" s="7"/>
      <c r="IA356" s="7"/>
      <c r="IB356" s="7"/>
      <c r="IC356" s="7"/>
      <c r="ID356" s="7"/>
      <c r="IE356" s="7"/>
      <c r="IF356" s="7"/>
      <c r="IG356" s="7"/>
      <c r="IH356" s="7"/>
      <c r="II356" s="7"/>
      <c r="IJ356" s="7"/>
      <c r="IK356" s="7"/>
      <c r="IL356" s="7"/>
      <c r="IM356" s="7"/>
      <c r="IN356" s="7"/>
      <c r="IO356" s="7"/>
      <c r="IP356" s="7"/>
      <c r="IQ356" s="7"/>
      <c r="IR356" s="7"/>
      <c r="IS356" s="7"/>
      <c r="IT356" s="7"/>
      <c r="IU356" s="7"/>
      <c r="IV356" s="7"/>
      <c r="IW356" s="7"/>
      <c r="IX356" s="7"/>
      <c r="IY356" s="7"/>
      <c r="IZ356" s="7"/>
      <c r="JA356" s="7"/>
      <c r="JB356" s="7"/>
      <c r="JC356" s="7"/>
      <c r="JD356" s="7"/>
      <c r="JE356" s="7"/>
      <c r="JF356" s="7"/>
      <c r="JG356" s="7"/>
      <c r="JH356" s="7"/>
      <c r="JI356" s="7"/>
      <c r="JJ356" s="7"/>
      <c r="JK356" s="7"/>
      <c r="JL356" s="7"/>
      <c r="JM356" s="7"/>
      <c r="JN356" s="7"/>
      <c r="JO356" s="7"/>
      <c r="JP356" s="7"/>
      <c r="JQ356" s="7"/>
      <c r="JR356" s="7"/>
      <c r="JS356" s="7"/>
      <c r="JT356" s="7"/>
      <c r="JU356" s="7"/>
    </row>
    <row r="357" spans="1:281" s="3" customFormat="1" ht="30" customHeight="1" thickBot="1">
      <c r="A357" s="19" t="s">
        <v>217</v>
      </c>
      <c r="B357" s="29" t="s">
        <v>327</v>
      </c>
      <c r="C357" s="29" t="s">
        <v>117</v>
      </c>
      <c r="D357" s="109"/>
      <c r="E357" s="115">
        <v>0</v>
      </c>
      <c r="F357" s="113">
        <v>45852</v>
      </c>
      <c r="G357" s="34">
        <v>45866</v>
      </c>
      <c r="H357" s="28">
        <f t="shared" si="259"/>
        <v>15</v>
      </c>
      <c r="I357" s="22"/>
      <c r="J357" s="7"/>
      <c r="K357" s="7"/>
      <c r="L357" s="7"/>
      <c r="M357" s="7"/>
      <c r="N357" s="7"/>
      <c r="O357" s="7"/>
      <c r="P357" s="7"/>
      <c r="Q357" s="7"/>
      <c r="R357" s="7"/>
      <c r="S357" s="7"/>
      <c r="T357" s="7"/>
      <c r="U357" s="8"/>
      <c r="V357" s="8"/>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7"/>
      <c r="DX357" s="7"/>
      <c r="DY357" s="7"/>
      <c r="DZ357" s="7"/>
      <c r="EA357" s="7"/>
      <c r="EB357" s="7"/>
      <c r="EC357" s="7"/>
      <c r="ED357" s="7"/>
      <c r="EE357" s="7"/>
      <c r="EF357" s="7"/>
      <c r="EG357" s="7"/>
      <c r="EH357" s="7"/>
      <c r="EI357" s="7"/>
      <c r="EJ357" s="7"/>
      <c r="EK357" s="7"/>
      <c r="EL357" s="7"/>
      <c r="EM357" s="7"/>
      <c r="EN357" s="7"/>
      <c r="EO357" s="7"/>
      <c r="EP357" s="7"/>
      <c r="EQ357" s="7"/>
      <c r="ER357" s="7"/>
      <c r="ES357" s="7"/>
      <c r="ET357" s="7"/>
      <c r="EU357" s="7"/>
      <c r="EV357" s="7"/>
      <c r="EW357" s="7"/>
      <c r="EX357" s="7"/>
      <c r="EY357" s="7"/>
      <c r="EZ357" s="7"/>
      <c r="FA357" s="7"/>
      <c r="FB357" s="7"/>
      <c r="FC357" s="7"/>
      <c r="FD357" s="7"/>
      <c r="FE357" s="7"/>
      <c r="FF357" s="7"/>
      <c r="FG357" s="7"/>
      <c r="FH357" s="7"/>
      <c r="FI357" s="7"/>
      <c r="FJ357" s="7"/>
      <c r="FK357" s="7"/>
      <c r="FL357" s="7"/>
      <c r="FM357" s="7"/>
      <c r="FN357" s="7"/>
      <c r="FO357" s="7"/>
      <c r="FP357" s="7"/>
      <c r="FQ357" s="7"/>
      <c r="FR357" s="7"/>
      <c r="FS357" s="7"/>
      <c r="FT357" s="7"/>
      <c r="FU357" s="7"/>
      <c r="FV357" s="7"/>
      <c r="FW357" s="7"/>
      <c r="FX357" s="7"/>
      <c r="FY357" s="7"/>
      <c r="FZ357" s="7"/>
      <c r="GA357" s="7"/>
      <c r="GB357" s="7"/>
      <c r="GC357" s="7"/>
      <c r="GD357" s="7"/>
      <c r="GE357" s="7"/>
      <c r="GF357" s="7"/>
      <c r="GG357" s="7"/>
      <c r="GH357" s="7"/>
      <c r="GI357" s="7"/>
      <c r="GJ357" s="7"/>
      <c r="GK357" s="7"/>
      <c r="GL357" s="7"/>
      <c r="GM357" s="7"/>
      <c r="GN357" s="7"/>
      <c r="GO357" s="7"/>
      <c r="GP357" s="7"/>
      <c r="GQ357" s="7"/>
      <c r="GR357" s="7"/>
      <c r="GS357" s="7"/>
      <c r="GT357" s="7"/>
      <c r="GU357" s="7"/>
      <c r="GV357" s="7"/>
      <c r="GW357" s="7"/>
      <c r="GX357" s="7"/>
      <c r="GY357" s="7"/>
      <c r="GZ357" s="7"/>
      <c r="HA357" s="7"/>
      <c r="HB357" s="7"/>
      <c r="HC357" s="7"/>
      <c r="HD357" s="7"/>
      <c r="HE357" s="7"/>
      <c r="HF357" s="7"/>
      <c r="HG357" s="7"/>
      <c r="HH357" s="7"/>
      <c r="HI357" s="7"/>
      <c r="HJ357" s="7"/>
      <c r="HK357" s="7"/>
      <c r="HL357" s="7"/>
      <c r="HM357" s="7"/>
      <c r="HN357" s="7"/>
      <c r="HO357" s="7"/>
      <c r="HP357" s="7"/>
      <c r="HQ357" s="7"/>
      <c r="HR357" s="7"/>
      <c r="HS357" s="7"/>
      <c r="HT357" s="7"/>
      <c r="HU357" s="7"/>
      <c r="HV357" s="7"/>
      <c r="HW357" s="7"/>
      <c r="HX357" s="7"/>
      <c r="HY357" s="7"/>
      <c r="HZ357" s="7"/>
      <c r="IA357" s="7"/>
      <c r="IB357" s="7"/>
      <c r="IC357" s="7"/>
      <c r="ID357" s="7"/>
      <c r="IE357" s="7"/>
      <c r="IF357" s="7"/>
      <c r="IG357" s="7"/>
      <c r="IH357" s="7"/>
      <c r="II357" s="7"/>
      <c r="IJ357" s="7"/>
      <c r="IK357" s="7"/>
      <c r="IL357" s="7"/>
      <c r="IM357" s="7"/>
      <c r="IN357" s="7"/>
      <c r="IO357" s="7"/>
      <c r="IP357" s="7"/>
      <c r="IQ357" s="7"/>
      <c r="IR357" s="7"/>
      <c r="IS357" s="7"/>
      <c r="IT357" s="7"/>
      <c r="IU357" s="7"/>
      <c r="IV357" s="7"/>
      <c r="IW357" s="7"/>
      <c r="IX357" s="7"/>
      <c r="IY357" s="7"/>
      <c r="IZ357" s="7"/>
      <c r="JA357" s="7"/>
      <c r="JB357" s="7"/>
      <c r="JC357" s="7"/>
      <c r="JD357" s="7"/>
      <c r="JE357" s="7"/>
      <c r="JF357" s="7"/>
      <c r="JG357" s="7"/>
      <c r="JH357" s="7"/>
      <c r="JI357" s="7"/>
      <c r="JJ357" s="7"/>
      <c r="JK357" s="7"/>
      <c r="JL357" s="7"/>
      <c r="JM357" s="7"/>
      <c r="JN357" s="7"/>
      <c r="JO357" s="7"/>
      <c r="JP357" s="7"/>
      <c r="JQ357" s="7"/>
      <c r="JR357" s="7"/>
      <c r="JS357" s="7"/>
      <c r="JT357" s="7"/>
      <c r="JU357" s="7"/>
    </row>
    <row r="358" spans="1:281" s="3" customFormat="1" ht="30" customHeight="1" thickBot="1">
      <c r="A358" s="19" t="s">
        <v>218</v>
      </c>
      <c r="B358" s="29" t="s">
        <v>327</v>
      </c>
      <c r="C358" s="29" t="s">
        <v>117</v>
      </c>
      <c r="D358" s="109"/>
      <c r="E358" s="115">
        <v>0</v>
      </c>
      <c r="F358" s="113">
        <v>45852</v>
      </c>
      <c r="G358" s="34">
        <v>45866</v>
      </c>
      <c r="H358" s="28">
        <f t="shared" si="259"/>
        <v>15</v>
      </c>
      <c r="I358" s="22"/>
      <c r="J358" s="7"/>
      <c r="K358" s="7"/>
      <c r="L358" s="7"/>
      <c r="M358" s="7"/>
      <c r="N358" s="7"/>
      <c r="O358" s="7"/>
      <c r="P358" s="7"/>
      <c r="Q358" s="7"/>
      <c r="R358" s="7"/>
      <c r="S358" s="7"/>
      <c r="T358" s="7"/>
      <c r="U358" s="8"/>
      <c r="V358" s="8"/>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7"/>
      <c r="DX358" s="7"/>
      <c r="DY358" s="7"/>
      <c r="DZ358" s="7"/>
      <c r="EA358" s="7"/>
      <c r="EB358" s="7"/>
      <c r="EC358" s="7"/>
      <c r="ED358" s="7"/>
      <c r="EE358" s="7"/>
      <c r="EF358" s="7"/>
      <c r="EG358" s="7"/>
      <c r="EH358" s="7"/>
      <c r="EI358" s="7"/>
      <c r="EJ358" s="7"/>
      <c r="EK358" s="7"/>
      <c r="EL358" s="7"/>
      <c r="EM358" s="7"/>
      <c r="EN358" s="7"/>
      <c r="EO358" s="7"/>
      <c r="EP358" s="7"/>
      <c r="EQ358" s="7"/>
      <c r="ER358" s="7"/>
      <c r="ES358" s="7"/>
      <c r="ET358" s="7"/>
      <c r="EU358" s="7"/>
      <c r="EV358" s="7"/>
      <c r="EW358" s="7"/>
      <c r="EX358" s="7"/>
      <c r="EY358" s="7"/>
      <c r="EZ358" s="7"/>
      <c r="FA358" s="7"/>
      <c r="FB358" s="7"/>
      <c r="FC358" s="7"/>
      <c r="FD358" s="7"/>
      <c r="FE358" s="7"/>
      <c r="FF358" s="7"/>
      <c r="FG358" s="7"/>
      <c r="FH358" s="7"/>
      <c r="FI358" s="7"/>
      <c r="FJ358" s="7"/>
      <c r="FK358" s="7"/>
      <c r="FL358" s="7"/>
      <c r="FM358" s="7"/>
      <c r="FN358" s="7"/>
      <c r="FO358" s="7"/>
      <c r="FP358" s="7"/>
      <c r="FQ358" s="7"/>
      <c r="FR358" s="7"/>
      <c r="FS358" s="7"/>
      <c r="FT358" s="7"/>
      <c r="FU358" s="7"/>
      <c r="FV358" s="7"/>
      <c r="FW358" s="7"/>
      <c r="FX358" s="7"/>
      <c r="FY358" s="7"/>
      <c r="FZ358" s="7"/>
      <c r="GA358" s="7"/>
      <c r="GB358" s="7"/>
      <c r="GC358" s="7"/>
      <c r="GD358" s="7"/>
      <c r="GE358" s="7"/>
      <c r="GF358" s="7"/>
      <c r="GG358" s="7"/>
      <c r="GH358" s="7"/>
      <c r="GI358" s="7"/>
      <c r="GJ358" s="7"/>
      <c r="GK358" s="7"/>
      <c r="GL358" s="7"/>
      <c r="GM358" s="7"/>
      <c r="GN358" s="7"/>
      <c r="GO358" s="7"/>
      <c r="GP358" s="7"/>
      <c r="GQ358" s="7"/>
      <c r="GR358" s="7"/>
      <c r="GS358" s="7"/>
      <c r="GT358" s="7"/>
      <c r="GU358" s="7"/>
      <c r="GV358" s="7"/>
      <c r="GW358" s="7"/>
      <c r="GX358" s="7"/>
      <c r="GY358" s="7"/>
      <c r="GZ358" s="7"/>
      <c r="HA358" s="7"/>
      <c r="HB358" s="7"/>
      <c r="HC358" s="7"/>
      <c r="HD358" s="7"/>
      <c r="HE358" s="7"/>
      <c r="HF358" s="7"/>
      <c r="HG358" s="7"/>
      <c r="HH358" s="7"/>
      <c r="HI358" s="7"/>
      <c r="HJ358" s="7"/>
      <c r="HK358" s="7"/>
      <c r="HL358" s="7"/>
      <c r="HM358" s="7"/>
      <c r="HN358" s="7"/>
      <c r="HO358" s="7"/>
      <c r="HP358" s="7"/>
      <c r="HQ358" s="7"/>
      <c r="HR358" s="7"/>
      <c r="HS358" s="7"/>
      <c r="HT358" s="7"/>
      <c r="HU358" s="7"/>
      <c r="HV358" s="7"/>
      <c r="HW358" s="7"/>
      <c r="HX358" s="7"/>
      <c r="HY358" s="7"/>
      <c r="HZ358" s="7"/>
      <c r="IA358" s="7"/>
      <c r="IB358" s="7"/>
      <c r="IC358" s="7"/>
      <c r="ID358" s="7"/>
      <c r="IE358" s="7"/>
      <c r="IF358" s="7"/>
      <c r="IG358" s="7"/>
      <c r="IH358" s="7"/>
      <c r="II358" s="7"/>
      <c r="IJ358" s="7"/>
      <c r="IK358" s="7"/>
      <c r="IL358" s="7"/>
      <c r="IM358" s="7"/>
      <c r="IN358" s="7"/>
      <c r="IO358" s="7"/>
      <c r="IP358" s="7"/>
      <c r="IQ358" s="7"/>
      <c r="IR358" s="7"/>
      <c r="IS358" s="7"/>
      <c r="IT358" s="7"/>
      <c r="IU358" s="7"/>
      <c r="IV358" s="7"/>
      <c r="IW358" s="7"/>
      <c r="IX358" s="7"/>
      <c r="IY358" s="7"/>
      <c r="IZ358" s="7"/>
      <c r="JA358" s="7"/>
      <c r="JB358" s="7"/>
      <c r="JC358" s="7"/>
      <c r="JD358" s="7"/>
      <c r="JE358" s="7"/>
      <c r="JF358" s="7"/>
      <c r="JG358" s="7"/>
      <c r="JH358" s="7"/>
      <c r="JI358" s="7"/>
      <c r="JJ358" s="7"/>
      <c r="JK358" s="7"/>
      <c r="JL358" s="7"/>
      <c r="JM358" s="7"/>
      <c r="JN358" s="7"/>
      <c r="JO358" s="7"/>
      <c r="JP358" s="7"/>
      <c r="JQ358" s="7"/>
      <c r="JR358" s="7"/>
      <c r="JS358" s="7"/>
      <c r="JT358" s="7"/>
      <c r="JU358" s="7"/>
    </row>
    <row r="359" spans="1:281" s="3" customFormat="1" ht="30" customHeight="1" thickBot="1">
      <c r="A359" s="19" t="s">
        <v>147</v>
      </c>
      <c r="B359" s="29" t="s">
        <v>327</v>
      </c>
      <c r="C359" s="29" t="s">
        <v>117</v>
      </c>
      <c r="D359" s="109"/>
      <c r="E359" s="115">
        <v>0</v>
      </c>
      <c r="F359" s="113">
        <v>45852</v>
      </c>
      <c r="G359" s="34">
        <v>45866</v>
      </c>
      <c r="H359" s="28">
        <f t="shared" si="259"/>
        <v>15</v>
      </c>
      <c r="I359" s="22"/>
      <c r="J359" s="7"/>
      <c r="K359" s="7"/>
      <c r="L359" s="7"/>
      <c r="M359" s="7"/>
      <c r="N359" s="7"/>
      <c r="O359" s="7"/>
      <c r="P359" s="7"/>
      <c r="Q359" s="7"/>
      <c r="R359" s="7"/>
      <c r="S359" s="7"/>
      <c r="T359" s="7"/>
      <c r="U359" s="8"/>
      <c r="V359" s="8"/>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7"/>
      <c r="DX359" s="7"/>
      <c r="DY359" s="7"/>
      <c r="DZ359" s="7"/>
      <c r="EA359" s="7"/>
      <c r="EB359" s="7"/>
      <c r="EC359" s="7"/>
      <c r="ED359" s="7"/>
      <c r="EE359" s="7"/>
      <c r="EF359" s="7"/>
      <c r="EG359" s="7"/>
      <c r="EH359" s="7"/>
      <c r="EI359" s="7"/>
      <c r="EJ359" s="7"/>
      <c r="EK359" s="7"/>
      <c r="EL359" s="7"/>
      <c r="EM359" s="7"/>
      <c r="EN359" s="7"/>
      <c r="EO359" s="7"/>
      <c r="EP359" s="7"/>
      <c r="EQ359" s="7"/>
      <c r="ER359" s="7"/>
      <c r="ES359" s="7"/>
      <c r="ET359" s="7"/>
      <c r="EU359" s="7"/>
      <c r="EV359" s="7"/>
      <c r="EW359" s="7"/>
      <c r="EX359" s="7"/>
      <c r="EY359" s="7"/>
      <c r="EZ359" s="7"/>
      <c r="FA359" s="7"/>
      <c r="FB359" s="7"/>
      <c r="FC359" s="7"/>
      <c r="FD359" s="7"/>
      <c r="FE359" s="7"/>
      <c r="FF359" s="7"/>
      <c r="FG359" s="7"/>
      <c r="FH359" s="7"/>
      <c r="FI359" s="7"/>
      <c r="FJ359" s="7"/>
      <c r="FK359" s="7"/>
      <c r="FL359" s="7"/>
      <c r="FM359" s="7"/>
      <c r="FN359" s="7"/>
      <c r="FO359" s="7"/>
      <c r="FP359" s="7"/>
      <c r="FQ359" s="7"/>
      <c r="FR359" s="7"/>
      <c r="FS359" s="7"/>
      <c r="FT359" s="7"/>
      <c r="FU359" s="7"/>
      <c r="FV359" s="7"/>
      <c r="FW359" s="7"/>
      <c r="FX359" s="7"/>
      <c r="FY359" s="7"/>
      <c r="FZ359" s="7"/>
      <c r="GA359" s="7"/>
      <c r="GB359" s="7"/>
      <c r="GC359" s="7"/>
      <c r="GD359" s="7"/>
      <c r="GE359" s="7"/>
      <c r="GF359" s="7"/>
      <c r="GG359" s="7"/>
      <c r="GH359" s="7"/>
      <c r="GI359" s="7"/>
      <c r="GJ359" s="7"/>
      <c r="GK359" s="7"/>
      <c r="GL359" s="7"/>
      <c r="GM359" s="7"/>
      <c r="GN359" s="7"/>
      <c r="GO359" s="7"/>
      <c r="GP359" s="7"/>
      <c r="GQ359" s="7"/>
      <c r="GR359" s="7"/>
      <c r="GS359" s="7"/>
      <c r="GT359" s="7"/>
      <c r="GU359" s="7"/>
      <c r="GV359" s="7"/>
      <c r="GW359" s="7"/>
      <c r="GX359" s="7"/>
      <c r="GY359" s="7"/>
      <c r="GZ359" s="7"/>
      <c r="HA359" s="7"/>
      <c r="HB359" s="7"/>
      <c r="HC359" s="7"/>
      <c r="HD359" s="7"/>
      <c r="HE359" s="7"/>
      <c r="HF359" s="7"/>
      <c r="HG359" s="7"/>
      <c r="HH359" s="7"/>
      <c r="HI359" s="7"/>
      <c r="HJ359" s="7"/>
      <c r="HK359" s="7"/>
      <c r="HL359" s="7"/>
      <c r="HM359" s="7"/>
      <c r="HN359" s="7"/>
      <c r="HO359" s="7"/>
      <c r="HP359" s="7"/>
      <c r="HQ359" s="7"/>
      <c r="HR359" s="7"/>
      <c r="HS359" s="7"/>
      <c r="HT359" s="7"/>
      <c r="HU359" s="7"/>
      <c r="HV359" s="7"/>
      <c r="HW359" s="7"/>
      <c r="HX359" s="7"/>
      <c r="HY359" s="7"/>
      <c r="HZ359" s="7"/>
      <c r="IA359" s="7"/>
      <c r="IB359" s="7"/>
      <c r="IC359" s="7"/>
      <c r="ID359" s="7"/>
      <c r="IE359" s="7"/>
      <c r="IF359" s="7"/>
      <c r="IG359" s="7"/>
      <c r="IH359" s="7"/>
      <c r="II359" s="7"/>
      <c r="IJ359" s="7"/>
      <c r="IK359" s="7"/>
      <c r="IL359" s="7"/>
      <c r="IM359" s="7"/>
      <c r="IN359" s="7"/>
      <c r="IO359" s="7"/>
      <c r="IP359" s="7"/>
      <c r="IQ359" s="7"/>
      <c r="IR359" s="7"/>
      <c r="IS359" s="7"/>
      <c r="IT359" s="7"/>
      <c r="IU359" s="7"/>
      <c r="IV359" s="7"/>
      <c r="IW359" s="7"/>
      <c r="IX359" s="7"/>
      <c r="IY359" s="7"/>
      <c r="IZ359" s="7"/>
      <c r="JA359" s="7"/>
      <c r="JB359" s="7"/>
      <c r="JC359" s="7"/>
      <c r="JD359" s="7"/>
      <c r="JE359" s="7"/>
      <c r="JF359" s="7"/>
      <c r="JG359" s="7"/>
      <c r="JH359" s="7"/>
      <c r="JI359" s="7"/>
      <c r="JJ359" s="7"/>
      <c r="JK359" s="7"/>
      <c r="JL359" s="7"/>
      <c r="JM359" s="7"/>
      <c r="JN359" s="7"/>
      <c r="JO359" s="7"/>
      <c r="JP359" s="7"/>
      <c r="JQ359" s="7"/>
      <c r="JR359" s="7"/>
      <c r="JS359" s="7"/>
      <c r="JT359" s="7"/>
      <c r="JU359" s="7"/>
    </row>
    <row r="360" spans="1:281" s="3" customFormat="1" ht="30" customHeight="1" thickBot="1">
      <c r="A360" s="19" t="s">
        <v>219</v>
      </c>
      <c r="B360" s="29" t="s">
        <v>327</v>
      </c>
      <c r="C360" s="29" t="s">
        <v>117</v>
      </c>
      <c r="D360" s="109"/>
      <c r="E360" s="115">
        <v>0</v>
      </c>
      <c r="F360" s="113">
        <v>45852</v>
      </c>
      <c r="G360" s="34">
        <v>45866</v>
      </c>
      <c r="H360" s="28">
        <f t="shared" si="259"/>
        <v>15</v>
      </c>
      <c r="I360" s="22"/>
      <c r="J360" s="7"/>
      <c r="K360" s="7"/>
      <c r="L360" s="7"/>
      <c r="M360" s="7"/>
      <c r="N360" s="7"/>
      <c r="O360" s="7"/>
      <c r="P360" s="7"/>
      <c r="Q360" s="7"/>
      <c r="R360" s="7"/>
      <c r="S360" s="7"/>
      <c r="T360" s="7"/>
      <c r="U360" s="8"/>
      <c r="V360" s="8"/>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7"/>
      <c r="DX360" s="7"/>
      <c r="DY360" s="7"/>
      <c r="DZ360" s="7"/>
      <c r="EA360" s="7"/>
      <c r="EB360" s="7"/>
      <c r="EC360" s="7"/>
      <c r="ED360" s="7"/>
      <c r="EE360" s="7"/>
      <c r="EF360" s="7"/>
      <c r="EG360" s="7"/>
      <c r="EH360" s="7"/>
      <c r="EI360" s="7"/>
      <c r="EJ360" s="7"/>
      <c r="EK360" s="7"/>
      <c r="EL360" s="7"/>
      <c r="EM360" s="7"/>
      <c r="EN360" s="7"/>
      <c r="EO360" s="7"/>
      <c r="EP360" s="7"/>
      <c r="EQ360" s="7"/>
      <c r="ER360" s="7"/>
      <c r="ES360" s="7"/>
      <c r="ET360" s="7"/>
      <c r="EU360" s="7"/>
      <c r="EV360" s="7"/>
      <c r="EW360" s="7"/>
      <c r="EX360" s="7"/>
      <c r="EY360" s="7"/>
      <c r="EZ360" s="7"/>
      <c r="FA360" s="7"/>
      <c r="FB360" s="7"/>
      <c r="FC360" s="7"/>
      <c r="FD360" s="7"/>
      <c r="FE360" s="7"/>
      <c r="FF360" s="7"/>
      <c r="FG360" s="7"/>
      <c r="FH360" s="7"/>
      <c r="FI360" s="7"/>
      <c r="FJ360" s="7"/>
      <c r="FK360" s="7"/>
      <c r="FL360" s="7"/>
      <c r="FM360" s="7"/>
      <c r="FN360" s="7"/>
      <c r="FO360" s="7"/>
      <c r="FP360" s="7"/>
      <c r="FQ360" s="7"/>
      <c r="FR360" s="7"/>
      <c r="FS360" s="7"/>
      <c r="FT360" s="7"/>
      <c r="FU360" s="7"/>
      <c r="FV360" s="7"/>
      <c r="FW360" s="7"/>
      <c r="FX360" s="7"/>
      <c r="FY360" s="7"/>
      <c r="FZ360" s="7"/>
      <c r="GA360" s="7"/>
      <c r="GB360" s="7"/>
      <c r="GC360" s="7"/>
      <c r="GD360" s="7"/>
      <c r="GE360" s="7"/>
      <c r="GF360" s="7"/>
      <c r="GG360" s="7"/>
      <c r="GH360" s="7"/>
      <c r="GI360" s="7"/>
      <c r="GJ360" s="7"/>
      <c r="GK360" s="7"/>
      <c r="GL360" s="7"/>
      <c r="GM360" s="7"/>
      <c r="GN360" s="7"/>
      <c r="GO360" s="7"/>
      <c r="GP360" s="7"/>
      <c r="GQ360" s="7"/>
      <c r="GR360" s="7"/>
      <c r="GS360" s="7"/>
      <c r="GT360" s="7"/>
      <c r="GU360" s="7"/>
      <c r="GV360" s="7"/>
      <c r="GW360" s="7"/>
      <c r="GX360" s="7"/>
      <c r="GY360" s="7"/>
      <c r="GZ360" s="7"/>
      <c r="HA360" s="7"/>
      <c r="HB360" s="7"/>
      <c r="HC360" s="7"/>
      <c r="HD360" s="7"/>
      <c r="HE360" s="7"/>
      <c r="HF360" s="7"/>
      <c r="HG360" s="7"/>
      <c r="HH360" s="7"/>
      <c r="HI360" s="7"/>
      <c r="HJ360" s="7"/>
      <c r="HK360" s="7"/>
      <c r="HL360" s="7"/>
      <c r="HM360" s="7"/>
      <c r="HN360" s="7"/>
      <c r="HO360" s="7"/>
      <c r="HP360" s="7"/>
      <c r="HQ360" s="7"/>
      <c r="HR360" s="7"/>
      <c r="HS360" s="7"/>
      <c r="HT360" s="7"/>
      <c r="HU360" s="7"/>
      <c r="HV360" s="7"/>
      <c r="HW360" s="7"/>
      <c r="HX360" s="7"/>
      <c r="HY360" s="7"/>
      <c r="HZ360" s="7"/>
      <c r="IA360" s="7"/>
      <c r="IB360" s="7"/>
      <c r="IC360" s="7"/>
      <c r="ID360" s="7"/>
      <c r="IE360" s="7"/>
      <c r="IF360" s="7"/>
      <c r="IG360" s="7"/>
      <c r="IH360" s="7"/>
      <c r="II360" s="7"/>
      <c r="IJ360" s="7"/>
      <c r="IK360" s="7"/>
      <c r="IL360" s="7"/>
      <c r="IM360" s="7"/>
      <c r="IN360" s="7"/>
      <c r="IO360" s="7"/>
      <c r="IP360" s="7"/>
      <c r="IQ360" s="7"/>
      <c r="IR360" s="7"/>
      <c r="IS360" s="7"/>
      <c r="IT360" s="7"/>
      <c r="IU360" s="7"/>
      <c r="IV360" s="7"/>
      <c r="IW360" s="7"/>
      <c r="IX360" s="7"/>
      <c r="IY360" s="7"/>
      <c r="IZ360" s="7"/>
      <c r="JA360" s="7"/>
      <c r="JB360" s="7"/>
      <c r="JC360" s="7"/>
      <c r="JD360" s="7"/>
      <c r="JE360" s="7"/>
      <c r="JF360" s="7"/>
      <c r="JG360" s="7"/>
      <c r="JH360" s="7"/>
      <c r="JI360" s="7"/>
      <c r="JJ360" s="7"/>
      <c r="JK360" s="7"/>
      <c r="JL360" s="7"/>
      <c r="JM360" s="7"/>
      <c r="JN360" s="7"/>
      <c r="JO360" s="7"/>
      <c r="JP360" s="7"/>
      <c r="JQ360" s="7"/>
      <c r="JR360" s="7"/>
      <c r="JS360" s="7"/>
      <c r="JT360" s="7"/>
      <c r="JU360" s="7"/>
    </row>
    <row r="361" spans="1:281" s="3" customFormat="1" ht="30" customHeight="1" thickBot="1">
      <c r="A361" s="19" t="s">
        <v>220</v>
      </c>
      <c r="B361" s="29" t="s">
        <v>327</v>
      </c>
      <c r="C361" s="29" t="s">
        <v>117</v>
      </c>
      <c r="D361" s="109"/>
      <c r="E361" s="115">
        <v>0</v>
      </c>
      <c r="F361" s="113">
        <v>45852</v>
      </c>
      <c r="G361" s="34">
        <v>45866</v>
      </c>
      <c r="H361" s="28">
        <f t="shared" si="259"/>
        <v>15</v>
      </c>
      <c r="I361" s="22"/>
      <c r="J361" s="7"/>
      <c r="K361" s="7"/>
      <c r="L361" s="7"/>
      <c r="M361" s="7"/>
      <c r="N361" s="7"/>
      <c r="O361" s="7"/>
      <c r="P361" s="7"/>
      <c r="Q361" s="7"/>
      <c r="R361" s="7"/>
      <c r="S361" s="7"/>
      <c r="T361" s="7"/>
      <c r="U361" s="8"/>
      <c r="V361" s="8"/>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7"/>
      <c r="DX361" s="7"/>
      <c r="DY361" s="7"/>
      <c r="DZ361" s="7"/>
      <c r="EA361" s="7"/>
      <c r="EB361" s="7"/>
      <c r="EC361" s="7"/>
      <c r="ED361" s="7"/>
      <c r="EE361" s="7"/>
      <c r="EF361" s="7"/>
      <c r="EG361" s="7"/>
      <c r="EH361" s="7"/>
      <c r="EI361" s="7"/>
      <c r="EJ361" s="7"/>
      <c r="EK361" s="7"/>
      <c r="EL361" s="7"/>
      <c r="EM361" s="7"/>
      <c r="EN361" s="7"/>
      <c r="EO361" s="7"/>
      <c r="EP361" s="7"/>
      <c r="EQ361" s="7"/>
      <c r="ER361" s="7"/>
      <c r="ES361" s="7"/>
      <c r="ET361" s="7"/>
      <c r="EU361" s="7"/>
      <c r="EV361" s="7"/>
      <c r="EW361" s="7"/>
      <c r="EX361" s="7"/>
      <c r="EY361" s="7"/>
      <c r="EZ361" s="7"/>
      <c r="FA361" s="7"/>
      <c r="FB361" s="7"/>
      <c r="FC361" s="7"/>
      <c r="FD361" s="7"/>
      <c r="FE361" s="7"/>
      <c r="FF361" s="7"/>
      <c r="FG361" s="7"/>
      <c r="FH361" s="7"/>
      <c r="FI361" s="7"/>
      <c r="FJ361" s="7"/>
      <c r="FK361" s="7"/>
      <c r="FL361" s="7"/>
      <c r="FM361" s="7"/>
      <c r="FN361" s="7"/>
      <c r="FO361" s="7"/>
      <c r="FP361" s="7"/>
      <c r="FQ361" s="7"/>
      <c r="FR361" s="7"/>
      <c r="FS361" s="7"/>
      <c r="FT361" s="7"/>
      <c r="FU361" s="7"/>
      <c r="FV361" s="7"/>
      <c r="FW361" s="7"/>
      <c r="FX361" s="7"/>
      <c r="FY361" s="7"/>
      <c r="FZ361" s="7"/>
      <c r="GA361" s="7"/>
      <c r="GB361" s="7"/>
      <c r="GC361" s="7"/>
      <c r="GD361" s="7"/>
      <c r="GE361" s="7"/>
      <c r="GF361" s="7"/>
      <c r="GG361" s="7"/>
      <c r="GH361" s="7"/>
      <c r="GI361" s="7"/>
      <c r="GJ361" s="7"/>
      <c r="GK361" s="7"/>
      <c r="GL361" s="7"/>
      <c r="GM361" s="7"/>
      <c r="GN361" s="7"/>
      <c r="GO361" s="7"/>
      <c r="GP361" s="7"/>
      <c r="GQ361" s="7"/>
      <c r="GR361" s="7"/>
      <c r="GS361" s="7"/>
      <c r="GT361" s="7"/>
      <c r="GU361" s="7"/>
      <c r="GV361" s="7"/>
      <c r="GW361" s="7"/>
      <c r="GX361" s="7"/>
      <c r="GY361" s="7"/>
      <c r="GZ361" s="7"/>
      <c r="HA361" s="7"/>
      <c r="HB361" s="7"/>
      <c r="HC361" s="7"/>
      <c r="HD361" s="7"/>
      <c r="HE361" s="7"/>
      <c r="HF361" s="7"/>
      <c r="HG361" s="7"/>
      <c r="HH361" s="7"/>
      <c r="HI361" s="7"/>
      <c r="HJ361" s="7"/>
      <c r="HK361" s="7"/>
      <c r="HL361" s="7"/>
      <c r="HM361" s="7"/>
      <c r="HN361" s="7"/>
      <c r="HO361" s="7"/>
      <c r="HP361" s="7"/>
      <c r="HQ361" s="7"/>
      <c r="HR361" s="7"/>
      <c r="HS361" s="7"/>
      <c r="HT361" s="7"/>
      <c r="HU361" s="7"/>
      <c r="HV361" s="7"/>
      <c r="HW361" s="7"/>
      <c r="HX361" s="7"/>
      <c r="HY361" s="7"/>
      <c r="HZ361" s="7"/>
      <c r="IA361" s="7"/>
      <c r="IB361" s="7"/>
      <c r="IC361" s="7"/>
      <c r="ID361" s="7"/>
      <c r="IE361" s="7"/>
      <c r="IF361" s="7"/>
      <c r="IG361" s="7"/>
      <c r="IH361" s="7"/>
      <c r="II361" s="7"/>
      <c r="IJ361" s="7"/>
      <c r="IK361" s="7"/>
      <c r="IL361" s="7"/>
      <c r="IM361" s="7"/>
      <c r="IN361" s="7"/>
      <c r="IO361" s="7"/>
      <c r="IP361" s="7"/>
      <c r="IQ361" s="7"/>
      <c r="IR361" s="7"/>
      <c r="IS361" s="7"/>
      <c r="IT361" s="7"/>
      <c r="IU361" s="7"/>
      <c r="IV361" s="7"/>
      <c r="IW361" s="7"/>
      <c r="IX361" s="7"/>
      <c r="IY361" s="7"/>
      <c r="IZ361" s="7"/>
      <c r="JA361" s="7"/>
      <c r="JB361" s="7"/>
      <c r="JC361" s="7"/>
      <c r="JD361" s="7"/>
      <c r="JE361" s="7"/>
      <c r="JF361" s="7"/>
      <c r="JG361" s="7"/>
      <c r="JH361" s="7"/>
      <c r="JI361" s="7"/>
      <c r="JJ361" s="7"/>
      <c r="JK361" s="7"/>
      <c r="JL361" s="7"/>
      <c r="JM361" s="7"/>
      <c r="JN361" s="7"/>
      <c r="JO361" s="7"/>
      <c r="JP361" s="7"/>
      <c r="JQ361" s="7"/>
      <c r="JR361" s="7"/>
      <c r="JS361" s="7"/>
      <c r="JT361" s="7"/>
      <c r="JU361" s="7"/>
    </row>
    <row r="362" spans="1:281" s="3" customFormat="1" ht="30" customHeight="1" thickBot="1">
      <c r="A362" s="19" t="s">
        <v>221</v>
      </c>
      <c r="B362" s="29" t="s">
        <v>327</v>
      </c>
      <c r="C362" s="29" t="s">
        <v>117</v>
      </c>
      <c r="D362" s="109"/>
      <c r="E362" s="115">
        <v>0</v>
      </c>
      <c r="F362" s="113">
        <v>45852</v>
      </c>
      <c r="G362" s="34">
        <v>45866</v>
      </c>
      <c r="H362" s="28">
        <f t="shared" si="259"/>
        <v>15</v>
      </c>
      <c r="I362" s="22"/>
      <c r="J362" s="7"/>
      <c r="K362" s="7"/>
      <c r="L362" s="7"/>
      <c r="M362" s="7"/>
      <c r="N362" s="7"/>
      <c r="O362" s="7"/>
      <c r="P362" s="7"/>
      <c r="Q362" s="7"/>
      <c r="R362" s="7"/>
      <c r="S362" s="7"/>
      <c r="T362" s="7"/>
      <c r="U362" s="8"/>
      <c r="V362" s="8"/>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7"/>
      <c r="DX362" s="7"/>
      <c r="DY362" s="7"/>
      <c r="DZ362" s="7"/>
      <c r="EA362" s="7"/>
      <c r="EB362" s="7"/>
      <c r="EC362" s="7"/>
      <c r="ED362" s="7"/>
      <c r="EE362" s="7"/>
      <c r="EF362" s="7"/>
      <c r="EG362" s="7"/>
      <c r="EH362" s="7"/>
      <c r="EI362" s="7"/>
      <c r="EJ362" s="7"/>
      <c r="EK362" s="7"/>
      <c r="EL362" s="7"/>
      <c r="EM362" s="7"/>
      <c r="EN362" s="7"/>
      <c r="EO362" s="7"/>
      <c r="EP362" s="7"/>
      <c r="EQ362" s="7"/>
      <c r="ER362" s="7"/>
      <c r="ES362" s="7"/>
      <c r="ET362" s="7"/>
      <c r="EU362" s="7"/>
      <c r="EV362" s="7"/>
      <c r="EW362" s="7"/>
      <c r="EX362" s="7"/>
      <c r="EY362" s="7"/>
      <c r="EZ362" s="7"/>
      <c r="FA362" s="7"/>
      <c r="FB362" s="7"/>
      <c r="FC362" s="7"/>
      <c r="FD362" s="7"/>
      <c r="FE362" s="7"/>
      <c r="FF362" s="7"/>
      <c r="FG362" s="7"/>
      <c r="FH362" s="7"/>
      <c r="FI362" s="7"/>
      <c r="FJ362" s="7"/>
      <c r="FK362" s="7"/>
      <c r="FL362" s="7"/>
      <c r="FM362" s="7"/>
      <c r="FN362" s="7"/>
      <c r="FO362" s="7"/>
      <c r="FP362" s="7"/>
      <c r="FQ362" s="7"/>
      <c r="FR362" s="7"/>
      <c r="FS362" s="7"/>
      <c r="FT362" s="7"/>
      <c r="FU362" s="7"/>
      <c r="FV362" s="7"/>
      <c r="FW362" s="7"/>
      <c r="FX362" s="7"/>
      <c r="FY362" s="7"/>
      <c r="FZ362" s="7"/>
      <c r="GA362" s="7"/>
      <c r="GB362" s="7"/>
      <c r="GC362" s="7"/>
      <c r="GD362" s="7"/>
      <c r="GE362" s="7"/>
      <c r="GF362" s="7"/>
      <c r="GG362" s="7"/>
      <c r="GH362" s="7"/>
      <c r="GI362" s="7"/>
      <c r="GJ362" s="7"/>
      <c r="GK362" s="7"/>
      <c r="GL362" s="7"/>
      <c r="GM362" s="7"/>
      <c r="GN362" s="7"/>
      <c r="GO362" s="7"/>
      <c r="GP362" s="7"/>
      <c r="GQ362" s="7"/>
      <c r="GR362" s="7"/>
      <c r="GS362" s="7"/>
      <c r="GT362" s="7"/>
      <c r="GU362" s="7"/>
      <c r="GV362" s="7"/>
      <c r="GW362" s="7"/>
      <c r="GX362" s="7"/>
      <c r="GY362" s="7"/>
      <c r="GZ362" s="7"/>
      <c r="HA362" s="7"/>
      <c r="HB362" s="7"/>
      <c r="HC362" s="7"/>
      <c r="HD362" s="7"/>
      <c r="HE362" s="7"/>
      <c r="HF362" s="7"/>
      <c r="HG362" s="7"/>
      <c r="HH362" s="7"/>
      <c r="HI362" s="7"/>
      <c r="HJ362" s="7"/>
      <c r="HK362" s="7"/>
      <c r="HL362" s="7"/>
      <c r="HM362" s="7"/>
      <c r="HN362" s="7"/>
      <c r="HO362" s="7"/>
      <c r="HP362" s="7"/>
      <c r="HQ362" s="7"/>
      <c r="HR362" s="7"/>
      <c r="HS362" s="7"/>
      <c r="HT362" s="7"/>
      <c r="HU362" s="7"/>
      <c r="HV362" s="7"/>
      <c r="HW362" s="7"/>
      <c r="HX362" s="7"/>
      <c r="HY362" s="7"/>
      <c r="HZ362" s="7"/>
      <c r="IA362" s="7"/>
      <c r="IB362" s="7"/>
      <c r="IC362" s="7"/>
      <c r="ID362" s="7"/>
      <c r="IE362" s="7"/>
      <c r="IF362" s="7"/>
      <c r="IG362" s="7"/>
      <c r="IH362" s="7"/>
      <c r="II362" s="7"/>
      <c r="IJ362" s="7"/>
      <c r="IK362" s="7"/>
      <c r="IL362" s="7"/>
      <c r="IM362" s="7"/>
      <c r="IN362" s="7"/>
      <c r="IO362" s="7"/>
      <c r="IP362" s="7"/>
      <c r="IQ362" s="7"/>
      <c r="IR362" s="7"/>
      <c r="IS362" s="7"/>
      <c r="IT362" s="7"/>
      <c r="IU362" s="7"/>
      <c r="IV362" s="7"/>
      <c r="IW362" s="7"/>
      <c r="IX362" s="7"/>
      <c r="IY362" s="7"/>
      <c r="IZ362" s="7"/>
      <c r="JA362" s="7"/>
      <c r="JB362" s="7"/>
      <c r="JC362" s="7"/>
      <c r="JD362" s="7"/>
      <c r="JE362" s="7"/>
      <c r="JF362" s="7"/>
      <c r="JG362" s="7"/>
      <c r="JH362" s="7"/>
      <c r="JI362" s="7"/>
      <c r="JJ362" s="7"/>
      <c r="JK362" s="7"/>
      <c r="JL362" s="7"/>
      <c r="JM362" s="7"/>
      <c r="JN362" s="7"/>
      <c r="JO362" s="7"/>
      <c r="JP362" s="7"/>
      <c r="JQ362" s="7"/>
      <c r="JR362" s="7"/>
      <c r="JS362" s="7"/>
      <c r="JT362" s="7"/>
      <c r="JU362" s="7"/>
    </row>
    <row r="363" spans="1:281" s="3" customFormat="1" ht="30" customHeight="1" thickBot="1">
      <c r="A363" s="19" t="s">
        <v>222</v>
      </c>
      <c r="B363" s="29" t="s">
        <v>327</v>
      </c>
      <c r="C363" s="29" t="s">
        <v>117</v>
      </c>
      <c r="D363" s="109"/>
      <c r="E363" s="115">
        <v>0</v>
      </c>
      <c r="F363" s="113">
        <v>45852</v>
      </c>
      <c r="G363" s="34">
        <v>45866</v>
      </c>
      <c r="H363" s="28">
        <f t="shared" si="259"/>
        <v>15</v>
      </c>
      <c r="I363" s="22"/>
      <c r="J363" s="7"/>
      <c r="K363" s="7"/>
      <c r="L363" s="7"/>
      <c r="M363" s="7"/>
      <c r="N363" s="7"/>
      <c r="O363" s="7"/>
      <c r="P363" s="7"/>
      <c r="Q363" s="7"/>
      <c r="R363" s="7"/>
      <c r="S363" s="7"/>
      <c r="T363" s="7"/>
      <c r="U363" s="8"/>
      <c r="V363" s="8"/>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7"/>
      <c r="DX363" s="7"/>
      <c r="DY363" s="7"/>
      <c r="DZ363" s="7"/>
      <c r="EA363" s="7"/>
      <c r="EB363" s="7"/>
      <c r="EC363" s="7"/>
      <c r="ED363" s="7"/>
      <c r="EE363" s="7"/>
      <c r="EF363" s="7"/>
      <c r="EG363" s="7"/>
      <c r="EH363" s="7"/>
      <c r="EI363" s="7"/>
      <c r="EJ363" s="7"/>
      <c r="EK363" s="7"/>
      <c r="EL363" s="7"/>
      <c r="EM363" s="7"/>
      <c r="EN363" s="7"/>
      <c r="EO363" s="7"/>
      <c r="EP363" s="7"/>
      <c r="EQ363" s="7"/>
      <c r="ER363" s="7"/>
      <c r="ES363" s="7"/>
      <c r="ET363" s="7"/>
      <c r="EU363" s="7"/>
      <c r="EV363" s="7"/>
      <c r="EW363" s="7"/>
      <c r="EX363" s="7"/>
      <c r="EY363" s="7"/>
      <c r="EZ363" s="7"/>
      <c r="FA363" s="7"/>
      <c r="FB363" s="7"/>
      <c r="FC363" s="7"/>
      <c r="FD363" s="7"/>
      <c r="FE363" s="7"/>
      <c r="FF363" s="7"/>
      <c r="FG363" s="7"/>
      <c r="FH363" s="7"/>
      <c r="FI363" s="7"/>
      <c r="FJ363" s="7"/>
      <c r="FK363" s="7"/>
      <c r="FL363" s="7"/>
      <c r="FM363" s="7"/>
      <c r="FN363" s="7"/>
      <c r="FO363" s="7"/>
      <c r="FP363" s="7"/>
      <c r="FQ363" s="7"/>
      <c r="FR363" s="7"/>
      <c r="FS363" s="7"/>
      <c r="FT363" s="7"/>
      <c r="FU363" s="7"/>
      <c r="FV363" s="7"/>
      <c r="FW363" s="7"/>
      <c r="FX363" s="7"/>
      <c r="FY363" s="7"/>
      <c r="FZ363" s="7"/>
      <c r="GA363" s="7"/>
      <c r="GB363" s="7"/>
      <c r="GC363" s="7"/>
      <c r="GD363" s="7"/>
      <c r="GE363" s="7"/>
      <c r="GF363" s="7"/>
      <c r="GG363" s="7"/>
      <c r="GH363" s="7"/>
      <c r="GI363" s="7"/>
      <c r="GJ363" s="7"/>
      <c r="GK363" s="7"/>
      <c r="GL363" s="7"/>
      <c r="GM363" s="7"/>
      <c r="GN363" s="7"/>
      <c r="GO363" s="7"/>
      <c r="GP363" s="7"/>
      <c r="GQ363" s="7"/>
      <c r="GR363" s="7"/>
      <c r="GS363" s="7"/>
      <c r="GT363" s="7"/>
      <c r="GU363" s="7"/>
      <c r="GV363" s="7"/>
      <c r="GW363" s="7"/>
      <c r="GX363" s="7"/>
      <c r="GY363" s="7"/>
      <c r="GZ363" s="7"/>
      <c r="HA363" s="7"/>
      <c r="HB363" s="7"/>
      <c r="HC363" s="7"/>
      <c r="HD363" s="7"/>
      <c r="HE363" s="7"/>
      <c r="HF363" s="7"/>
      <c r="HG363" s="7"/>
      <c r="HH363" s="7"/>
      <c r="HI363" s="7"/>
      <c r="HJ363" s="7"/>
      <c r="HK363" s="7"/>
      <c r="HL363" s="7"/>
      <c r="HM363" s="7"/>
      <c r="HN363" s="7"/>
      <c r="HO363" s="7"/>
      <c r="HP363" s="7"/>
      <c r="HQ363" s="7"/>
      <c r="HR363" s="7"/>
      <c r="HS363" s="7"/>
      <c r="HT363" s="7"/>
      <c r="HU363" s="7"/>
      <c r="HV363" s="7"/>
      <c r="HW363" s="7"/>
      <c r="HX363" s="7"/>
      <c r="HY363" s="7"/>
      <c r="HZ363" s="7"/>
      <c r="IA363" s="7"/>
      <c r="IB363" s="7"/>
      <c r="IC363" s="7"/>
      <c r="ID363" s="7"/>
      <c r="IE363" s="7"/>
      <c r="IF363" s="7"/>
      <c r="IG363" s="7"/>
      <c r="IH363" s="7"/>
      <c r="II363" s="7"/>
      <c r="IJ363" s="7"/>
      <c r="IK363" s="7"/>
      <c r="IL363" s="7"/>
      <c r="IM363" s="7"/>
      <c r="IN363" s="7"/>
      <c r="IO363" s="7"/>
      <c r="IP363" s="7"/>
      <c r="IQ363" s="7"/>
      <c r="IR363" s="7"/>
      <c r="IS363" s="7"/>
      <c r="IT363" s="7"/>
      <c r="IU363" s="7"/>
      <c r="IV363" s="7"/>
      <c r="IW363" s="7"/>
      <c r="IX363" s="7"/>
      <c r="IY363" s="7"/>
      <c r="IZ363" s="7"/>
      <c r="JA363" s="7"/>
      <c r="JB363" s="7"/>
      <c r="JC363" s="7"/>
      <c r="JD363" s="7"/>
      <c r="JE363" s="7"/>
      <c r="JF363" s="7"/>
      <c r="JG363" s="7"/>
      <c r="JH363" s="7"/>
      <c r="JI363" s="7"/>
      <c r="JJ363" s="7"/>
      <c r="JK363" s="7"/>
      <c r="JL363" s="7"/>
      <c r="JM363" s="7"/>
      <c r="JN363" s="7"/>
      <c r="JO363" s="7"/>
      <c r="JP363" s="7"/>
      <c r="JQ363" s="7"/>
      <c r="JR363" s="7"/>
      <c r="JS363" s="7"/>
      <c r="JT363" s="7"/>
      <c r="JU363" s="7"/>
    </row>
    <row r="364" spans="1:281" s="3" customFormat="1" ht="30" customHeight="1" thickBot="1">
      <c r="A364" s="19" t="s">
        <v>223</v>
      </c>
      <c r="B364" s="29" t="s">
        <v>327</v>
      </c>
      <c r="C364" s="29" t="s">
        <v>117</v>
      </c>
      <c r="D364" s="109"/>
      <c r="E364" s="115">
        <v>0</v>
      </c>
      <c r="F364" s="113">
        <v>45852</v>
      </c>
      <c r="G364" s="34">
        <v>45866</v>
      </c>
      <c r="H364" s="28">
        <f t="shared" si="259"/>
        <v>15</v>
      </c>
      <c r="I364" s="22"/>
      <c r="J364" s="7"/>
      <c r="K364" s="7"/>
      <c r="L364" s="7"/>
      <c r="M364" s="7"/>
      <c r="N364" s="7"/>
      <c r="O364" s="7"/>
      <c r="P364" s="7"/>
      <c r="Q364" s="7"/>
      <c r="R364" s="7"/>
      <c r="S364" s="7"/>
      <c r="T364" s="7"/>
      <c r="U364" s="8"/>
      <c r="V364" s="8"/>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7"/>
      <c r="DX364" s="7"/>
      <c r="DY364" s="7"/>
      <c r="DZ364" s="7"/>
      <c r="EA364" s="7"/>
      <c r="EB364" s="7"/>
      <c r="EC364" s="7"/>
      <c r="ED364" s="7"/>
      <c r="EE364" s="7"/>
      <c r="EF364" s="7"/>
      <c r="EG364" s="7"/>
      <c r="EH364" s="7"/>
      <c r="EI364" s="7"/>
      <c r="EJ364" s="7"/>
      <c r="EK364" s="7"/>
      <c r="EL364" s="7"/>
      <c r="EM364" s="7"/>
      <c r="EN364" s="7"/>
      <c r="EO364" s="7"/>
      <c r="EP364" s="7"/>
      <c r="EQ364" s="7"/>
      <c r="ER364" s="7"/>
      <c r="ES364" s="7"/>
      <c r="ET364" s="7"/>
      <c r="EU364" s="7"/>
      <c r="EV364" s="7"/>
      <c r="EW364" s="7"/>
      <c r="EX364" s="7"/>
      <c r="EY364" s="7"/>
      <c r="EZ364" s="7"/>
      <c r="FA364" s="7"/>
      <c r="FB364" s="7"/>
      <c r="FC364" s="7"/>
      <c r="FD364" s="7"/>
      <c r="FE364" s="7"/>
      <c r="FF364" s="7"/>
      <c r="FG364" s="7"/>
      <c r="FH364" s="7"/>
      <c r="FI364" s="7"/>
      <c r="FJ364" s="7"/>
      <c r="FK364" s="7"/>
      <c r="FL364" s="7"/>
      <c r="FM364" s="7"/>
      <c r="FN364" s="7"/>
      <c r="FO364" s="7"/>
      <c r="FP364" s="7"/>
      <c r="FQ364" s="7"/>
      <c r="FR364" s="7"/>
      <c r="FS364" s="7"/>
      <c r="FT364" s="7"/>
      <c r="FU364" s="7"/>
      <c r="FV364" s="7"/>
      <c r="FW364" s="7"/>
      <c r="FX364" s="7"/>
      <c r="FY364" s="7"/>
      <c r="FZ364" s="7"/>
      <c r="GA364" s="7"/>
      <c r="GB364" s="7"/>
      <c r="GC364" s="7"/>
      <c r="GD364" s="7"/>
      <c r="GE364" s="7"/>
      <c r="GF364" s="7"/>
      <c r="GG364" s="7"/>
      <c r="GH364" s="7"/>
      <c r="GI364" s="7"/>
      <c r="GJ364" s="7"/>
      <c r="GK364" s="7"/>
      <c r="GL364" s="7"/>
      <c r="GM364" s="7"/>
      <c r="GN364" s="7"/>
      <c r="GO364" s="7"/>
      <c r="GP364" s="7"/>
      <c r="GQ364" s="7"/>
      <c r="GR364" s="7"/>
      <c r="GS364" s="7"/>
      <c r="GT364" s="7"/>
      <c r="GU364" s="7"/>
      <c r="GV364" s="7"/>
      <c r="GW364" s="7"/>
      <c r="GX364" s="7"/>
      <c r="GY364" s="7"/>
      <c r="GZ364" s="7"/>
      <c r="HA364" s="7"/>
      <c r="HB364" s="7"/>
      <c r="HC364" s="7"/>
      <c r="HD364" s="7"/>
      <c r="HE364" s="7"/>
      <c r="HF364" s="7"/>
      <c r="HG364" s="7"/>
      <c r="HH364" s="7"/>
      <c r="HI364" s="7"/>
      <c r="HJ364" s="7"/>
      <c r="HK364" s="7"/>
      <c r="HL364" s="7"/>
      <c r="HM364" s="7"/>
      <c r="HN364" s="7"/>
      <c r="HO364" s="7"/>
      <c r="HP364" s="7"/>
      <c r="HQ364" s="7"/>
      <c r="HR364" s="7"/>
      <c r="HS364" s="7"/>
      <c r="HT364" s="7"/>
      <c r="HU364" s="7"/>
      <c r="HV364" s="7"/>
      <c r="HW364" s="7"/>
      <c r="HX364" s="7"/>
      <c r="HY364" s="7"/>
      <c r="HZ364" s="7"/>
      <c r="IA364" s="7"/>
      <c r="IB364" s="7"/>
      <c r="IC364" s="7"/>
      <c r="ID364" s="7"/>
      <c r="IE364" s="7"/>
      <c r="IF364" s="7"/>
      <c r="IG364" s="7"/>
      <c r="IH364" s="7"/>
      <c r="II364" s="7"/>
      <c r="IJ364" s="7"/>
      <c r="IK364" s="7"/>
      <c r="IL364" s="7"/>
      <c r="IM364" s="7"/>
      <c r="IN364" s="7"/>
      <c r="IO364" s="7"/>
      <c r="IP364" s="7"/>
      <c r="IQ364" s="7"/>
      <c r="IR364" s="7"/>
      <c r="IS364" s="7"/>
      <c r="IT364" s="7"/>
      <c r="IU364" s="7"/>
      <c r="IV364" s="7"/>
      <c r="IW364" s="7"/>
      <c r="IX364" s="7"/>
      <c r="IY364" s="7"/>
      <c r="IZ364" s="7"/>
      <c r="JA364" s="7"/>
      <c r="JB364" s="7"/>
      <c r="JC364" s="7"/>
      <c r="JD364" s="7"/>
      <c r="JE364" s="7"/>
      <c r="JF364" s="7"/>
      <c r="JG364" s="7"/>
      <c r="JH364" s="7"/>
      <c r="JI364" s="7"/>
      <c r="JJ364" s="7"/>
      <c r="JK364" s="7"/>
      <c r="JL364" s="7"/>
      <c r="JM364" s="7"/>
      <c r="JN364" s="7"/>
      <c r="JO364" s="7"/>
      <c r="JP364" s="7"/>
      <c r="JQ364" s="7"/>
      <c r="JR364" s="7"/>
      <c r="JS364" s="7"/>
      <c r="JT364" s="7"/>
      <c r="JU364" s="7"/>
    </row>
    <row r="365" spans="1:281" s="3" customFormat="1" ht="30" customHeight="1" thickBot="1">
      <c r="A365" s="19" t="s">
        <v>224</v>
      </c>
      <c r="B365" s="29" t="s">
        <v>327</v>
      </c>
      <c r="C365" s="29" t="s">
        <v>117</v>
      </c>
      <c r="D365" s="109"/>
      <c r="E365" s="115">
        <v>0</v>
      </c>
      <c r="F365" s="113">
        <v>45852</v>
      </c>
      <c r="G365" s="34">
        <v>45866</v>
      </c>
      <c r="H365" s="28">
        <f t="shared" si="259"/>
        <v>15</v>
      </c>
      <c r="I365" s="22"/>
      <c r="J365" s="7"/>
      <c r="K365" s="7"/>
      <c r="L365" s="7"/>
      <c r="M365" s="7"/>
      <c r="N365" s="7"/>
      <c r="O365" s="7"/>
      <c r="P365" s="7"/>
      <c r="Q365" s="7"/>
      <c r="R365" s="7"/>
      <c r="S365" s="7"/>
      <c r="T365" s="7"/>
      <c r="U365" s="8"/>
      <c r="V365" s="8"/>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7"/>
      <c r="DX365" s="7"/>
      <c r="DY365" s="7"/>
      <c r="DZ365" s="7"/>
      <c r="EA365" s="7"/>
      <c r="EB365" s="7"/>
      <c r="EC365" s="7"/>
      <c r="ED365" s="7"/>
      <c r="EE365" s="7"/>
      <c r="EF365" s="7"/>
      <c r="EG365" s="7"/>
      <c r="EH365" s="7"/>
      <c r="EI365" s="7"/>
      <c r="EJ365" s="7"/>
      <c r="EK365" s="7"/>
      <c r="EL365" s="7"/>
      <c r="EM365" s="7"/>
      <c r="EN365" s="7"/>
      <c r="EO365" s="7"/>
      <c r="EP365" s="7"/>
      <c r="EQ365" s="7"/>
      <c r="ER365" s="7"/>
      <c r="ES365" s="7"/>
      <c r="ET365" s="7"/>
      <c r="EU365" s="7"/>
      <c r="EV365" s="7"/>
      <c r="EW365" s="7"/>
      <c r="EX365" s="7"/>
      <c r="EY365" s="7"/>
      <c r="EZ365" s="7"/>
      <c r="FA365" s="7"/>
      <c r="FB365" s="7"/>
      <c r="FC365" s="7"/>
      <c r="FD365" s="7"/>
      <c r="FE365" s="7"/>
      <c r="FF365" s="7"/>
      <c r="FG365" s="7"/>
      <c r="FH365" s="7"/>
      <c r="FI365" s="7"/>
      <c r="FJ365" s="7"/>
      <c r="FK365" s="7"/>
      <c r="FL365" s="7"/>
      <c r="FM365" s="7"/>
      <c r="FN365" s="7"/>
      <c r="FO365" s="7"/>
      <c r="FP365" s="7"/>
      <c r="FQ365" s="7"/>
      <c r="FR365" s="7"/>
      <c r="FS365" s="7"/>
      <c r="FT365" s="7"/>
      <c r="FU365" s="7"/>
      <c r="FV365" s="7"/>
      <c r="FW365" s="7"/>
      <c r="FX365" s="7"/>
      <c r="FY365" s="7"/>
      <c r="FZ365" s="7"/>
      <c r="GA365" s="7"/>
      <c r="GB365" s="7"/>
      <c r="GC365" s="7"/>
      <c r="GD365" s="7"/>
      <c r="GE365" s="7"/>
      <c r="GF365" s="7"/>
      <c r="GG365" s="7"/>
      <c r="GH365" s="7"/>
      <c r="GI365" s="7"/>
      <c r="GJ365" s="7"/>
      <c r="GK365" s="7"/>
      <c r="GL365" s="7"/>
      <c r="GM365" s="7"/>
      <c r="GN365" s="7"/>
      <c r="GO365" s="7"/>
      <c r="GP365" s="7"/>
      <c r="GQ365" s="7"/>
      <c r="GR365" s="7"/>
      <c r="GS365" s="7"/>
      <c r="GT365" s="7"/>
      <c r="GU365" s="7"/>
      <c r="GV365" s="7"/>
      <c r="GW365" s="7"/>
      <c r="GX365" s="7"/>
      <c r="GY365" s="7"/>
      <c r="GZ365" s="7"/>
      <c r="HA365" s="7"/>
      <c r="HB365" s="7"/>
      <c r="HC365" s="7"/>
      <c r="HD365" s="7"/>
      <c r="HE365" s="7"/>
      <c r="HF365" s="7"/>
      <c r="HG365" s="7"/>
      <c r="HH365" s="7"/>
      <c r="HI365" s="7"/>
      <c r="HJ365" s="7"/>
      <c r="HK365" s="7"/>
      <c r="HL365" s="7"/>
      <c r="HM365" s="7"/>
      <c r="HN365" s="7"/>
      <c r="HO365" s="7"/>
      <c r="HP365" s="7"/>
      <c r="HQ365" s="7"/>
      <c r="HR365" s="7"/>
      <c r="HS365" s="7"/>
      <c r="HT365" s="7"/>
      <c r="HU365" s="7"/>
      <c r="HV365" s="7"/>
      <c r="HW365" s="7"/>
      <c r="HX365" s="7"/>
      <c r="HY365" s="7"/>
      <c r="HZ365" s="7"/>
      <c r="IA365" s="7"/>
      <c r="IB365" s="7"/>
      <c r="IC365" s="7"/>
      <c r="ID365" s="7"/>
      <c r="IE365" s="7"/>
      <c r="IF365" s="7"/>
      <c r="IG365" s="7"/>
      <c r="IH365" s="7"/>
      <c r="II365" s="7"/>
      <c r="IJ365" s="7"/>
      <c r="IK365" s="7"/>
      <c r="IL365" s="7"/>
      <c r="IM365" s="7"/>
      <c r="IN365" s="7"/>
      <c r="IO365" s="7"/>
      <c r="IP365" s="7"/>
      <c r="IQ365" s="7"/>
      <c r="IR365" s="7"/>
      <c r="IS365" s="7"/>
      <c r="IT365" s="7"/>
      <c r="IU365" s="7"/>
      <c r="IV365" s="7"/>
      <c r="IW365" s="7"/>
      <c r="IX365" s="7"/>
      <c r="IY365" s="7"/>
      <c r="IZ365" s="7"/>
      <c r="JA365" s="7"/>
      <c r="JB365" s="7"/>
      <c r="JC365" s="7"/>
      <c r="JD365" s="7"/>
      <c r="JE365" s="7"/>
      <c r="JF365" s="7"/>
      <c r="JG365" s="7"/>
      <c r="JH365" s="7"/>
      <c r="JI365" s="7"/>
      <c r="JJ365" s="7"/>
      <c r="JK365" s="7"/>
      <c r="JL365" s="7"/>
      <c r="JM365" s="7"/>
      <c r="JN365" s="7"/>
      <c r="JO365" s="7"/>
      <c r="JP365" s="7"/>
      <c r="JQ365" s="7"/>
      <c r="JR365" s="7"/>
      <c r="JS365" s="7"/>
      <c r="JT365" s="7"/>
      <c r="JU365" s="7"/>
    </row>
    <row r="366" spans="1:281" s="3" customFormat="1" ht="30" customHeight="1" thickBot="1">
      <c r="A366" s="19" t="s">
        <v>225</v>
      </c>
      <c r="B366" s="29" t="s">
        <v>327</v>
      </c>
      <c r="C366" s="29" t="s">
        <v>117</v>
      </c>
      <c r="D366" s="109"/>
      <c r="E366" s="115">
        <v>0</v>
      </c>
      <c r="F366" s="113">
        <v>45852</v>
      </c>
      <c r="G366" s="34">
        <v>45866</v>
      </c>
      <c r="H366" s="28">
        <f t="shared" si="259"/>
        <v>15</v>
      </c>
      <c r="I366" s="22"/>
      <c r="J366" s="7"/>
      <c r="K366" s="7"/>
      <c r="L366" s="7"/>
      <c r="M366" s="7"/>
      <c r="N366" s="7"/>
      <c r="O366" s="7"/>
      <c r="P366" s="7"/>
      <c r="Q366" s="7"/>
      <c r="R366" s="7"/>
      <c r="S366" s="7"/>
      <c r="T366" s="7"/>
      <c r="U366" s="8"/>
      <c r="V366" s="8"/>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7"/>
      <c r="DX366" s="7"/>
      <c r="DY366" s="7"/>
      <c r="DZ366" s="7"/>
      <c r="EA366" s="7"/>
      <c r="EB366" s="7"/>
      <c r="EC366" s="7"/>
      <c r="ED366" s="7"/>
      <c r="EE366" s="7"/>
      <c r="EF366" s="7"/>
      <c r="EG366" s="7"/>
      <c r="EH366" s="7"/>
      <c r="EI366" s="7"/>
      <c r="EJ366" s="7"/>
      <c r="EK366" s="7"/>
      <c r="EL366" s="7"/>
      <c r="EM366" s="7"/>
      <c r="EN366" s="7"/>
      <c r="EO366" s="7"/>
      <c r="EP366" s="7"/>
      <c r="EQ366" s="7"/>
      <c r="ER366" s="7"/>
      <c r="ES366" s="7"/>
      <c r="ET366" s="7"/>
      <c r="EU366" s="7"/>
      <c r="EV366" s="7"/>
      <c r="EW366" s="7"/>
      <c r="EX366" s="7"/>
      <c r="EY366" s="7"/>
      <c r="EZ366" s="7"/>
      <c r="FA366" s="7"/>
      <c r="FB366" s="7"/>
      <c r="FC366" s="7"/>
      <c r="FD366" s="7"/>
      <c r="FE366" s="7"/>
      <c r="FF366" s="7"/>
      <c r="FG366" s="7"/>
      <c r="FH366" s="7"/>
      <c r="FI366" s="7"/>
      <c r="FJ366" s="7"/>
      <c r="FK366" s="7"/>
      <c r="FL366" s="7"/>
      <c r="FM366" s="7"/>
      <c r="FN366" s="7"/>
      <c r="FO366" s="7"/>
      <c r="FP366" s="7"/>
      <c r="FQ366" s="7"/>
      <c r="FR366" s="7"/>
      <c r="FS366" s="7"/>
      <c r="FT366" s="7"/>
      <c r="FU366" s="7"/>
      <c r="FV366" s="7"/>
      <c r="FW366" s="7"/>
      <c r="FX366" s="7"/>
      <c r="FY366" s="7"/>
      <c r="FZ366" s="7"/>
      <c r="GA366" s="7"/>
      <c r="GB366" s="7"/>
      <c r="GC366" s="7"/>
      <c r="GD366" s="7"/>
      <c r="GE366" s="7"/>
      <c r="GF366" s="7"/>
      <c r="GG366" s="7"/>
      <c r="GH366" s="7"/>
      <c r="GI366" s="7"/>
      <c r="GJ366" s="7"/>
      <c r="GK366" s="7"/>
      <c r="GL366" s="7"/>
      <c r="GM366" s="7"/>
      <c r="GN366" s="7"/>
      <c r="GO366" s="7"/>
      <c r="GP366" s="7"/>
      <c r="GQ366" s="7"/>
      <c r="GR366" s="7"/>
      <c r="GS366" s="7"/>
      <c r="GT366" s="7"/>
      <c r="GU366" s="7"/>
      <c r="GV366" s="7"/>
      <c r="GW366" s="7"/>
      <c r="GX366" s="7"/>
      <c r="GY366" s="7"/>
      <c r="GZ366" s="7"/>
      <c r="HA366" s="7"/>
      <c r="HB366" s="7"/>
      <c r="HC366" s="7"/>
      <c r="HD366" s="7"/>
      <c r="HE366" s="7"/>
      <c r="HF366" s="7"/>
      <c r="HG366" s="7"/>
      <c r="HH366" s="7"/>
      <c r="HI366" s="7"/>
      <c r="HJ366" s="7"/>
      <c r="HK366" s="7"/>
      <c r="HL366" s="7"/>
      <c r="HM366" s="7"/>
      <c r="HN366" s="7"/>
      <c r="HO366" s="7"/>
      <c r="HP366" s="7"/>
      <c r="HQ366" s="7"/>
      <c r="HR366" s="7"/>
      <c r="HS366" s="7"/>
      <c r="HT366" s="7"/>
      <c r="HU366" s="7"/>
      <c r="HV366" s="7"/>
      <c r="HW366" s="7"/>
      <c r="HX366" s="7"/>
      <c r="HY366" s="7"/>
      <c r="HZ366" s="7"/>
      <c r="IA366" s="7"/>
      <c r="IB366" s="7"/>
      <c r="IC366" s="7"/>
      <c r="ID366" s="7"/>
      <c r="IE366" s="7"/>
      <c r="IF366" s="7"/>
      <c r="IG366" s="7"/>
      <c r="IH366" s="7"/>
      <c r="II366" s="7"/>
      <c r="IJ366" s="7"/>
      <c r="IK366" s="7"/>
      <c r="IL366" s="7"/>
      <c r="IM366" s="7"/>
      <c r="IN366" s="7"/>
      <c r="IO366" s="7"/>
      <c r="IP366" s="7"/>
      <c r="IQ366" s="7"/>
      <c r="IR366" s="7"/>
      <c r="IS366" s="7"/>
      <c r="IT366" s="7"/>
      <c r="IU366" s="7"/>
      <c r="IV366" s="7"/>
      <c r="IW366" s="7"/>
      <c r="IX366" s="7"/>
      <c r="IY366" s="7"/>
      <c r="IZ366" s="7"/>
      <c r="JA366" s="7"/>
      <c r="JB366" s="7"/>
      <c r="JC366" s="7"/>
      <c r="JD366" s="7"/>
      <c r="JE366" s="7"/>
      <c r="JF366" s="7"/>
      <c r="JG366" s="7"/>
      <c r="JH366" s="7"/>
      <c r="JI366" s="7"/>
      <c r="JJ366" s="7"/>
      <c r="JK366" s="7"/>
      <c r="JL366" s="7"/>
      <c r="JM366" s="7"/>
      <c r="JN366" s="7"/>
      <c r="JO366" s="7"/>
      <c r="JP366" s="7"/>
      <c r="JQ366" s="7"/>
      <c r="JR366" s="7"/>
      <c r="JS366" s="7"/>
      <c r="JT366" s="7"/>
      <c r="JU366" s="7"/>
    </row>
    <row r="367" spans="1:281" s="3" customFormat="1" ht="30" customHeight="1" thickBot="1">
      <c r="A367" s="19" t="s">
        <v>226</v>
      </c>
      <c r="B367" s="29" t="s">
        <v>327</v>
      </c>
      <c r="C367" s="29" t="s">
        <v>117</v>
      </c>
      <c r="D367" s="109"/>
      <c r="E367" s="115">
        <v>0</v>
      </c>
      <c r="F367" s="113">
        <v>45852</v>
      </c>
      <c r="G367" s="34">
        <v>45866</v>
      </c>
      <c r="H367" s="28">
        <f t="shared" si="259"/>
        <v>15</v>
      </c>
      <c r="I367" s="22"/>
      <c r="J367" s="7"/>
      <c r="K367" s="7"/>
      <c r="L367" s="7"/>
      <c r="M367" s="7"/>
      <c r="N367" s="7"/>
      <c r="O367" s="7"/>
      <c r="P367" s="7"/>
      <c r="Q367" s="7"/>
      <c r="R367" s="7"/>
      <c r="S367" s="7"/>
      <c r="T367" s="7"/>
      <c r="U367" s="8"/>
      <c r="V367" s="8"/>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7"/>
      <c r="DX367" s="7"/>
      <c r="DY367" s="7"/>
      <c r="DZ367" s="7"/>
      <c r="EA367" s="7"/>
      <c r="EB367" s="7"/>
      <c r="EC367" s="7"/>
      <c r="ED367" s="7"/>
      <c r="EE367" s="7"/>
      <c r="EF367" s="7"/>
      <c r="EG367" s="7"/>
      <c r="EH367" s="7"/>
      <c r="EI367" s="7"/>
      <c r="EJ367" s="7"/>
      <c r="EK367" s="7"/>
      <c r="EL367" s="7"/>
      <c r="EM367" s="7"/>
      <c r="EN367" s="7"/>
      <c r="EO367" s="7"/>
      <c r="EP367" s="7"/>
      <c r="EQ367" s="7"/>
      <c r="ER367" s="7"/>
      <c r="ES367" s="7"/>
      <c r="ET367" s="7"/>
      <c r="EU367" s="7"/>
      <c r="EV367" s="7"/>
      <c r="EW367" s="7"/>
      <c r="EX367" s="7"/>
      <c r="EY367" s="7"/>
      <c r="EZ367" s="7"/>
      <c r="FA367" s="7"/>
      <c r="FB367" s="7"/>
      <c r="FC367" s="7"/>
      <c r="FD367" s="7"/>
      <c r="FE367" s="7"/>
      <c r="FF367" s="7"/>
      <c r="FG367" s="7"/>
      <c r="FH367" s="7"/>
      <c r="FI367" s="7"/>
      <c r="FJ367" s="7"/>
      <c r="FK367" s="7"/>
      <c r="FL367" s="7"/>
      <c r="FM367" s="7"/>
      <c r="FN367" s="7"/>
      <c r="FO367" s="7"/>
      <c r="FP367" s="7"/>
      <c r="FQ367" s="7"/>
      <c r="FR367" s="7"/>
      <c r="FS367" s="7"/>
      <c r="FT367" s="7"/>
      <c r="FU367" s="7"/>
      <c r="FV367" s="7"/>
      <c r="FW367" s="7"/>
      <c r="FX367" s="7"/>
      <c r="FY367" s="7"/>
      <c r="FZ367" s="7"/>
      <c r="GA367" s="7"/>
      <c r="GB367" s="7"/>
      <c r="GC367" s="7"/>
      <c r="GD367" s="7"/>
      <c r="GE367" s="7"/>
      <c r="GF367" s="7"/>
      <c r="GG367" s="7"/>
      <c r="GH367" s="7"/>
      <c r="GI367" s="7"/>
      <c r="GJ367" s="7"/>
      <c r="GK367" s="7"/>
      <c r="GL367" s="7"/>
      <c r="GM367" s="7"/>
      <c r="GN367" s="7"/>
      <c r="GO367" s="7"/>
      <c r="GP367" s="7"/>
      <c r="GQ367" s="7"/>
      <c r="GR367" s="7"/>
      <c r="GS367" s="7"/>
      <c r="GT367" s="7"/>
      <c r="GU367" s="7"/>
      <c r="GV367" s="7"/>
      <c r="GW367" s="7"/>
      <c r="GX367" s="7"/>
      <c r="GY367" s="7"/>
      <c r="GZ367" s="7"/>
      <c r="HA367" s="7"/>
      <c r="HB367" s="7"/>
      <c r="HC367" s="7"/>
      <c r="HD367" s="7"/>
      <c r="HE367" s="7"/>
      <c r="HF367" s="7"/>
      <c r="HG367" s="7"/>
      <c r="HH367" s="7"/>
      <c r="HI367" s="7"/>
      <c r="HJ367" s="7"/>
      <c r="HK367" s="7"/>
      <c r="HL367" s="7"/>
      <c r="HM367" s="7"/>
      <c r="HN367" s="7"/>
      <c r="HO367" s="7"/>
      <c r="HP367" s="7"/>
      <c r="HQ367" s="7"/>
      <c r="HR367" s="7"/>
      <c r="HS367" s="7"/>
      <c r="HT367" s="7"/>
      <c r="HU367" s="7"/>
      <c r="HV367" s="7"/>
      <c r="HW367" s="7"/>
      <c r="HX367" s="7"/>
      <c r="HY367" s="7"/>
      <c r="HZ367" s="7"/>
      <c r="IA367" s="7"/>
      <c r="IB367" s="7"/>
      <c r="IC367" s="7"/>
      <c r="ID367" s="7"/>
      <c r="IE367" s="7"/>
      <c r="IF367" s="7"/>
      <c r="IG367" s="7"/>
      <c r="IH367" s="7"/>
      <c r="II367" s="7"/>
      <c r="IJ367" s="7"/>
      <c r="IK367" s="7"/>
      <c r="IL367" s="7"/>
      <c r="IM367" s="7"/>
      <c r="IN367" s="7"/>
      <c r="IO367" s="7"/>
      <c r="IP367" s="7"/>
      <c r="IQ367" s="7"/>
      <c r="IR367" s="7"/>
      <c r="IS367" s="7"/>
      <c r="IT367" s="7"/>
      <c r="IU367" s="7"/>
      <c r="IV367" s="7"/>
      <c r="IW367" s="7"/>
      <c r="IX367" s="7"/>
      <c r="IY367" s="7"/>
      <c r="IZ367" s="7"/>
      <c r="JA367" s="7"/>
      <c r="JB367" s="7"/>
      <c r="JC367" s="7"/>
      <c r="JD367" s="7"/>
      <c r="JE367" s="7"/>
      <c r="JF367" s="7"/>
      <c r="JG367" s="7"/>
      <c r="JH367" s="7"/>
      <c r="JI367" s="7"/>
      <c r="JJ367" s="7"/>
      <c r="JK367" s="7"/>
      <c r="JL367" s="7"/>
      <c r="JM367" s="7"/>
      <c r="JN367" s="7"/>
      <c r="JO367" s="7"/>
      <c r="JP367" s="7"/>
      <c r="JQ367" s="7"/>
      <c r="JR367" s="7"/>
      <c r="JS367" s="7"/>
      <c r="JT367" s="7"/>
      <c r="JU367" s="7"/>
    </row>
    <row r="368" spans="1:281" s="3" customFormat="1" ht="30" customHeight="1" thickBot="1">
      <c r="A368" s="19" t="s">
        <v>227</v>
      </c>
      <c r="B368" s="29" t="s">
        <v>327</v>
      </c>
      <c r="C368" s="29" t="s">
        <v>117</v>
      </c>
      <c r="D368" s="109"/>
      <c r="E368" s="115">
        <v>0</v>
      </c>
      <c r="F368" s="113">
        <v>45852</v>
      </c>
      <c r="G368" s="34">
        <v>45866</v>
      </c>
      <c r="H368" s="28">
        <f t="shared" si="259"/>
        <v>15</v>
      </c>
      <c r="I368" s="22"/>
      <c r="J368" s="7"/>
      <c r="K368" s="7"/>
      <c r="L368" s="7"/>
      <c r="M368" s="7"/>
      <c r="N368" s="7"/>
      <c r="O368" s="7"/>
      <c r="P368" s="7"/>
      <c r="Q368" s="7"/>
      <c r="R368" s="7"/>
      <c r="S368" s="7"/>
      <c r="T368" s="7"/>
      <c r="U368" s="8"/>
      <c r="V368" s="8"/>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7"/>
      <c r="DX368" s="7"/>
      <c r="DY368" s="7"/>
      <c r="DZ368" s="7"/>
      <c r="EA368" s="7"/>
      <c r="EB368" s="7"/>
      <c r="EC368" s="7"/>
      <c r="ED368" s="7"/>
      <c r="EE368" s="7"/>
      <c r="EF368" s="7"/>
      <c r="EG368" s="7"/>
      <c r="EH368" s="7"/>
      <c r="EI368" s="7"/>
      <c r="EJ368" s="7"/>
      <c r="EK368" s="7"/>
      <c r="EL368" s="7"/>
      <c r="EM368" s="7"/>
      <c r="EN368" s="7"/>
      <c r="EO368" s="7"/>
      <c r="EP368" s="7"/>
      <c r="EQ368" s="7"/>
      <c r="ER368" s="7"/>
      <c r="ES368" s="7"/>
      <c r="ET368" s="7"/>
      <c r="EU368" s="7"/>
      <c r="EV368" s="7"/>
      <c r="EW368" s="7"/>
      <c r="EX368" s="7"/>
      <c r="EY368" s="7"/>
      <c r="EZ368" s="7"/>
      <c r="FA368" s="7"/>
      <c r="FB368" s="7"/>
      <c r="FC368" s="7"/>
      <c r="FD368" s="7"/>
      <c r="FE368" s="7"/>
      <c r="FF368" s="7"/>
      <c r="FG368" s="7"/>
      <c r="FH368" s="7"/>
      <c r="FI368" s="7"/>
      <c r="FJ368" s="7"/>
      <c r="FK368" s="7"/>
      <c r="FL368" s="7"/>
      <c r="FM368" s="7"/>
      <c r="FN368" s="7"/>
      <c r="FO368" s="7"/>
      <c r="FP368" s="7"/>
      <c r="FQ368" s="7"/>
      <c r="FR368" s="7"/>
      <c r="FS368" s="7"/>
      <c r="FT368" s="7"/>
      <c r="FU368" s="7"/>
      <c r="FV368" s="7"/>
      <c r="FW368" s="7"/>
      <c r="FX368" s="7"/>
      <c r="FY368" s="7"/>
      <c r="FZ368" s="7"/>
      <c r="GA368" s="7"/>
      <c r="GB368" s="7"/>
      <c r="GC368" s="7"/>
      <c r="GD368" s="7"/>
      <c r="GE368" s="7"/>
      <c r="GF368" s="7"/>
      <c r="GG368" s="7"/>
      <c r="GH368" s="7"/>
      <c r="GI368" s="7"/>
      <c r="GJ368" s="7"/>
      <c r="GK368" s="7"/>
      <c r="GL368" s="7"/>
      <c r="GM368" s="7"/>
      <c r="GN368" s="7"/>
      <c r="GO368" s="7"/>
      <c r="GP368" s="7"/>
      <c r="GQ368" s="7"/>
      <c r="GR368" s="7"/>
      <c r="GS368" s="7"/>
      <c r="GT368" s="7"/>
      <c r="GU368" s="7"/>
      <c r="GV368" s="7"/>
      <c r="GW368" s="7"/>
      <c r="GX368" s="7"/>
      <c r="GY368" s="7"/>
      <c r="GZ368" s="7"/>
      <c r="HA368" s="7"/>
      <c r="HB368" s="7"/>
      <c r="HC368" s="7"/>
      <c r="HD368" s="7"/>
      <c r="HE368" s="7"/>
      <c r="HF368" s="7"/>
      <c r="HG368" s="7"/>
      <c r="HH368" s="7"/>
      <c r="HI368" s="7"/>
      <c r="HJ368" s="7"/>
      <c r="HK368" s="7"/>
      <c r="HL368" s="7"/>
      <c r="HM368" s="7"/>
      <c r="HN368" s="7"/>
      <c r="HO368" s="7"/>
      <c r="HP368" s="7"/>
      <c r="HQ368" s="7"/>
      <c r="HR368" s="7"/>
      <c r="HS368" s="7"/>
      <c r="HT368" s="7"/>
      <c r="HU368" s="7"/>
      <c r="HV368" s="7"/>
      <c r="HW368" s="7"/>
      <c r="HX368" s="7"/>
      <c r="HY368" s="7"/>
      <c r="HZ368" s="7"/>
      <c r="IA368" s="7"/>
      <c r="IB368" s="7"/>
      <c r="IC368" s="7"/>
      <c r="ID368" s="7"/>
      <c r="IE368" s="7"/>
      <c r="IF368" s="7"/>
      <c r="IG368" s="7"/>
      <c r="IH368" s="7"/>
      <c r="II368" s="7"/>
      <c r="IJ368" s="7"/>
      <c r="IK368" s="7"/>
      <c r="IL368" s="7"/>
      <c r="IM368" s="7"/>
      <c r="IN368" s="7"/>
      <c r="IO368" s="7"/>
      <c r="IP368" s="7"/>
      <c r="IQ368" s="7"/>
      <c r="IR368" s="7"/>
      <c r="IS368" s="7"/>
      <c r="IT368" s="7"/>
      <c r="IU368" s="7"/>
      <c r="IV368" s="7"/>
      <c r="IW368" s="7"/>
      <c r="IX368" s="7"/>
      <c r="IY368" s="7"/>
      <c r="IZ368" s="7"/>
      <c r="JA368" s="7"/>
      <c r="JB368" s="7"/>
      <c r="JC368" s="7"/>
      <c r="JD368" s="7"/>
      <c r="JE368" s="7"/>
      <c r="JF368" s="7"/>
      <c r="JG368" s="7"/>
      <c r="JH368" s="7"/>
      <c r="JI368" s="7"/>
      <c r="JJ368" s="7"/>
      <c r="JK368" s="7"/>
      <c r="JL368" s="7"/>
      <c r="JM368" s="7"/>
      <c r="JN368" s="7"/>
      <c r="JO368" s="7"/>
      <c r="JP368" s="7"/>
      <c r="JQ368" s="7"/>
      <c r="JR368" s="7"/>
      <c r="JS368" s="7"/>
      <c r="JT368" s="7"/>
      <c r="JU368" s="7"/>
    </row>
    <row r="369" spans="1:281" s="3" customFormat="1" ht="30" customHeight="1" thickBot="1">
      <c r="A369" s="19" t="s">
        <v>228</v>
      </c>
      <c r="B369" s="29" t="s">
        <v>327</v>
      </c>
      <c r="C369" s="29" t="s">
        <v>117</v>
      </c>
      <c r="D369" s="109"/>
      <c r="E369" s="115">
        <v>0</v>
      </c>
      <c r="F369" s="113">
        <v>45852</v>
      </c>
      <c r="G369" s="34">
        <v>45866</v>
      </c>
      <c r="H369" s="28">
        <f t="shared" si="259"/>
        <v>15</v>
      </c>
      <c r="I369" s="22"/>
      <c r="J369" s="7"/>
      <c r="K369" s="7"/>
      <c r="L369" s="7"/>
      <c r="M369" s="7"/>
      <c r="N369" s="7"/>
      <c r="O369" s="7"/>
      <c r="P369" s="7"/>
      <c r="Q369" s="7"/>
      <c r="R369" s="7"/>
      <c r="S369" s="7"/>
      <c r="T369" s="7"/>
      <c r="U369" s="8"/>
      <c r="V369" s="8"/>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7"/>
      <c r="DX369" s="7"/>
      <c r="DY369" s="7"/>
      <c r="DZ369" s="7"/>
      <c r="EA369" s="7"/>
      <c r="EB369" s="7"/>
      <c r="EC369" s="7"/>
      <c r="ED369" s="7"/>
      <c r="EE369" s="7"/>
      <c r="EF369" s="7"/>
      <c r="EG369" s="7"/>
      <c r="EH369" s="7"/>
      <c r="EI369" s="7"/>
      <c r="EJ369" s="7"/>
      <c r="EK369" s="7"/>
      <c r="EL369" s="7"/>
      <c r="EM369" s="7"/>
      <c r="EN369" s="7"/>
      <c r="EO369" s="7"/>
      <c r="EP369" s="7"/>
      <c r="EQ369" s="7"/>
      <c r="ER369" s="7"/>
      <c r="ES369" s="7"/>
      <c r="ET369" s="7"/>
      <c r="EU369" s="7"/>
      <c r="EV369" s="7"/>
      <c r="EW369" s="7"/>
      <c r="EX369" s="7"/>
      <c r="EY369" s="7"/>
      <c r="EZ369" s="7"/>
      <c r="FA369" s="7"/>
      <c r="FB369" s="7"/>
      <c r="FC369" s="7"/>
      <c r="FD369" s="7"/>
      <c r="FE369" s="7"/>
      <c r="FF369" s="7"/>
      <c r="FG369" s="7"/>
      <c r="FH369" s="7"/>
      <c r="FI369" s="7"/>
      <c r="FJ369" s="7"/>
      <c r="FK369" s="7"/>
      <c r="FL369" s="7"/>
      <c r="FM369" s="7"/>
      <c r="FN369" s="7"/>
      <c r="FO369" s="7"/>
      <c r="FP369" s="7"/>
      <c r="FQ369" s="7"/>
      <c r="FR369" s="7"/>
      <c r="FS369" s="7"/>
      <c r="FT369" s="7"/>
      <c r="FU369" s="7"/>
      <c r="FV369" s="7"/>
      <c r="FW369" s="7"/>
      <c r="FX369" s="7"/>
      <c r="FY369" s="7"/>
      <c r="FZ369" s="7"/>
      <c r="GA369" s="7"/>
      <c r="GB369" s="7"/>
      <c r="GC369" s="7"/>
      <c r="GD369" s="7"/>
      <c r="GE369" s="7"/>
      <c r="GF369" s="7"/>
      <c r="GG369" s="7"/>
      <c r="GH369" s="7"/>
      <c r="GI369" s="7"/>
      <c r="GJ369" s="7"/>
      <c r="GK369" s="7"/>
      <c r="GL369" s="7"/>
      <c r="GM369" s="7"/>
      <c r="GN369" s="7"/>
      <c r="GO369" s="7"/>
      <c r="GP369" s="7"/>
      <c r="GQ369" s="7"/>
      <c r="GR369" s="7"/>
      <c r="GS369" s="7"/>
      <c r="GT369" s="7"/>
      <c r="GU369" s="7"/>
      <c r="GV369" s="7"/>
      <c r="GW369" s="7"/>
      <c r="GX369" s="7"/>
      <c r="GY369" s="7"/>
      <c r="GZ369" s="7"/>
      <c r="HA369" s="7"/>
      <c r="HB369" s="7"/>
      <c r="HC369" s="7"/>
      <c r="HD369" s="7"/>
      <c r="HE369" s="7"/>
      <c r="HF369" s="7"/>
      <c r="HG369" s="7"/>
      <c r="HH369" s="7"/>
      <c r="HI369" s="7"/>
      <c r="HJ369" s="7"/>
      <c r="HK369" s="7"/>
      <c r="HL369" s="7"/>
      <c r="HM369" s="7"/>
      <c r="HN369" s="7"/>
      <c r="HO369" s="7"/>
      <c r="HP369" s="7"/>
      <c r="HQ369" s="7"/>
      <c r="HR369" s="7"/>
      <c r="HS369" s="7"/>
      <c r="HT369" s="7"/>
      <c r="HU369" s="7"/>
      <c r="HV369" s="7"/>
      <c r="HW369" s="7"/>
      <c r="HX369" s="7"/>
      <c r="HY369" s="7"/>
      <c r="HZ369" s="7"/>
      <c r="IA369" s="7"/>
      <c r="IB369" s="7"/>
      <c r="IC369" s="7"/>
      <c r="ID369" s="7"/>
      <c r="IE369" s="7"/>
      <c r="IF369" s="7"/>
      <c r="IG369" s="7"/>
      <c r="IH369" s="7"/>
      <c r="II369" s="7"/>
      <c r="IJ369" s="7"/>
      <c r="IK369" s="7"/>
      <c r="IL369" s="7"/>
      <c r="IM369" s="7"/>
      <c r="IN369" s="7"/>
      <c r="IO369" s="7"/>
      <c r="IP369" s="7"/>
      <c r="IQ369" s="7"/>
      <c r="IR369" s="7"/>
      <c r="IS369" s="7"/>
      <c r="IT369" s="7"/>
      <c r="IU369" s="7"/>
      <c r="IV369" s="7"/>
      <c r="IW369" s="7"/>
      <c r="IX369" s="7"/>
      <c r="IY369" s="7"/>
      <c r="IZ369" s="7"/>
      <c r="JA369" s="7"/>
      <c r="JB369" s="7"/>
      <c r="JC369" s="7"/>
      <c r="JD369" s="7"/>
      <c r="JE369" s="7"/>
      <c r="JF369" s="7"/>
      <c r="JG369" s="7"/>
      <c r="JH369" s="7"/>
      <c r="JI369" s="7"/>
      <c r="JJ369" s="7"/>
      <c r="JK369" s="7"/>
      <c r="JL369" s="7"/>
      <c r="JM369" s="7"/>
      <c r="JN369" s="7"/>
      <c r="JO369" s="7"/>
      <c r="JP369" s="7"/>
      <c r="JQ369" s="7"/>
      <c r="JR369" s="7"/>
      <c r="JS369" s="7"/>
      <c r="JT369" s="7"/>
      <c r="JU369" s="7"/>
    </row>
    <row r="370" spans="1:281" s="3" customFormat="1" ht="30" customHeight="1" thickBot="1">
      <c r="A370" s="19" t="s">
        <v>229</v>
      </c>
      <c r="B370" s="29" t="s">
        <v>327</v>
      </c>
      <c r="C370" s="29" t="s">
        <v>117</v>
      </c>
      <c r="D370" s="109"/>
      <c r="E370" s="115">
        <v>0</v>
      </c>
      <c r="F370" s="113">
        <v>45852</v>
      </c>
      <c r="G370" s="34">
        <v>45866</v>
      </c>
      <c r="H370" s="28">
        <f t="shared" si="259"/>
        <v>15</v>
      </c>
      <c r="I370" s="22"/>
      <c r="J370" s="7"/>
      <c r="K370" s="7"/>
      <c r="L370" s="7"/>
      <c r="M370" s="7"/>
      <c r="N370" s="7"/>
      <c r="O370" s="7"/>
      <c r="P370" s="7"/>
      <c r="Q370" s="7"/>
      <c r="R370" s="7"/>
      <c r="S370" s="7"/>
      <c r="T370" s="7"/>
      <c r="U370" s="8"/>
      <c r="V370" s="8"/>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7"/>
      <c r="DX370" s="7"/>
      <c r="DY370" s="7"/>
      <c r="DZ370" s="7"/>
      <c r="EA370" s="7"/>
      <c r="EB370" s="7"/>
      <c r="EC370" s="7"/>
      <c r="ED370" s="7"/>
      <c r="EE370" s="7"/>
      <c r="EF370" s="7"/>
      <c r="EG370" s="7"/>
      <c r="EH370" s="7"/>
      <c r="EI370" s="7"/>
      <c r="EJ370" s="7"/>
      <c r="EK370" s="7"/>
      <c r="EL370" s="7"/>
      <c r="EM370" s="7"/>
      <c r="EN370" s="7"/>
      <c r="EO370" s="7"/>
      <c r="EP370" s="7"/>
      <c r="EQ370" s="7"/>
      <c r="ER370" s="7"/>
      <c r="ES370" s="7"/>
      <c r="ET370" s="7"/>
      <c r="EU370" s="7"/>
      <c r="EV370" s="7"/>
      <c r="EW370" s="7"/>
      <c r="EX370" s="7"/>
      <c r="EY370" s="7"/>
      <c r="EZ370" s="7"/>
      <c r="FA370" s="7"/>
      <c r="FB370" s="7"/>
      <c r="FC370" s="7"/>
      <c r="FD370" s="7"/>
      <c r="FE370" s="7"/>
      <c r="FF370" s="7"/>
      <c r="FG370" s="7"/>
      <c r="FH370" s="7"/>
      <c r="FI370" s="7"/>
      <c r="FJ370" s="7"/>
      <c r="FK370" s="7"/>
      <c r="FL370" s="7"/>
      <c r="FM370" s="7"/>
      <c r="FN370" s="7"/>
      <c r="FO370" s="7"/>
      <c r="FP370" s="7"/>
      <c r="FQ370" s="7"/>
      <c r="FR370" s="7"/>
      <c r="FS370" s="7"/>
      <c r="FT370" s="7"/>
      <c r="FU370" s="7"/>
      <c r="FV370" s="7"/>
      <c r="FW370" s="7"/>
      <c r="FX370" s="7"/>
      <c r="FY370" s="7"/>
      <c r="FZ370" s="7"/>
      <c r="GA370" s="7"/>
      <c r="GB370" s="7"/>
      <c r="GC370" s="7"/>
      <c r="GD370" s="7"/>
      <c r="GE370" s="7"/>
      <c r="GF370" s="7"/>
      <c r="GG370" s="7"/>
      <c r="GH370" s="7"/>
      <c r="GI370" s="7"/>
      <c r="GJ370" s="7"/>
      <c r="GK370" s="7"/>
      <c r="GL370" s="7"/>
      <c r="GM370" s="7"/>
      <c r="GN370" s="7"/>
      <c r="GO370" s="7"/>
      <c r="GP370" s="7"/>
      <c r="GQ370" s="7"/>
      <c r="GR370" s="7"/>
      <c r="GS370" s="7"/>
      <c r="GT370" s="7"/>
      <c r="GU370" s="7"/>
      <c r="GV370" s="7"/>
      <c r="GW370" s="7"/>
      <c r="GX370" s="7"/>
      <c r="GY370" s="7"/>
      <c r="GZ370" s="7"/>
      <c r="HA370" s="7"/>
      <c r="HB370" s="7"/>
      <c r="HC370" s="7"/>
      <c r="HD370" s="7"/>
      <c r="HE370" s="7"/>
      <c r="HF370" s="7"/>
      <c r="HG370" s="7"/>
      <c r="HH370" s="7"/>
      <c r="HI370" s="7"/>
      <c r="HJ370" s="7"/>
      <c r="HK370" s="7"/>
      <c r="HL370" s="7"/>
      <c r="HM370" s="7"/>
      <c r="HN370" s="7"/>
      <c r="HO370" s="7"/>
      <c r="HP370" s="7"/>
      <c r="HQ370" s="7"/>
      <c r="HR370" s="7"/>
      <c r="HS370" s="7"/>
      <c r="HT370" s="7"/>
      <c r="HU370" s="7"/>
      <c r="HV370" s="7"/>
      <c r="HW370" s="7"/>
      <c r="HX370" s="7"/>
      <c r="HY370" s="7"/>
      <c r="HZ370" s="7"/>
      <c r="IA370" s="7"/>
      <c r="IB370" s="7"/>
      <c r="IC370" s="7"/>
      <c r="ID370" s="7"/>
      <c r="IE370" s="7"/>
      <c r="IF370" s="7"/>
      <c r="IG370" s="7"/>
      <c r="IH370" s="7"/>
      <c r="II370" s="7"/>
      <c r="IJ370" s="7"/>
      <c r="IK370" s="7"/>
      <c r="IL370" s="7"/>
      <c r="IM370" s="7"/>
      <c r="IN370" s="7"/>
      <c r="IO370" s="7"/>
      <c r="IP370" s="7"/>
      <c r="IQ370" s="7"/>
      <c r="IR370" s="7"/>
      <c r="IS370" s="7"/>
      <c r="IT370" s="7"/>
      <c r="IU370" s="7"/>
      <c r="IV370" s="7"/>
      <c r="IW370" s="7"/>
      <c r="IX370" s="7"/>
      <c r="IY370" s="7"/>
      <c r="IZ370" s="7"/>
      <c r="JA370" s="7"/>
      <c r="JB370" s="7"/>
      <c r="JC370" s="7"/>
      <c r="JD370" s="7"/>
      <c r="JE370" s="7"/>
      <c r="JF370" s="7"/>
      <c r="JG370" s="7"/>
      <c r="JH370" s="7"/>
      <c r="JI370" s="7"/>
      <c r="JJ370" s="7"/>
      <c r="JK370" s="7"/>
      <c r="JL370" s="7"/>
      <c r="JM370" s="7"/>
      <c r="JN370" s="7"/>
      <c r="JO370" s="7"/>
      <c r="JP370" s="7"/>
      <c r="JQ370" s="7"/>
      <c r="JR370" s="7"/>
      <c r="JS370" s="7"/>
      <c r="JT370" s="7"/>
      <c r="JU370" s="7"/>
    </row>
    <row r="371" spans="1:281" s="3" customFormat="1" ht="30" customHeight="1" thickBot="1">
      <c r="A371" s="19" t="s">
        <v>230</v>
      </c>
      <c r="B371" s="29" t="s">
        <v>327</v>
      </c>
      <c r="C371" s="29" t="s">
        <v>117</v>
      </c>
      <c r="D371" s="109"/>
      <c r="E371" s="115">
        <v>0</v>
      </c>
      <c r="F371" s="113">
        <v>45852</v>
      </c>
      <c r="G371" s="34">
        <v>45866</v>
      </c>
      <c r="H371" s="28">
        <f t="shared" si="259"/>
        <v>15</v>
      </c>
      <c r="I371" s="22"/>
      <c r="J371" s="7"/>
      <c r="K371" s="7"/>
      <c r="L371" s="7"/>
      <c r="M371" s="7"/>
      <c r="N371" s="7"/>
      <c r="O371" s="7"/>
      <c r="P371" s="7"/>
      <c r="Q371" s="7"/>
      <c r="R371" s="7"/>
      <c r="S371" s="7"/>
      <c r="T371" s="7"/>
      <c r="U371" s="8"/>
      <c r="V371" s="8"/>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7"/>
      <c r="DX371" s="7"/>
      <c r="DY371" s="7"/>
      <c r="DZ371" s="7"/>
      <c r="EA371" s="7"/>
      <c r="EB371" s="7"/>
      <c r="EC371" s="7"/>
      <c r="ED371" s="7"/>
      <c r="EE371" s="7"/>
      <c r="EF371" s="7"/>
      <c r="EG371" s="7"/>
      <c r="EH371" s="7"/>
      <c r="EI371" s="7"/>
      <c r="EJ371" s="7"/>
      <c r="EK371" s="7"/>
      <c r="EL371" s="7"/>
      <c r="EM371" s="7"/>
      <c r="EN371" s="7"/>
      <c r="EO371" s="7"/>
      <c r="EP371" s="7"/>
      <c r="EQ371" s="7"/>
      <c r="ER371" s="7"/>
      <c r="ES371" s="7"/>
      <c r="ET371" s="7"/>
      <c r="EU371" s="7"/>
      <c r="EV371" s="7"/>
      <c r="EW371" s="7"/>
      <c r="EX371" s="7"/>
      <c r="EY371" s="7"/>
      <c r="EZ371" s="7"/>
      <c r="FA371" s="7"/>
      <c r="FB371" s="7"/>
      <c r="FC371" s="7"/>
      <c r="FD371" s="7"/>
      <c r="FE371" s="7"/>
      <c r="FF371" s="7"/>
      <c r="FG371" s="7"/>
      <c r="FH371" s="7"/>
      <c r="FI371" s="7"/>
      <c r="FJ371" s="7"/>
      <c r="FK371" s="7"/>
      <c r="FL371" s="7"/>
      <c r="FM371" s="7"/>
      <c r="FN371" s="7"/>
      <c r="FO371" s="7"/>
      <c r="FP371" s="7"/>
      <c r="FQ371" s="7"/>
      <c r="FR371" s="7"/>
      <c r="FS371" s="7"/>
      <c r="FT371" s="7"/>
      <c r="FU371" s="7"/>
      <c r="FV371" s="7"/>
      <c r="FW371" s="7"/>
      <c r="FX371" s="7"/>
      <c r="FY371" s="7"/>
      <c r="FZ371" s="7"/>
      <c r="GA371" s="7"/>
      <c r="GB371" s="7"/>
      <c r="GC371" s="7"/>
      <c r="GD371" s="7"/>
      <c r="GE371" s="7"/>
      <c r="GF371" s="7"/>
      <c r="GG371" s="7"/>
      <c r="GH371" s="7"/>
      <c r="GI371" s="7"/>
      <c r="GJ371" s="7"/>
      <c r="GK371" s="7"/>
      <c r="GL371" s="7"/>
      <c r="GM371" s="7"/>
      <c r="GN371" s="7"/>
      <c r="GO371" s="7"/>
      <c r="GP371" s="7"/>
      <c r="GQ371" s="7"/>
      <c r="GR371" s="7"/>
      <c r="GS371" s="7"/>
      <c r="GT371" s="7"/>
      <c r="GU371" s="7"/>
      <c r="GV371" s="7"/>
      <c r="GW371" s="7"/>
      <c r="GX371" s="7"/>
      <c r="GY371" s="7"/>
      <c r="GZ371" s="7"/>
      <c r="HA371" s="7"/>
      <c r="HB371" s="7"/>
      <c r="HC371" s="7"/>
      <c r="HD371" s="7"/>
      <c r="HE371" s="7"/>
      <c r="HF371" s="7"/>
      <c r="HG371" s="7"/>
      <c r="HH371" s="7"/>
      <c r="HI371" s="7"/>
      <c r="HJ371" s="7"/>
      <c r="HK371" s="7"/>
      <c r="HL371" s="7"/>
      <c r="HM371" s="7"/>
      <c r="HN371" s="7"/>
      <c r="HO371" s="7"/>
      <c r="HP371" s="7"/>
      <c r="HQ371" s="7"/>
      <c r="HR371" s="7"/>
      <c r="HS371" s="7"/>
      <c r="HT371" s="7"/>
      <c r="HU371" s="7"/>
      <c r="HV371" s="7"/>
      <c r="HW371" s="7"/>
      <c r="HX371" s="7"/>
      <c r="HY371" s="7"/>
      <c r="HZ371" s="7"/>
      <c r="IA371" s="7"/>
      <c r="IB371" s="7"/>
      <c r="IC371" s="7"/>
      <c r="ID371" s="7"/>
      <c r="IE371" s="7"/>
      <c r="IF371" s="7"/>
      <c r="IG371" s="7"/>
      <c r="IH371" s="7"/>
      <c r="II371" s="7"/>
      <c r="IJ371" s="7"/>
      <c r="IK371" s="7"/>
      <c r="IL371" s="7"/>
      <c r="IM371" s="7"/>
      <c r="IN371" s="7"/>
      <c r="IO371" s="7"/>
      <c r="IP371" s="7"/>
      <c r="IQ371" s="7"/>
      <c r="IR371" s="7"/>
      <c r="IS371" s="7"/>
      <c r="IT371" s="7"/>
      <c r="IU371" s="7"/>
      <c r="IV371" s="7"/>
      <c r="IW371" s="7"/>
      <c r="IX371" s="7"/>
      <c r="IY371" s="7"/>
      <c r="IZ371" s="7"/>
      <c r="JA371" s="7"/>
      <c r="JB371" s="7"/>
      <c r="JC371" s="7"/>
      <c r="JD371" s="7"/>
      <c r="JE371" s="7"/>
      <c r="JF371" s="7"/>
      <c r="JG371" s="7"/>
      <c r="JH371" s="7"/>
      <c r="JI371" s="7"/>
      <c r="JJ371" s="7"/>
      <c r="JK371" s="7"/>
      <c r="JL371" s="7"/>
      <c r="JM371" s="7"/>
      <c r="JN371" s="7"/>
      <c r="JO371" s="7"/>
      <c r="JP371" s="7"/>
      <c r="JQ371" s="7"/>
      <c r="JR371" s="7"/>
      <c r="JS371" s="7"/>
      <c r="JT371" s="7"/>
      <c r="JU371" s="7"/>
    </row>
    <row r="372" spans="1:281" s="3" customFormat="1" ht="30" customHeight="1" thickBot="1">
      <c r="A372" s="19" t="s">
        <v>231</v>
      </c>
      <c r="B372" s="29" t="s">
        <v>327</v>
      </c>
      <c r="C372" s="29" t="s">
        <v>117</v>
      </c>
      <c r="D372" s="109"/>
      <c r="E372" s="115">
        <v>0</v>
      </c>
      <c r="F372" s="113">
        <v>45852</v>
      </c>
      <c r="G372" s="34">
        <v>45866</v>
      </c>
      <c r="H372" s="28">
        <f t="shared" ref="H372:H440" si="260">IF(OR(ISBLANK(Início_da_tarefa),ISBLANK(Término_da_tarefa)),"",Término_da_tarefa-Início_da_tarefa+1)</f>
        <v>15</v>
      </c>
      <c r="I372" s="22"/>
      <c r="J372" s="7"/>
      <c r="K372" s="7"/>
      <c r="L372" s="7"/>
      <c r="M372" s="7"/>
      <c r="N372" s="7"/>
      <c r="O372" s="7"/>
      <c r="P372" s="7"/>
      <c r="Q372" s="7"/>
      <c r="R372" s="7"/>
      <c r="S372" s="7"/>
      <c r="T372" s="7"/>
      <c r="U372" s="8"/>
      <c r="V372" s="8"/>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7"/>
      <c r="DX372" s="7"/>
      <c r="DY372" s="7"/>
      <c r="DZ372" s="7"/>
      <c r="EA372" s="7"/>
      <c r="EB372" s="7"/>
      <c r="EC372" s="7"/>
      <c r="ED372" s="7"/>
      <c r="EE372" s="7"/>
      <c r="EF372" s="7"/>
      <c r="EG372" s="7"/>
      <c r="EH372" s="7"/>
      <c r="EI372" s="7"/>
      <c r="EJ372" s="7"/>
      <c r="EK372" s="7"/>
      <c r="EL372" s="7"/>
      <c r="EM372" s="7"/>
      <c r="EN372" s="7"/>
      <c r="EO372" s="7"/>
      <c r="EP372" s="7"/>
      <c r="EQ372" s="7"/>
      <c r="ER372" s="7"/>
      <c r="ES372" s="7"/>
      <c r="ET372" s="7"/>
      <c r="EU372" s="7"/>
      <c r="EV372" s="7"/>
      <c r="EW372" s="7"/>
      <c r="EX372" s="7"/>
      <c r="EY372" s="7"/>
      <c r="EZ372" s="7"/>
      <c r="FA372" s="7"/>
      <c r="FB372" s="7"/>
      <c r="FC372" s="7"/>
      <c r="FD372" s="7"/>
      <c r="FE372" s="7"/>
      <c r="FF372" s="7"/>
      <c r="FG372" s="7"/>
      <c r="FH372" s="7"/>
      <c r="FI372" s="7"/>
      <c r="FJ372" s="7"/>
      <c r="FK372" s="7"/>
      <c r="FL372" s="7"/>
      <c r="FM372" s="7"/>
      <c r="FN372" s="7"/>
      <c r="FO372" s="7"/>
      <c r="FP372" s="7"/>
      <c r="FQ372" s="7"/>
      <c r="FR372" s="7"/>
      <c r="FS372" s="7"/>
      <c r="FT372" s="7"/>
      <c r="FU372" s="7"/>
      <c r="FV372" s="7"/>
      <c r="FW372" s="7"/>
      <c r="FX372" s="7"/>
      <c r="FY372" s="7"/>
      <c r="FZ372" s="7"/>
      <c r="GA372" s="7"/>
      <c r="GB372" s="7"/>
      <c r="GC372" s="7"/>
      <c r="GD372" s="7"/>
      <c r="GE372" s="7"/>
      <c r="GF372" s="7"/>
      <c r="GG372" s="7"/>
      <c r="GH372" s="7"/>
      <c r="GI372" s="7"/>
      <c r="GJ372" s="7"/>
      <c r="GK372" s="7"/>
      <c r="GL372" s="7"/>
      <c r="GM372" s="7"/>
      <c r="GN372" s="7"/>
      <c r="GO372" s="7"/>
      <c r="GP372" s="7"/>
      <c r="GQ372" s="7"/>
      <c r="GR372" s="7"/>
      <c r="GS372" s="7"/>
      <c r="GT372" s="7"/>
      <c r="GU372" s="7"/>
      <c r="GV372" s="7"/>
      <c r="GW372" s="7"/>
      <c r="GX372" s="7"/>
      <c r="GY372" s="7"/>
      <c r="GZ372" s="7"/>
      <c r="HA372" s="7"/>
      <c r="HB372" s="7"/>
      <c r="HC372" s="7"/>
      <c r="HD372" s="7"/>
      <c r="HE372" s="7"/>
      <c r="HF372" s="7"/>
      <c r="HG372" s="7"/>
      <c r="HH372" s="7"/>
      <c r="HI372" s="7"/>
      <c r="HJ372" s="7"/>
      <c r="HK372" s="7"/>
      <c r="HL372" s="7"/>
      <c r="HM372" s="7"/>
      <c r="HN372" s="7"/>
      <c r="HO372" s="7"/>
      <c r="HP372" s="7"/>
      <c r="HQ372" s="7"/>
      <c r="HR372" s="7"/>
      <c r="HS372" s="7"/>
      <c r="HT372" s="7"/>
      <c r="HU372" s="7"/>
      <c r="HV372" s="7"/>
      <c r="HW372" s="7"/>
      <c r="HX372" s="7"/>
      <c r="HY372" s="7"/>
      <c r="HZ372" s="7"/>
      <c r="IA372" s="7"/>
      <c r="IB372" s="7"/>
      <c r="IC372" s="7"/>
      <c r="ID372" s="7"/>
      <c r="IE372" s="7"/>
      <c r="IF372" s="7"/>
      <c r="IG372" s="7"/>
      <c r="IH372" s="7"/>
      <c r="II372" s="7"/>
      <c r="IJ372" s="7"/>
      <c r="IK372" s="7"/>
      <c r="IL372" s="7"/>
      <c r="IM372" s="7"/>
      <c r="IN372" s="7"/>
      <c r="IO372" s="7"/>
      <c r="IP372" s="7"/>
      <c r="IQ372" s="7"/>
      <c r="IR372" s="7"/>
      <c r="IS372" s="7"/>
      <c r="IT372" s="7"/>
      <c r="IU372" s="7"/>
      <c r="IV372" s="7"/>
      <c r="IW372" s="7"/>
      <c r="IX372" s="7"/>
      <c r="IY372" s="7"/>
      <c r="IZ372" s="7"/>
      <c r="JA372" s="7"/>
      <c r="JB372" s="7"/>
      <c r="JC372" s="7"/>
      <c r="JD372" s="7"/>
      <c r="JE372" s="7"/>
      <c r="JF372" s="7"/>
      <c r="JG372" s="7"/>
      <c r="JH372" s="7"/>
      <c r="JI372" s="7"/>
      <c r="JJ372" s="7"/>
      <c r="JK372" s="7"/>
      <c r="JL372" s="7"/>
      <c r="JM372" s="7"/>
      <c r="JN372" s="7"/>
      <c r="JO372" s="7"/>
      <c r="JP372" s="7"/>
      <c r="JQ372" s="7"/>
      <c r="JR372" s="7"/>
      <c r="JS372" s="7"/>
      <c r="JT372" s="7"/>
      <c r="JU372" s="7"/>
    </row>
    <row r="373" spans="1:281" s="3" customFormat="1" ht="30" customHeight="1" thickBot="1">
      <c r="A373" s="19" t="s">
        <v>232</v>
      </c>
      <c r="B373" s="29" t="s">
        <v>327</v>
      </c>
      <c r="C373" s="29" t="s">
        <v>117</v>
      </c>
      <c r="D373" s="109"/>
      <c r="E373" s="115">
        <v>0</v>
      </c>
      <c r="F373" s="113">
        <v>45852</v>
      </c>
      <c r="G373" s="34">
        <v>45866</v>
      </c>
      <c r="H373" s="28">
        <f t="shared" si="260"/>
        <v>15</v>
      </c>
      <c r="I373" s="22"/>
      <c r="J373" s="7"/>
      <c r="K373" s="7"/>
      <c r="L373" s="7"/>
      <c r="M373" s="7"/>
      <c r="N373" s="7"/>
      <c r="O373" s="7"/>
      <c r="P373" s="7"/>
      <c r="Q373" s="7"/>
      <c r="R373" s="7"/>
      <c r="S373" s="7"/>
      <c r="T373" s="7"/>
      <c r="U373" s="8"/>
      <c r="V373" s="8"/>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7"/>
      <c r="DX373" s="7"/>
      <c r="DY373" s="7"/>
      <c r="DZ373" s="7"/>
      <c r="EA373" s="7"/>
      <c r="EB373" s="7"/>
      <c r="EC373" s="7"/>
      <c r="ED373" s="7"/>
      <c r="EE373" s="7"/>
      <c r="EF373" s="7"/>
      <c r="EG373" s="7"/>
      <c r="EH373" s="7"/>
      <c r="EI373" s="7"/>
      <c r="EJ373" s="7"/>
      <c r="EK373" s="7"/>
      <c r="EL373" s="7"/>
      <c r="EM373" s="7"/>
      <c r="EN373" s="7"/>
      <c r="EO373" s="7"/>
      <c r="EP373" s="7"/>
      <c r="EQ373" s="7"/>
      <c r="ER373" s="7"/>
      <c r="ES373" s="7"/>
      <c r="ET373" s="7"/>
      <c r="EU373" s="7"/>
      <c r="EV373" s="7"/>
      <c r="EW373" s="7"/>
      <c r="EX373" s="7"/>
      <c r="EY373" s="7"/>
      <c r="EZ373" s="7"/>
      <c r="FA373" s="7"/>
      <c r="FB373" s="7"/>
      <c r="FC373" s="7"/>
      <c r="FD373" s="7"/>
      <c r="FE373" s="7"/>
      <c r="FF373" s="7"/>
      <c r="FG373" s="7"/>
      <c r="FH373" s="7"/>
      <c r="FI373" s="7"/>
      <c r="FJ373" s="7"/>
      <c r="FK373" s="7"/>
      <c r="FL373" s="7"/>
      <c r="FM373" s="7"/>
      <c r="FN373" s="7"/>
      <c r="FO373" s="7"/>
      <c r="FP373" s="7"/>
      <c r="FQ373" s="7"/>
      <c r="FR373" s="7"/>
      <c r="FS373" s="7"/>
      <c r="FT373" s="7"/>
      <c r="FU373" s="7"/>
      <c r="FV373" s="7"/>
      <c r="FW373" s="7"/>
      <c r="FX373" s="7"/>
      <c r="FY373" s="7"/>
      <c r="FZ373" s="7"/>
      <c r="GA373" s="7"/>
      <c r="GB373" s="7"/>
      <c r="GC373" s="7"/>
      <c r="GD373" s="7"/>
      <c r="GE373" s="7"/>
      <c r="GF373" s="7"/>
      <c r="GG373" s="7"/>
      <c r="GH373" s="7"/>
      <c r="GI373" s="7"/>
      <c r="GJ373" s="7"/>
      <c r="GK373" s="7"/>
      <c r="GL373" s="7"/>
      <c r="GM373" s="7"/>
      <c r="GN373" s="7"/>
      <c r="GO373" s="7"/>
      <c r="GP373" s="7"/>
      <c r="GQ373" s="7"/>
      <c r="GR373" s="7"/>
      <c r="GS373" s="7"/>
      <c r="GT373" s="7"/>
      <c r="GU373" s="7"/>
      <c r="GV373" s="7"/>
      <c r="GW373" s="7"/>
      <c r="GX373" s="7"/>
      <c r="GY373" s="7"/>
      <c r="GZ373" s="7"/>
      <c r="HA373" s="7"/>
      <c r="HB373" s="7"/>
      <c r="HC373" s="7"/>
      <c r="HD373" s="7"/>
      <c r="HE373" s="7"/>
      <c r="HF373" s="7"/>
      <c r="HG373" s="7"/>
      <c r="HH373" s="7"/>
      <c r="HI373" s="7"/>
      <c r="HJ373" s="7"/>
      <c r="HK373" s="7"/>
      <c r="HL373" s="7"/>
      <c r="HM373" s="7"/>
      <c r="HN373" s="7"/>
      <c r="HO373" s="7"/>
      <c r="HP373" s="7"/>
      <c r="HQ373" s="7"/>
      <c r="HR373" s="7"/>
      <c r="HS373" s="7"/>
      <c r="HT373" s="7"/>
      <c r="HU373" s="7"/>
      <c r="HV373" s="7"/>
      <c r="HW373" s="7"/>
      <c r="HX373" s="7"/>
      <c r="HY373" s="7"/>
      <c r="HZ373" s="7"/>
      <c r="IA373" s="7"/>
      <c r="IB373" s="7"/>
      <c r="IC373" s="7"/>
      <c r="ID373" s="7"/>
      <c r="IE373" s="7"/>
      <c r="IF373" s="7"/>
      <c r="IG373" s="7"/>
      <c r="IH373" s="7"/>
      <c r="II373" s="7"/>
      <c r="IJ373" s="7"/>
      <c r="IK373" s="7"/>
      <c r="IL373" s="7"/>
      <c r="IM373" s="7"/>
      <c r="IN373" s="7"/>
      <c r="IO373" s="7"/>
      <c r="IP373" s="7"/>
      <c r="IQ373" s="7"/>
      <c r="IR373" s="7"/>
      <c r="IS373" s="7"/>
      <c r="IT373" s="7"/>
      <c r="IU373" s="7"/>
      <c r="IV373" s="7"/>
      <c r="IW373" s="7"/>
      <c r="IX373" s="7"/>
      <c r="IY373" s="7"/>
      <c r="IZ373" s="7"/>
      <c r="JA373" s="7"/>
      <c r="JB373" s="7"/>
      <c r="JC373" s="7"/>
      <c r="JD373" s="7"/>
      <c r="JE373" s="7"/>
      <c r="JF373" s="7"/>
      <c r="JG373" s="7"/>
      <c r="JH373" s="7"/>
      <c r="JI373" s="7"/>
      <c r="JJ373" s="7"/>
      <c r="JK373" s="7"/>
      <c r="JL373" s="7"/>
      <c r="JM373" s="7"/>
      <c r="JN373" s="7"/>
      <c r="JO373" s="7"/>
      <c r="JP373" s="7"/>
      <c r="JQ373" s="7"/>
      <c r="JR373" s="7"/>
      <c r="JS373" s="7"/>
      <c r="JT373" s="7"/>
      <c r="JU373" s="7"/>
    </row>
    <row r="374" spans="1:281" s="3" customFormat="1" ht="30" customHeight="1" thickBot="1">
      <c r="A374" s="19" t="s">
        <v>233</v>
      </c>
      <c r="B374" s="29" t="s">
        <v>327</v>
      </c>
      <c r="C374" s="29" t="s">
        <v>117</v>
      </c>
      <c r="D374" s="109"/>
      <c r="E374" s="115">
        <v>0</v>
      </c>
      <c r="F374" s="113">
        <v>45852</v>
      </c>
      <c r="G374" s="34">
        <v>45866</v>
      </c>
      <c r="H374" s="28">
        <f t="shared" si="260"/>
        <v>15</v>
      </c>
      <c r="I374" s="22"/>
      <c r="J374" s="7"/>
      <c r="K374" s="7"/>
      <c r="L374" s="7"/>
      <c r="M374" s="7"/>
      <c r="N374" s="7"/>
      <c r="O374" s="7"/>
      <c r="P374" s="7"/>
      <c r="Q374" s="7"/>
      <c r="R374" s="7"/>
      <c r="S374" s="7"/>
      <c r="T374" s="7"/>
      <c r="U374" s="8"/>
      <c r="V374" s="8"/>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7"/>
      <c r="DX374" s="7"/>
      <c r="DY374" s="7"/>
      <c r="DZ374" s="7"/>
      <c r="EA374" s="7"/>
      <c r="EB374" s="7"/>
      <c r="EC374" s="7"/>
      <c r="ED374" s="7"/>
      <c r="EE374" s="7"/>
      <c r="EF374" s="7"/>
      <c r="EG374" s="7"/>
      <c r="EH374" s="7"/>
      <c r="EI374" s="7"/>
      <c r="EJ374" s="7"/>
      <c r="EK374" s="7"/>
      <c r="EL374" s="7"/>
      <c r="EM374" s="7"/>
      <c r="EN374" s="7"/>
      <c r="EO374" s="7"/>
      <c r="EP374" s="7"/>
      <c r="EQ374" s="7"/>
      <c r="ER374" s="7"/>
      <c r="ES374" s="7"/>
      <c r="ET374" s="7"/>
      <c r="EU374" s="7"/>
      <c r="EV374" s="7"/>
      <c r="EW374" s="7"/>
      <c r="EX374" s="7"/>
      <c r="EY374" s="7"/>
      <c r="EZ374" s="7"/>
      <c r="FA374" s="7"/>
      <c r="FB374" s="7"/>
      <c r="FC374" s="7"/>
      <c r="FD374" s="7"/>
      <c r="FE374" s="7"/>
      <c r="FF374" s="7"/>
      <c r="FG374" s="7"/>
      <c r="FH374" s="7"/>
      <c r="FI374" s="7"/>
      <c r="FJ374" s="7"/>
      <c r="FK374" s="7"/>
      <c r="FL374" s="7"/>
      <c r="FM374" s="7"/>
      <c r="FN374" s="7"/>
      <c r="FO374" s="7"/>
      <c r="FP374" s="7"/>
      <c r="FQ374" s="7"/>
      <c r="FR374" s="7"/>
      <c r="FS374" s="7"/>
      <c r="FT374" s="7"/>
      <c r="FU374" s="7"/>
      <c r="FV374" s="7"/>
      <c r="FW374" s="7"/>
      <c r="FX374" s="7"/>
      <c r="FY374" s="7"/>
      <c r="FZ374" s="7"/>
      <c r="GA374" s="7"/>
      <c r="GB374" s="7"/>
      <c r="GC374" s="7"/>
      <c r="GD374" s="7"/>
      <c r="GE374" s="7"/>
      <c r="GF374" s="7"/>
      <c r="GG374" s="7"/>
      <c r="GH374" s="7"/>
      <c r="GI374" s="7"/>
      <c r="GJ374" s="7"/>
      <c r="GK374" s="7"/>
      <c r="GL374" s="7"/>
      <c r="GM374" s="7"/>
      <c r="GN374" s="7"/>
      <c r="GO374" s="7"/>
      <c r="GP374" s="7"/>
      <c r="GQ374" s="7"/>
      <c r="GR374" s="7"/>
      <c r="GS374" s="7"/>
      <c r="GT374" s="7"/>
      <c r="GU374" s="7"/>
      <c r="GV374" s="7"/>
      <c r="GW374" s="7"/>
      <c r="GX374" s="7"/>
      <c r="GY374" s="7"/>
      <c r="GZ374" s="7"/>
      <c r="HA374" s="7"/>
      <c r="HB374" s="7"/>
      <c r="HC374" s="7"/>
      <c r="HD374" s="7"/>
      <c r="HE374" s="7"/>
      <c r="HF374" s="7"/>
      <c r="HG374" s="7"/>
      <c r="HH374" s="7"/>
      <c r="HI374" s="7"/>
      <c r="HJ374" s="7"/>
      <c r="HK374" s="7"/>
      <c r="HL374" s="7"/>
      <c r="HM374" s="7"/>
      <c r="HN374" s="7"/>
      <c r="HO374" s="7"/>
      <c r="HP374" s="7"/>
      <c r="HQ374" s="7"/>
      <c r="HR374" s="7"/>
      <c r="HS374" s="7"/>
      <c r="HT374" s="7"/>
      <c r="HU374" s="7"/>
      <c r="HV374" s="7"/>
      <c r="HW374" s="7"/>
      <c r="HX374" s="7"/>
      <c r="HY374" s="7"/>
      <c r="HZ374" s="7"/>
      <c r="IA374" s="7"/>
      <c r="IB374" s="7"/>
      <c r="IC374" s="7"/>
      <c r="ID374" s="7"/>
      <c r="IE374" s="7"/>
      <c r="IF374" s="7"/>
      <c r="IG374" s="7"/>
      <c r="IH374" s="7"/>
      <c r="II374" s="7"/>
      <c r="IJ374" s="7"/>
      <c r="IK374" s="7"/>
      <c r="IL374" s="7"/>
      <c r="IM374" s="7"/>
      <c r="IN374" s="7"/>
      <c r="IO374" s="7"/>
      <c r="IP374" s="7"/>
      <c r="IQ374" s="7"/>
      <c r="IR374" s="7"/>
      <c r="IS374" s="7"/>
      <c r="IT374" s="7"/>
      <c r="IU374" s="7"/>
      <c r="IV374" s="7"/>
      <c r="IW374" s="7"/>
      <c r="IX374" s="7"/>
      <c r="IY374" s="7"/>
      <c r="IZ374" s="7"/>
      <c r="JA374" s="7"/>
      <c r="JB374" s="7"/>
      <c r="JC374" s="7"/>
      <c r="JD374" s="7"/>
      <c r="JE374" s="7"/>
      <c r="JF374" s="7"/>
      <c r="JG374" s="7"/>
      <c r="JH374" s="7"/>
      <c r="JI374" s="7"/>
      <c r="JJ374" s="7"/>
      <c r="JK374" s="7"/>
      <c r="JL374" s="7"/>
      <c r="JM374" s="7"/>
      <c r="JN374" s="7"/>
      <c r="JO374" s="7"/>
      <c r="JP374" s="7"/>
      <c r="JQ374" s="7"/>
      <c r="JR374" s="7"/>
      <c r="JS374" s="7"/>
      <c r="JT374" s="7"/>
      <c r="JU374" s="7"/>
    </row>
    <row r="375" spans="1:281" s="3" customFormat="1" ht="30" customHeight="1" thickBot="1">
      <c r="A375" s="19" t="s">
        <v>234</v>
      </c>
      <c r="B375" s="29" t="s">
        <v>327</v>
      </c>
      <c r="C375" s="29" t="s">
        <v>117</v>
      </c>
      <c r="D375" s="109"/>
      <c r="E375" s="115">
        <v>0</v>
      </c>
      <c r="F375" s="113">
        <v>45852</v>
      </c>
      <c r="G375" s="34">
        <v>45866</v>
      </c>
      <c r="H375" s="28">
        <f t="shared" si="260"/>
        <v>15</v>
      </c>
      <c r="I375" s="22"/>
      <c r="J375" s="7"/>
      <c r="K375" s="7"/>
      <c r="L375" s="7"/>
      <c r="M375" s="7"/>
      <c r="N375" s="7"/>
      <c r="O375" s="7"/>
      <c r="P375" s="7"/>
      <c r="Q375" s="7"/>
      <c r="R375" s="7"/>
      <c r="S375" s="7"/>
      <c r="T375" s="7"/>
      <c r="U375" s="8"/>
      <c r="V375" s="8"/>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7"/>
      <c r="DX375" s="7"/>
      <c r="DY375" s="7"/>
      <c r="DZ375" s="7"/>
      <c r="EA375" s="7"/>
      <c r="EB375" s="7"/>
      <c r="EC375" s="7"/>
      <c r="ED375" s="7"/>
      <c r="EE375" s="7"/>
      <c r="EF375" s="7"/>
      <c r="EG375" s="7"/>
      <c r="EH375" s="7"/>
      <c r="EI375" s="7"/>
      <c r="EJ375" s="7"/>
      <c r="EK375" s="7"/>
      <c r="EL375" s="7"/>
      <c r="EM375" s="7"/>
      <c r="EN375" s="7"/>
      <c r="EO375" s="7"/>
      <c r="EP375" s="7"/>
      <c r="EQ375" s="7"/>
      <c r="ER375" s="7"/>
      <c r="ES375" s="7"/>
      <c r="ET375" s="7"/>
      <c r="EU375" s="7"/>
      <c r="EV375" s="7"/>
      <c r="EW375" s="7"/>
      <c r="EX375" s="7"/>
      <c r="EY375" s="7"/>
      <c r="EZ375" s="7"/>
      <c r="FA375" s="7"/>
      <c r="FB375" s="7"/>
      <c r="FC375" s="7"/>
      <c r="FD375" s="7"/>
      <c r="FE375" s="7"/>
      <c r="FF375" s="7"/>
      <c r="FG375" s="7"/>
      <c r="FH375" s="7"/>
      <c r="FI375" s="7"/>
      <c r="FJ375" s="7"/>
      <c r="FK375" s="7"/>
      <c r="FL375" s="7"/>
      <c r="FM375" s="7"/>
      <c r="FN375" s="7"/>
      <c r="FO375" s="7"/>
      <c r="FP375" s="7"/>
      <c r="FQ375" s="7"/>
      <c r="FR375" s="7"/>
      <c r="FS375" s="7"/>
      <c r="FT375" s="7"/>
      <c r="FU375" s="7"/>
      <c r="FV375" s="7"/>
      <c r="FW375" s="7"/>
      <c r="FX375" s="7"/>
      <c r="FY375" s="7"/>
      <c r="FZ375" s="7"/>
      <c r="GA375" s="7"/>
      <c r="GB375" s="7"/>
      <c r="GC375" s="7"/>
      <c r="GD375" s="7"/>
      <c r="GE375" s="7"/>
      <c r="GF375" s="7"/>
      <c r="GG375" s="7"/>
      <c r="GH375" s="7"/>
      <c r="GI375" s="7"/>
      <c r="GJ375" s="7"/>
      <c r="GK375" s="7"/>
      <c r="GL375" s="7"/>
      <c r="GM375" s="7"/>
      <c r="GN375" s="7"/>
      <c r="GO375" s="7"/>
      <c r="GP375" s="7"/>
      <c r="GQ375" s="7"/>
      <c r="GR375" s="7"/>
      <c r="GS375" s="7"/>
      <c r="GT375" s="7"/>
      <c r="GU375" s="7"/>
      <c r="GV375" s="7"/>
      <c r="GW375" s="7"/>
      <c r="GX375" s="7"/>
      <c r="GY375" s="7"/>
      <c r="GZ375" s="7"/>
      <c r="HA375" s="7"/>
      <c r="HB375" s="7"/>
      <c r="HC375" s="7"/>
      <c r="HD375" s="7"/>
      <c r="HE375" s="7"/>
      <c r="HF375" s="7"/>
      <c r="HG375" s="7"/>
      <c r="HH375" s="7"/>
      <c r="HI375" s="7"/>
      <c r="HJ375" s="7"/>
      <c r="HK375" s="7"/>
      <c r="HL375" s="7"/>
      <c r="HM375" s="7"/>
      <c r="HN375" s="7"/>
      <c r="HO375" s="7"/>
      <c r="HP375" s="7"/>
      <c r="HQ375" s="7"/>
      <c r="HR375" s="7"/>
      <c r="HS375" s="7"/>
      <c r="HT375" s="7"/>
      <c r="HU375" s="7"/>
      <c r="HV375" s="7"/>
      <c r="HW375" s="7"/>
      <c r="HX375" s="7"/>
      <c r="HY375" s="7"/>
      <c r="HZ375" s="7"/>
      <c r="IA375" s="7"/>
      <c r="IB375" s="7"/>
      <c r="IC375" s="7"/>
      <c r="ID375" s="7"/>
      <c r="IE375" s="7"/>
      <c r="IF375" s="7"/>
      <c r="IG375" s="7"/>
      <c r="IH375" s="7"/>
      <c r="II375" s="7"/>
      <c r="IJ375" s="7"/>
      <c r="IK375" s="7"/>
      <c r="IL375" s="7"/>
      <c r="IM375" s="7"/>
      <c r="IN375" s="7"/>
      <c r="IO375" s="7"/>
      <c r="IP375" s="7"/>
      <c r="IQ375" s="7"/>
      <c r="IR375" s="7"/>
      <c r="IS375" s="7"/>
      <c r="IT375" s="7"/>
      <c r="IU375" s="7"/>
      <c r="IV375" s="7"/>
      <c r="IW375" s="7"/>
      <c r="IX375" s="7"/>
      <c r="IY375" s="7"/>
      <c r="IZ375" s="7"/>
      <c r="JA375" s="7"/>
      <c r="JB375" s="7"/>
      <c r="JC375" s="7"/>
      <c r="JD375" s="7"/>
      <c r="JE375" s="7"/>
      <c r="JF375" s="7"/>
      <c r="JG375" s="7"/>
      <c r="JH375" s="7"/>
      <c r="JI375" s="7"/>
      <c r="JJ375" s="7"/>
      <c r="JK375" s="7"/>
      <c r="JL375" s="7"/>
      <c r="JM375" s="7"/>
      <c r="JN375" s="7"/>
      <c r="JO375" s="7"/>
      <c r="JP375" s="7"/>
      <c r="JQ375" s="7"/>
      <c r="JR375" s="7"/>
      <c r="JS375" s="7"/>
      <c r="JT375" s="7"/>
      <c r="JU375" s="7"/>
    </row>
    <row r="376" spans="1:281" s="3" customFormat="1" ht="30" customHeight="1" thickBot="1">
      <c r="A376" s="19" t="s">
        <v>235</v>
      </c>
      <c r="B376" s="29" t="s">
        <v>19</v>
      </c>
      <c r="C376" s="29" t="s">
        <v>1989</v>
      </c>
      <c r="D376" s="109"/>
      <c r="E376" s="115">
        <v>0</v>
      </c>
      <c r="F376" s="113">
        <v>45852</v>
      </c>
      <c r="G376" s="34">
        <v>45866</v>
      </c>
      <c r="H376" s="28">
        <f t="shared" si="260"/>
        <v>15</v>
      </c>
      <c r="I376" s="22"/>
      <c r="J376" s="7"/>
      <c r="K376" s="7"/>
      <c r="L376" s="7"/>
      <c r="M376" s="7"/>
      <c r="N376" s="7"/>
      <c r="O376" s="7"/>
      <c r="P376" s="7"/>
      <c r="Q376" s="7"/>
      <c r="R376" s="7"/>
      <c r="S376" s="7"/>
      <c r="T376" s="7"/>
      <c r="U376" s="8"/>
      <c r="V376" s="8"/>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7"/>
      <c r="DX376" s="7"/>
      <c r="DY376" s="7"/>
      <c r="DZ376" s="7"/>
      <c r="EA376" s="7"/>
      <c r="EB376" s="7"/>
      <c r="EC376" s="7"/>
      <c r="ED376" s="7"/>
      <c r="EE376" s="7"/>
      <c r="EF376" s="7"/>
      <c r="EG376" s="7"/>
      <c r="EH376" s="7"/>
      <c r="EI376" s="7"/>
      <c r="EJ376" s="7"/>
      <c r="EK376" s="7"/>
      <c r="EL376" s="7"/>
      <c r="EM376" s="7"/>
      <c r="EN376" s="7"/>
      <c r="EO376" s="7"/>
      <c r="EP376" s="7"/>
      <c r="EQ376" s="7"/>
      <c r="ER376" s="7"/>
      <c r="ES376" s="7"/>
      <c r="ET376" s="7"/>
      <c r="EU376" s="7"/>
      <c r="EV376" s="7"/>
      <c r="EW376" s="7"/>
      <c r="EX376" s="7"/>
      <c r="EY376" s="7"/>
      <c r="EZ376" s="7"/>
      <c r="FA376" s="7"/>
      <c r="FB376" s="7"/>
      <c r="FC376" s="7"/>
      <c r="FD376" s="7"/>
      <c r="FE376" s="7"/>
      <c r="FF376" s="7"/>
      <c r="FG376" s="7"/>
      <c r="FH376" s="7"/>
      <c r="FI376" s="7"/>
      <c r="FJ376" s="7"/>
      <c r="FK376" s="7"/>
      <c r="FL376" s="7"/>
      <c r="FM376" s="7"/>
      <c r="FN376" s="7"/>
      <c r="FO376" s="7"/>
      <c r="FP376" s="7"/>
      <c r="FQ376" s="7"/>
      <c r="FR376" s="7"/>
      <c r="FS376" s="7"/>
      <c r="FT376" s="7"/>
      <c r="FU376" s="7"/>
      <c r="FV376" s="7"/>
      <c r="FW376" s="7"/>
      <c r="FX376" s="7"/>
      <c r="FY376" s="7"/>
      <c r="FZ376" s="7"/>
      <c r="GA376" s="7"/>
      <c r="GB376" s="7"/>
      <c r="GC376" s="7"/>
      <c r="GD376" s="7"/>
      <c r="GE376" s="7"/>
      <c r="GF376" s="7"/>
      <c r="GG376" s="7"/>
      <c r="GH376" s="7"/>
      <c r="GI376" s="7"/>
      <c r="GJ376" s="7"/>
      <c r="GK376" s="7"/>
      <c r="GL376" s="7"/>
      <c r="GM376" s="7"/>
      <c r="GN376" s="7"/>
      <c r="GO376" s="7"/>
      <c r="GP376" s="7"/>
      <c r="GQ376" s="7"/>
      <c r="GR376" s="7"/>
      <c r="GS376" s="7"/>
      <c r="GT376" s="7"/>
      <c r="GU376" s="7"/>
      <c r="GV376" s="7"/>
      <c r="GW376" s="7"/>
      <c r="GX376" s="7"/>
      <c r="GY376" s="7"/>
      <c r="GZ376" s="7"/>
      <c r="HA376" s="7"/>
      <c r="HB376" s="7"/>
      <c r="HC376" s="7"/>
      <c r="HD376" s="7"/>
      <c r="HE376" s="7"/>
      <c r="HF376" s="7"/>
      <c r="HG376" s="7"/>
      <c r="HH376" s="7"/>
      <c r="HI376" s="7"/>
      <c r="HJ376" s="7"/>
      <c r="HK376" s="7"/>
      <c r="HL376" s="7"/>
      <c r="HM376" s="7"/>
      <c r="HN376" s="7"/>
      <c r="HO376" s="7"/>
      <c r="HP376" s="7"/>
      <c r="HQ376" s="7"/>
      <c r="HR376" s="7"/>
      <c r="HS376" s="7"/>
      <c r="HT376" s="7"/>
      <c r="HU376" s="7"/>
      <c r="HV376" s="7"/>
      <c r="HW376" s="7"/>
      <c r="HX376" s="7"/>
      <c r="HY376" s="7"/>
      <c r="HZ376" s="7"/>
      <c r="IA376" s="7"/>
      <c r="IB376" s="7"/>
      <c r="IC376" s="7"/>
      <c r="ID376" s="7"/>
      <c r="IE376" s="7"/>
      <c r="IF376" s="7"/>
      <c r="IG376" s="7"/>
      <c r="IH376" s="7"/>
      <c r="II376" s="7"/>
      <c r="IJ376" s="7"/>
      <c r="IK376" s="7"/>
      <c r="IL376" s="7"/>
      <c r="IM376" s="7"/>
      <c r="IN376" s="7"/>
      <c r="IO376" s="7"/>
      <c r="IP376" s="7"/>
      <c r="IQ376" s="7"/>
      <c r="IR376" s="7"/>
      <c r="IS376" s="7"/>
      <c r="IT376" s="7"/>
      <c r="IU376" s="7"/>
      <c r="IV376" s="7"/>
      <c r="IW376" s="7"/>
      <c r="IX376" s="7"/>
      <c r="IY376" s="7"/>
      <c r="IZ376" s="7"/>
      <c r="JA376" s="7"/>
      <c r="JB376" s="7"/>
      <c r="JC376" s="7"/>
      <c r="JD376" s="7"/>
      <c r="JE376" s="7"/>
      <c r="JF376" s="7"/>
      <c r="JG376" s="7"/>
      <c r="JH376" s="7"/>
      <c r="JI376" s="7"/>
      <c r="JJ376" s="7"/>
      <c r="JK376" s="7"/>
      <c r="JL376" s="7"/>
      <c r="JM376" s="7"/>
      <c r="JN376" s="7"/>
      <c r="JO376" s="7"/>
      <c r="JP376" s="7"/>
      <c r="JQ376" s="7"/>
      <c r="JR376" s="7"/>
      <c r="JS376" s="7"/>
      <c r="JT376" s="7"/>
      <c r="JU376" s="7"/>
    </row>
    <row r="377" spans="1:281" s="3" customFormat="1" ht="30" customHeight="1" thickBot="1">
      <c r="A377" s="19" t="s">
        <v>236</v>
      </c>
      <c r="B377" s="29" t="s">
        <v>327</v>
      </c>
      <c r="C377" s="29" t="s">
        <v>117</v>
      </c>
      <c r="D377" s="109"/>
      <c r="E377" s="115">
        <v>0</v>
      </c>
      <c r="F377" s="113">
        <v>45852</v>
      </c>
      <c r="G377" s="34">
        <v>45866</v>
      </c>
      <c r="H377" s="28">
        <f t="shared" si="260"/>
        <v>15</v>
      </c>
      <c r="I377" s="22"/>
      <c r="J377" s="7"/>
      <c r="K377" s="7"/>
      <c r="L377" s="7"/>
      <c r="M377" s="7"/>
      <c r="N377" s="7"/>
      <c r="O377" s="7"/>
      <c r="P377" s="7"/>
      <c r="Q377" s="7"/>
      <c r="R377" s="7"/>
      <c r="S377" s="7"/>
      <c r="T377" s="7"/>
      <c r="U377" s="8"/>
      <c r="V377" s="8"/>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7"/>
      <c r="DX377" s="7"/>
      <c r="DY377" s="7"/>
      <c r="DZ377" s="7"/>
      <c r="EA377" s="7"/>
      <c r="EB377" s="7"/>
      <c r="EC377" s="7"/>
      <c r="ED377" s="7"/>
      <c r="EE377" s="7"/>
      <c r="EF377" s="7"/>
      <c r="EG377" s="7"/>
      <c r="EH377" s="7"/>
      <c r="EI377" s="7"/>
      <c r="EJ377" s="7"/>
      <c r="EK377" s="7"/>
      <c r="EL377" s="7"/>
      <c r="EM377" s="7"/>
      <c r="EN377" s="7"/>
      <c r="EO377" s="7"/>
      <c r="EP377" s="7"/>
      <c r="EQ377" s="7"/>
      <c r="ER377" s="7"/>
      <c r="ES377" s="7"/>
      <c r="ET377" s="7"/>
      <c r="EU377" s="7"/>
      <c r="EV377" s="7"/>
      <c r="EW377" s="7"/>
      <c r="EX377" s="7"/>
      <c r="EY377" s="7"/>
      <c r="EZ377" s="7"/>
      <c r="FA377" s="7"/>
      <c r="FB377" s="7"/>
      <c r="FC377" s="7"/>
      <c r="FD377" s="7"/>
      <c r="FE377" s="7"/>
      <c r="FF377" s="7"/>
      <c r="FG377" s="7"/>
      <c r="FH377" s="7"/>
      <c r="FI377" s="7"/>
      <c r="FJ377" s="7"/>
      <c r="FK377" s="7"/>
      <c r="FL377" s="7"/>
      <c r="FM377" s="7"/>
      <c r="FN377" s="7"/>
      <c r="FO377" s="7"/>
      <c r="FP377" s="7"/>
      <c r="FQ377" s="7"/>
      <c r="FR377" s="7"/>
      <c r="FS377" s="7"/>
      <c r="FT377" s="7"/>
      <c r="FU377" s="7"/>
      <c r="FV377" s="7"/>
      <c r="FW377" s="7"/>
      <c r="FX377" s="7"/>
      <c r="FY377" s="7"/>
      <c r="FZ377" s="7"/>
      <c r="GA377" s="7"/>
      <c r="GB377" s="7"/>
      <c r="GC377" s="7"/>
      <c r="GD377" s="7"/>
      <c r="GE377" s="7"/>
      <c r="GF377" s="7"/>
      <c r="GG377" s="7"/>
      <c r="GH377" s="7"/>
      <c r="GI377" s="7"/>
      <c r="GJ377" s="7"/>
      <c r="GK377" s="7"/>
      <c r="GL377" s="7"/>
      <c r="GM377" s="7"/>
      <c r="GN377" s="7"/>
      <c r="GO377" s="7"/>
      <c r="GP377" s="7"/>
      <c r="GQ377" s="7"/>
      <c r="GR377" s="7"/>
      <c r="GS377" s="7"/>
      <c r="GT377" s="7"/>
      <c r="GU377" s="7"/>
      <c r="GV377" s="7"/>
      <c r="GW377" s="7"/>
      <c r="GX377" s="7"/>
      <c r="GY377" s="7"/>
      <c r="GZ377" s="7"/>
      <c r="HA377" s="7"/>
      <c r="HB377" s="7"/>
      <c r="HC377" s="7"/>
      <c r="HD377" s="7"/>
      <c r="HE377" s="7"/>
      <c r="HF377" s="7"/>
      <c r="HG377" s="7"/>
      <c r="HH377" s="7"/>
      <c r="HI377" s="7"/>
      <c r="HJ377" s="7"/>
      <c r="HK377" s="7"/>
      <c r="HL377" s="7"/>
      <c r="HM377" s="7"/>
      <c r="HN377" s="7"/>
      <c r="HO377" s="7"/>
      <c r="HP377" s="7"/>
      <c r="HQ377" s="7"/>
      <c r="HR377" s="7"/>
      <c r="HS377" s="7"/>
      <c r="HT377" s="7"/>
      <c r="HU377" s="7"/>
      <c r="HV377" s="7"/>
      <c r="HW377" s="7"/>
      <c r="HX377" s="7"/>
      <c r="HY377" s="7"/>
      <c r="HZ377" s="7"/>
      <c r="IA377" s="7"/>
      <c r="IB377" s="7"/>
      <c r="IC377" s="7"/>
      <c r="ID377" s="7"/>
      <c r="IE377" s="7"/>
      <c r="IF377" s="7"/>
      <c r="IG377" s="7"/>
      <c r="IH377" s="7"/>
      <c r="II377" s="7"/>
      <c r="IJ377" s="7"/>
      <c r="IK377" s="7"/>
      <c r="IL377" s="7"/>
      <c r="IM377" s="7"/>
      <c r="IN377" s="7"/>
      <c r="IO377" s="7"/>
      <c r="IP377" s="7"/>
      <c r="IQ377" s="7"/>
      <c r="IR377" s="7"/>
      <c r="IS377" s="7"/>
      <c r="IT377" s="7"/>
      <c r="IU377" s="7"/>
      <c r="IV377" s="7"/>
      <c r="IW377" s="7"/>
      <c r="IX377" s="7"/>
      <c r="IY377" s="7"/>
      <c r="IZ377" s="7"/>
      <c r="JA377" s="7"/>
      <c r="JB377" s="7"/>
      <c r="JC377" s="7"/>
      <c r="JD377" s="7"/>
      <c r="JE377" s="7"/>
      <c r="JF377" s="7"/>
      <c r="JG377" s="7"/>
      <c r="JH377" s="7"/>
      <c r="JI377" s="7"/>
      <c r="JJ377" s="7"/>
      <c r="JK377" s="7"/>
      <c r="JL377" s="7"/>
      <c r="JM377" s="7"/>
      <c r="JN377" s="7"/>
      <c r="JO377" s="7"/>
      <c r="JP377" s="7"/>
      <c r="JQ377" s="7"/>
      <c r="JR377" s="7"/>
      <c r="JS377" s="7"/>
      <c r="JT377" s="7"/>
      <c r="JU377" s="7"/>
    </row>
    <row r="378" spans="1:281" s="3" customFormat="1" ht="30" customHeight="1" thickBot="1">
      <c r="A378" s="19" t="s">
        <v>237</v>
      </c>
      <c r="B378" s="29" t="s">
        <v>327</v>
      </c>
      <c r="C378" s="29" t="s">
        <v>117</v>
      </c>
      <c r="D378" s="109"/>
      <c r="E378" s="115">
        <v>0</v>
      </c>
      <c r="F378" s="113">
        <v>45852</v>
      </c>
      <c r="G378" s="34">
        <v>45866</v>
      </c>
      <c r="H378" s="28">
        <f t="shared" si="260"/>
        <v>15</v>
      </c>
      <c r="I378" s="22"/>
      <c r="J378" s="7"/>
      <c r="K378" s="7"/>
      <c r="L378" s="7"/>
      <c r="M378" s="7"/>
      <c r="N378" s="7"/>
      <c r="O378" s="7"/>
      <c r="P378" s="7"/>
      <c r="Q378" s="7"/>
      <c r="R378" s="7"/>
      <c r="S378" s="7"/>
      <c r="T378" s="7"/>
      <c r="U378" s="8"/>
      <c r="V378" s="8"/>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7"/>
      <c r="DX378" s="7"/>
      <c r="DY378" s="7"/>
      <c r="DZ378" s="7"/>
      <c r="EA378" s="7"/>
      <c r="EB378" s="7"/>
      <c r="EC378" s="7"/>
      <c r="ED378" s="7"/>
      <c r="EE378" s="7"/>
      <c r="EF378" s="7"/>
      <c r="EG378" s="7"/>
      <c r="EH378" s="7"/>
      <c r="EI378" s="7"/>
      <c r="EJ378" s="7"/>
      <c r="EK378" s="7"/>
      <c r="EL378" s="7"/>
      <c r="EM378" s="7"/>
      <c r="EN378" s="7"/>
      <c r="EO378" s="7"/>
      <c r="EP378" s="7"/>
      <c r="EQ378" s="7"/>
      <c r="ER378" s="7"/>
      <c r="ES378" s="7"/>
      <c r="ET378" s="7"/>
      <c r="EU378" s="7"/>
      <c r="EV378" s="7"/>
      <c r="EW378" s="7"/>
      <c r="EX378" s="7"/>
      <c r="EY378" s="7"/>
      <c r="EZ378" s="7"/>
      <c r="FA378" s="7"/>
      <c r="FB378" s="7"/>
      <c r="FC378" s="7"/>
      <c r="FD378" s="7"/>
      <c r="FE378" s="7"/>
      <c r="FF378" s="7"/>
      <c r="FG378" s="7"/>
      <c r="FH378" s="7"/>
      <c r="FI378" s="7"/>
      <c r="FJ378" s="7"/>
      <c r="FK378" s="7"/>
      <c r="FL378" s="7"/>
      <c r="FM378" s="7"/>
      <c r="FN378" s="7"/>
      <c r="FO378" s="7"/>
      <c r="FP378" s="7"/>
      <c r="FQ378" s="7"/>
      <c r="FR378" s="7"/>
      <c r="FS378" s="7"/>
      <c r="FT378" s="7"/>
      <c r="FU378" s="7"/>
      <c r="FV378" s="7"/>
      <c r="FW378" s="7"/>
      <c r="FX378" s="7"/>
      <c r="FY378" s="7"/>
      <c r="FZ378" s="7"/>
      <c r="GA378" s="7"/>
      <c r="GB378" s="7"/>
      <c r="GC378" s="7"/>
      <c r="GD378" s="7"/>
      <c r="GE378" s="7"/>
      <c r="GF378" s="7"/>
      <c r="GG378" s="7"/>
      <c r="GH378" s="7"/>
      <c r="GI378" s="7"/>
      <c r="GJ378" s="7"/>
      <c r="GK378" s="7"/>
      <c r="GL378" s="7"/>
      <c r="GM378" s="7"/>
      <c r="GN378" s="7"/>
      <c r="GO378" s="7"/>
      <c r="GP378" s="7"/>
      <c r="GQ378" s="7"/>
      <c r="GR378" s="7"/>
      <c r="GS378" s="7"/>
      <c r="GT378" s="7"/>
      <c r="GU378" s="7"/>
      <c r="GV378" s="7"/>
      <c r="GW378" s="7"/>
      <c r="GX378" s="7"/>
      <c r="GY378" s="7"/>
      <c r="GZ378" s="7"/>
      <c r="HA378" s="7"/>
      <c r="HB378" s="7"/>
      <c r="HC378" s="7"/>
      <c r="HD378" s="7"/>
      <c r="HE378" s="7"/>
      <c r="HF378" s="7"/>
      <c r="HG378" s="7"/>
      <c r="HH378" s="7"/>
      <c r="HI378" s="7"/>
      <c r="HJ378" s="7"/>
      <c r="HK378" s="7"/>
      <c r="HL378" s="7"/>
      <c r="HM378" s="7"/>
      <c r="HN378" s="7"/>
      <c r="HO378" s="7"/>
      <c r="HP378" s="7"/>
      <c r="HQ378" s="7"/>
      <c r="HR378" s="7"/>
      <c r="HS378" s="7"/>
      <c r="HT378" s="7"/>
      <c r="HU378" s="7"/>
      <c r="HV378" s="7"/>
      <c r="HW378" s="7"/>
      <c r="HX378" s="7"/>
      <c r="HY378" s="7"/>
      <c r="HZ378" s="7"/>
      <c r="IA378" s="7"/>
      <c r="IB378" s="7"/>
      <c r="IC378" s="7"/>
      <c r="ID378" s="7"/>
      <c r="IE378" s="7"/>
      <c r="IF378" s="7"/>
      <c r="IG378" s="7"/>
      <c r="IH378" s="7"/>
      <c r="II378" s="7"/>
      <c r="IJ378" s="7"/>
      <c r="IK378" s="7"/>
      <c r="IL378" s="7"/>
      <c r="IM378" s="7"/>
      <c r="IN378" s="7"/>
      <c r="IO378" s="7"/>
      <c r="IP378" s="7"/>
      <c r="IQ378" s="7"/>
      <c r="IR378" s="7"/>
      <c r="IS378" s="7"/>
      <c r="IT378" s="7"/>
      <c r="IU378" s="7"/>
      <c r="IV378" s="7"/>
      <c r="IW378" s="7"/>
      <c r="IX378" s="7"/>
      <c r="IY378" s="7"/>
      <c r="IZ378" s="7"/>
      <c r="JA378" s="7"/>
      <c r="JB378" s="7"/>
      <c r="JC378" s="7"/>
      <c r="JD378" s="7"/>
      <c r="JE378" s="7"/>
      <c r="JF378" s="7"/>
      <c r="JG378" s="7"/>
      <c r="JH378" s="7"/>
      <c r="JI378" s="7"/>
      <c r="JJ378" s="7"/>
      <c r="JK378" s="7"/>
      <c r="JL378" s="7"/>
      <c r="JM378" s="7"/>
      <c r="JN378" s="7"/>
      <c r="JO378" s="7"/>
      <c r="JP378" s="7"/>
      <c r="JQ378" s="7"/>
      <c r="JR378" s="7"/>
      <c r="JS378" s="7"/>
      <c r="JT378" s="7"/>
      <c r="JU378" s="7"/>
    </row>
    <row r="379" spans="1:281" s="3" customFormat="1" ht="30" customHeight="1" thickBot="1">
      <c r="A379" s="19" t="s">
        <v>238</v>
      </c>
      <c r="B379" s="29" t="s">
        <v>327</v>
      </c>
      <c r="C379" s="29" t="s">
        <v>117</v>
      </c>
      <c r="D379" s="109"/>
      <c r="E379" s="115">
        <v>0</v>
      </c>
      <c r="F379" s="113">
        <v>45852</v>
      </c>
      <c r="G379" s="34">
        <v>45866</v>
      </c>
      <c r="H379" s="28">
        <f t="shared" si="260"/>
        <v>15</v>
      </c>
      <c r="I379" s="22"/>
      <c r="J379" s="7"/>
      <c r="K379" s="7"/>
      <c r="L379" s="7"/>
      <c r="M379" s="7"/>
      <c r="N379" s="7"/>
      <c r="O379" s="7"/>
      <c r="P379" s="7"/>
      <c r="Q379" s="7"/>
      <c r="R379" s="7"/>
      <c r="S379" s="7"/>
      <c r="T379" s="7"/>
      <c r="U379" s="8"/>
      <c r="V379" s="8"/>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7"/>
      <c r="DX379" s="7"/>
      <c r="DY379" s="7"/>
      <c r="DZ379" s="7"/>
      <c r="EA379" s="7"/>
      <c r="EB379" s="7"/>
      <c r="EC379" s="7"/>
      <c r="ED379" s="7"/>
      <c r="EE379" s="7"/>
      <c r="EF379" s="7"/>
      <c r="EG379" s="7"/>
      <c r="EH379" s="7"/>
      <c r="EI379" s="7"/>
      <c r="EJ379" s="7"/>
      <c r="EK379" s="7"/>
      <c r="EL379" s="7"/>
      <c r="EM379" s="7"/>
      <c r="EN379" s="7"/>
      <c r="EO379" s="7"/>
      <c r="EP379" s="7"/>
      <c r="EQ379" s="7"/>
      <c r="ER379" s="7"/>
      <c r="ES379" s="7"/>
      <c r="ET379" s="7"/>
      <c r="EU379" s="7"/>
      <c r="EV379" s="7"/>
      <c r="EW379" s="7"/>
      <c r="EX379" s="7"/>
      <c r="EY379" s="7"/>
      <c r="EZ379" s="7"/>
      <c r="FA379" s="7"/>
      <c r="FB379" s="7"/>
      <c r="FC379" s="7"/>
      <c r="FD379" s="7"/>
      <c r="FE379" s="7"/>
      <c r="FF379" s="7"/>
      <c r="FG379" s="7"/>
      <c r="FH379" s="7"/>
      <c r="FI379" s="7"/>
      <c r="FJ379" s="7"/>
      <c r="FK379" s="7"/>
      <c r="FL379" s="7"/>
      <c r="FM379" s="7"/>
      <c r="FN379" s="7"/>
      <c r="FO379" s="7"/>
      <c r="FP379" s="7"/>
      <c r="FQ379" s="7"/>
      <c r="FR379" s="7"/>
      <c r="FS379" s="7"/>
      <c r="FT379" s="7"/>
      <c r="FU379" s="7"/>
      <c r="FV379" s="7"/>
      <c r="FW379" s="7"/>
      <c r="FX379" s="7"/>
      <c r="FY379" s="7"/>
      <c r="FZ379" s="7"/>
      <c r="GA379" s="7"/>
      <c r="GB379" s="7"/>
      <c r="GC379" s="7"/>
      <c r="GD379" s="7"/>
      <c r="GE379" s="7"/>
      <c r="GF379" s="7"/>
      <c r="GG379" s="7"/>
      <c r="GH379" s="7"/>
      <c r="GI379" s="7"/>
      <c r="GJ379" s="7"/>
      <c r="GK379" s="7"/>
      <c r="GL379" s="7"/>
      <c r="GM379" s="7"/>
      <c r="GN379" s="7"/>
      <c r="GO379" s="7"/>
      <c r="GP379" s="7"/>
      <c r="GQ379" s="7"/>
      <c r="GR379" s="7"/>
      <c r="GS379" s="7"/>
      <c r="GT379" s="7"/>
      <c r="GU379" s="7"/>
      <c r="GV379" s="7"/>
      <c r="GW379" s="7"/>
      <c r="GX379" s="7"/>
      <c r="GY379" s="7"/>
      <c r="GZ379" s="7"/>
      <c r="HA379" s="7"/>
      <c r="HB379" s="7"/>
      <c r="HC379" s="7"/>
      <c r="HD379" s="7"/>
      <c r="HE379" s="7"/>
      <c r="HF379" s="7"/>
      <c r="HG379" s="7"/>
      <c r="HH379" s="7"/>
      <c r="HI379" s="7"/>
      <c r="HJ379" s="7"/>
      <c r="HK379" s="7"/>
      <c r="HL379" s="7"/>
      <c r="HM379" s="7"/>
      <c r="HN379" s="7"/>
      <c r="HO379" s="7"/>
      <c r="HP379" s="7"/>
      <c r="HQ379" s="7"/>
      <c r="HR379" s="7"/>
      <c r="HS379" s="7"/>
      <c r="HT379" s="7"/>
      <c r="HU379" s="7"/>
      <c r="HV379" s="7"/>
      <c r="HW379" s="7"/>
      <c r="HX379" s="7"/>
      <c r="HY379" s="7"/>
      <c r="HZ379" s="7"/>
      <c r="IA379" s="7"/>
      <c r="IB379" s="7"/>
      <c r="IC379" s="7"/>
      <c r="ID379" s="7"/>
      <c r="IE379" s="7"/>
      <c r="IF379" s="7"/>
      <c r="IG379" s="7"/>
      <c r="IH379" s="7"/>
      <c r="II379" s="7"/>
      <c r="IJ379" s="7"/>
      <c r="IK379" s="7"/>
      <c r="IL379" s="7"/>
      <c r="IM379" s="7"/>
      <c r="IN379" s="7"/>
      <c r="IO379" s="7"/>
      <c r="IP379" s="7"/>
      <c r="IQ379" s="7"/>
      <c r="IR379" s="7"/>
      <c r="IS379" s="7"/>
      <c r="IT379" s="7"/>
      <c r="IU379" s="7"/>
      <c r="IV379" s="7"/>
      <c r="IW379" s="7"/>
      <c r="IX379" s="7"/>
      <c r="IY379" s="7"/>
      <c r="IZ379" s="7"/>
      <c r="JA379" s="7"/>
      <c r="JB379" s="7"/>
      <c r="JC379" s="7"/>
      <c r="JD379" s="7"/>
      <c r="JE379" s="7"/>
      <c r="JF379" s="7"/>
      <c r="JG379" s="7"/>
      <c r="JH379" s="7"/>
      <c r="JI379" s="7"/>
      <c r="JJ379" s="7"/>
      <c r="JK379" s="7"/>
      <c r="JL379" s="7"/>
      <c r="JM379" s="7"/>
      <c r="JN379" s="7"/>
      <c r="JO379" s="7"/>
      <c r="JP379" s="7"/>
      <c r="JQ379" s="7"/>
      <c r="JR379" s="7"/>
      <c r="JS379" s="7"/>
      <c r="JT379" s="7"/>
      <c r="JU379" s="7"/>
    </row>
    <row r="380" spans="1:281" s="3" customFormat="1" ht="30" customHeight="1" thickBot="1">
      <c r="A380" s="19" t="s">
        <v>239</v>
      </c>
      <c r="B380" s="29" t="s">
        <v>327</v>
      </c>
      <c r="C380" s="29" t="s">
        <v>117</v>
      </c>
      <c r="D380" s="109"/>
      <c r="E380" s="115">
        <v>0</v>
      </c>
      <c r="F380" s="113">
        <v>45852</v>
      </c>
      <c r="G380" s="34">
        <v>45866</v>
      </c>
      <c r="H380" s="28">
        <f t="shared" si="260"/>
        <v>15</v>
      </c>
      <c r="I380" s="22"/>
      <c r="J380" s="7"/>
      <c r="K380" s="7"/>
      <c r="L380" s="7"/>
      <c r="M380" s="7"/>
      <c r="N380" s="7"/>
      <c r="O380" s="7"/>
      <c r="P380" s="7"/>
      <c r="Q380" s="7"/>
      <c r="R380" s="7"/>
      <c r="S380" s="7"/>
      <c r="T380" s="7"/>
      <c r="U380" s="8"/>
      <c r="V380" s="8"/>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7"/>
      <c r="DX380" s="7"/>
      <c r="DY380" s="7"/>
      <c r="DZ380" s="7"/>
      <c r="EA380" s="7"/>
      <c r="EB380" s="7"/>
      <c r="EC380" s="7"/>
      <c r="ED380" s="7"/>
      <c r="EE380" s="7"/>
      <c r="EF380" s="7"/>
      <c r="EG380" s="7"/>
      <c r="EH380" s="7"/>
      <c r="EI380" s="7"/>
      <c r="EJ380" s="7"/>
      <c r="EK380" s="7"/>
      <c r="EL380" s="7"/>
      <c r="EM380" s="7"/>
      <c r="EN380" s="7"/>
      <c r="EO380" s="7"/>
      <c r="EP380" s="7"/>
      <c r="EQ380" s="7"/>
      <c r="ER380" s="7"/>
      <c r="ES380" s="7"/>
      <c r="ET380" s="7"/>
      <c r="EU380" s="7"/>
      <c r="EV380" s="7"/>
      <c r="EW380" s="7"/>
      <c r="EX380" s="7"/>
      <c r="EY380" s="7"/>
      <c r="EZ380" s="7"/>
      <c r="FA380" s="7"/>
      <c r="FB380" s="7"/>
      <c r="FC380" s="7"/>
      <c r="FD380" s="7"/>
      <c r="FE380" s="7"/>
      <c r="FF380" s="7"/>
      <c r="FG380" s="7"/>
      <c r="FH380" s="7"/>
      <c r="FI380" s="7"/>
      <c r="FJ380" s="7"/>
      <c r="FK380" s="7"/>
      <c r="FL380" s="7"/>
      <c r="FM380" s="7"/>
      <c r="FN380" s="7"/>
      <c r="FO380" s="7"/>
      <c r="FP380" s="7"/>
      <c r="FQ380" s="7"/>
      <c r="FR380" s="7"/>
      <c r="FS380" s="7"/>
      <c r="FT380" s="7"/>
      <c r="FU380" s="7"/>
      <c r="FV380" s="7"/>
      <c r="FW380" s="7"/>
      <c r="FX380" s="7"/>
      <c r="FY380" s="7"/>
      <c r="FZ380" s="7"/>
      <c r="GA380" s="7"/>
      <c r="GB380" s="7"/>
      <c r="GC380" s="7"/>
      <c r="GD380" s="7"/>
      <c r="GE380" s="7"/>
      <c r="GF380" s="7"/>
      <c r="GG380" s="7"/>
      <c r="GH380" s="7"/>
      <c r="GI380" s="7"/>
      <c r="GJ380" s="7"/>
      <c r="GK380" s="7"/>
      <c r="GL380" s="7"/>
      <c r="GM380" s="7"/>
      <c r="GN380" s="7"/>
      <c r="GO380" s="7"/>
      <c r="GP380" s="7"/>
      <c r="GQ380" s="7"/>
      <c r="GR380" s="7"/>
      <c r="GS380" s="7"/>
      <c r="GT380" s="7"/>
      <c r="GU380" s="7"/>
      <c r="GV380" s="7"/>
      <c r="GW380" s="7"/>
      <c r="GX380" s="7"/>
      <c r="GY380" s="7"/>
      <c r="GZ380" s="7"/>
      <c r="HA380" s="7"/>
      <c r="HB380" s="7"/>
      <c r="HC380" s="7"/>
      <c r="HD380" s="7"/>
      <c r="HE380" s="7"/>
      <c r="HF380" s="7"/>
      <c r="HG380" s="7"/>
      <c r="HH380" s="7"/>
      <c r="HI380" s="7"/>
      <c r="HJ380" s="7"/>
      <c r="HK380" s="7"/>
      <c r="HL380" s="7"/>
      <c r="HM380" s="7"/>
      <c r="HN380" s="7"/>
      <c r="HO380" s="7"/>
      <c r="HP380" s="7"/>
      <c r="HQ380" s="7"/>
      <c r="HR380" s="7"/>
      <c r="HS380" s="7"/>
      <c r="HT380" s="7"/>
      <c r="HU380" s="7"/>
      <c r="HV380" s="7"/>
      <c r="HW380" s="7"/>
      <c r="HX380" s="7"/>
      <c r="HY380" s="7"/>
      <c r="HZ380" s="7"/>
      <c r="IA380" s="7"/>
      <c r="IB380" s="7"/>
      <c r="IC380" s="7"/>
      <c r="ID380" s="7"/>
      <c r="IE380" s="7"/>
      <c r="IF380" s="7"/>
      <c r="IG380" s="7"/>
      <c r="IH380" s="7"/>
      <c r="II380" s="7"/>
      <c r="IJ380" s="7"/>
      <c r="IK380" s="7"/>
      <c r="IL380" s="7"/>
      <c r="IM380" s="7"/>
      <c r="IN380" s="7"/>
      <c r="IO380" s="7"/>
      <c r="IP380" s="7"/>
      <c r="IQ380" s="7"/>
      <c r="IR380" s="7"/>
      <c r="IS380" s="7"/>
      <c r="IT380" s="7"/>
      <c r="IU380" s="7"/>
      <c r="IV380" s="7"/>
      <c r="IW380" s="7"/>
      <c r="IX380" s="7"/>
      <c r="IY380" s="7"/>
      <c r="IZ380" s="7"/>
      <c r="JA380" s="7"/>
      <c r="JB380" s="7"/>
      <c r="JC380" s="7"/>
      <c r="JD380" s="7"/>
      <c r="JE380" s="7"/>
      <c r="JF380" s="7"/>
      <c r="JG380" s="7"/>
      <c r="JH380" s="7"/>
      <c r="JI380" s="7"/>
      <c r="JJ380" s="7"/>
      <c r="JK380" s="7"/>
      <c r="JL380" s="7"/>
      <c r="JM380" s="7"/>
      <c r="JN380" s="7"/>
      <c r="JO380" s="7"/>
      <c r="JP380" s="7"/>
      <c r="JQ380" s="7"/>
      <c r="JR380" s="7"/>
      <c r="JS380" s="7"/>
      <c r="JT380" s="7"/>
      <c r="JU380" s="7"/>
    </row>
    <row r="381" spans="1:281" s="3" customFormat="1" ht="30" customHeight="1" thickBot="1">
      <c r="A381" s="19" t="s">
        <v>240</v>
      </c>
      <c r="B381" s="29" t="s">
        <v>332</v>
      </c>
      <c r="C381" s="29" t="s">
        <v>210</v>
      </c>
      <c r="D381" s="109"/>
      <c r="E381" s="115">
        <v>0</v>
      </c>
      <c r="F381" s="113">
        <v>45852</v>
      </c>
      <c r="G381" s="34">
        <v>45866</v>
      </c>
      <c r="H381" s="28">
        <f t="shared" si="260"/>
        <v>15</v>
      </c>
      <c r="I381" s="22"/>
      <c r="J381" s="7"/>
      <c r="K381" s="7"/>
      <c r="L381" s="7"/>
      <c r="M381" s="7"/>
      <c r="N381" s="7"/>
      <c r="O381" s="7"/>
      <c r="P381" s="7"/>
      <c r="Q381" s="7"/>
      <c r="R381" s="7"/>
      <c r="S381" s="7"/>
      <c r="T381" s="7"/>
      <c r="U381" s="8"/>
      <c r="V381" s="8"/>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7"/>
      <c r="DX381" s="7"/>
      <c r="DY381" s="7"/>
      <c r="DZ381" s="7"/>
      <c r="EA381" s="7"/>
      <c r="EB381" s="7"/>
      <c r="EC381" s="7"/>
      <c r="ED381" s="7"/>
      <c r="EE381" s="7"/>
      <c r="EF381" s="7"/>
      <c r="EG381" s="7"/>
      <c r="EH381" s="7"/>
      <c r="EI381" s="7"/>
      <c r="EJ381" s="7"/>
      <c r="EK381" s="7"/>
      <c r="EL381" s="7"/>
      <c r="EM381" s="7"/>
      <c r="EN381" s="7"/>
      <c r="EO381" s="7"/>
      <c r="EP381" s="7"/>
      <c r="EQ381" s="7"/>
      <c r="ER381" s="7"/>
      <c r="ES381" s="7"/>
      <c r="ET381" s="7"/>
      <c r="EU381" s="7"/>
      <c r="EV381" s="7"/>
      <c r="EW381" s="7"/>
      <c r="EX381" s="7"/>
      <c r="EY381" s="7"/>
      <c r="EZ381" s="7"/>
      <c r="FA381" s="7"/>
      <c r="FB381" s="7"/>
      <c r="FC381" s="7"/>
      <c r="FD381" s="7"/>
      <c r="FE381" s="7"/>
      <c r="FF381" s="7"/>
      <c r="FG381" s="7"/>
      <c r="FH381" s="7"/>
      <c r="FI381" s="7"/>
      <c r="FJ381" s="7"/>
      <c r="FK381" s="7"/>
      <c r="FL381" s="7"/>
      <c r="FM381" s="7"/>
      <c r="FN381" s="7"/>
      <c r="FO381" s="7"/>
      <c r="FP381" s="7"/>
      <c r="FQ381" s="7"/>
      <c r="FR381" s="7"/>
      <c r="FS381" s="7"/>
      <c r="FT381" s="7"/>
      <c r="FU381" s="7"/>
      <c r="FV381" s="7"/>
      <c r="FW381" s="7"/>
      <c r="FX381" s="7"/>
      <c r="FY381" s="7"/>
      <c r="FZ381" s="7"/>
      <c r="GA381" s="7"/>
      <c r="GB381" s="7"/>
      <c r="GC381" s="7"/>
      <c r="GD381" s="7"/>
      <c r="GE381" s="7"/>
      <c r="GF381" s="7"/>
      <c r="GG381" s="7"/>
      <c r="GH381" s="7"/>
      <c r="GI381" s="7"/>
      <c r="GJ381" s="7"/>
      <c r="GK381" s="7"/>
      <c r="GL381" s="7"/>
      <c r="GM381" s="7"/>
      <c r="GN381" s="7"/>
      <c r="GO381" s="7"/>
      <c r="GP381" s="7"/>
      <c r="GQ381" s="7"/>
      <c r="GR381" s="7"/>
      <c r="GS381" s="7"/>
      <c r="GT381" s="7"/>
      <c r="GU381" s="7"/>
      <c r="GV381" s="7"/>
      <c r="GW381" s="7"/>
      <c r="GX381" s="7"/>
      <c r="GY381" s="7"/>
      <c r="GZ381" s="7"/>
      <c r="HA381" s="7"/>
      <c r="HB381" s="7"/>
      <c r="HC381" s="7"/>
      <c r="HD381" s="7"/>
      <c r="HE381" s="7"/>
      <c r="HF381" s="7"/>
      <c r="HG381" s="7"/>
      <c r="HH381" s="7"/>
      <c r="HI381" s="7"/>
      <c r="HJ381" s="7"/>
      <c r="HK381" s="7"/>
      <c r="HL381" s="7"/>
      <c r="HM381" s="7"/>
      <c r="HN381" s="7"/>
      <c r="HO381" s="7"/>
      <c r="HP381" s="7"/>
      <c r="HQ381" s="7"/>
      <c r="HR381" s="7"/>
      <c r="HS381" s="7"/>
      <c r="HT381" s="7"/>
      <c r="HU381" s="7"/>
      <c r="HV381" s="7"/>
      <c r="HW381" s="7"/>
      <c r="HX381" s="7"/>
      <c r="HY381" s="7"/>
      <c r="HZ381" s="7"/>
      <c r="IA381" s="7"/>
      <c r="IB381" s="7"/>
      <c r="IC381" s="7"/>
      <c r="ID381" s="7"/>
      <c r="IE381" s="7"/>
      <c r="IF381" s="7"/>
      <c r="IG381" s="7"/>
      <c r="IH381" s="7"/>
      <c r="II381" s="7"/>
      <c r="IJ381" s="7"/>
      <c r="IK381" s="7"/>
      <c r="IL381" s="7"/>
      <c r="IM381" s="7"/>
      <c r="IN381" s="7"/>
      <c r="IO381" s="7"/>
      <c r="IP381" s="7"/>
      <c r="IQ381" s="7"/>
      <c r="IR381" s="7"/>
      <c r="IS381" s="7"/>
      <c r="IT381" s="7"/>
      <c r="IU381" s="7"/>
      <c r="IV381" s="7"/>
      <c r="IW381" s="7"/>
      <c r="IX381" s="7"/>
      <c r="IY381" s="7"/>
      <c r="IZ381" s="7"/>
      <c r="JA381" s="7"/>
      <c r="JB381" s="7"/>
      <c r="JC381" s="7"/>
      <c r="JD381" s="7"/>
      <c r="JE381" s="7"/>
      <c r="JF381" s="7"/>
      <c r="JG381" s="7"/>
      <c r="JH381" s="7"/>
      <c r="JI381" s="7"/>
      <c r="JJ381" s="7"/>
      <c r="JK381" s="7"/>
      <c r="JL381" s="7"/>
      <c r="JM381" s="7"/>
      <c r="JN381" s="7"/>
      <c r="JO381" s="7"/>
      <c r="JP381" s="7"/>
      <c r="JQ381" s="7"/>
      <c r="JR381" s="7"/>
      <c r="JS381" s="7"/>
      <c r="JT381" s="7"/>
      <c r="JU381" s="7"/>
    </row>
    <row r="382" spans="1:281" s="3" customFormat="1" ht="30" customHeight="1" thickBot="1">
      <c r="A382" s="19" t="s">
        <v>241</v>
      </c>
      <c r="B382" s="29" t="s">
        <v>327</v>
      </c>
      <c r="C382" s="29" t="s">
        <v>117</v>
      </c>
      <c r="D382" s="109"/>
      <c r="E382" s="115">
        <v>0</v>
      </c>
      <c r="F382" s="113">
        <v>45852</v>
      </c>
      <c r="G382" s="34">
        <v>45866</v>
      </c>
      <c r="H382" s="28">
        <f t="shared" si="260"/>
        <v>15</v>
      </c>
      <c r="I382" s="22"/>
      <c r="J382" s="7"/>
      <c r="K382" s="7"/>
      <c r="L382" s="7"/>
      <c r="M382" s="7"/>
      <c r="N382" s="7"/>
      <c r="O382" s="7"/>
      <c r="P382" s="7"/>
      <c r="Q382" s="7"/>
      <c r="R382" s="7"/>
      <c r="S382" s="7"/>
      <c r="T382" s="7"/>
      <c r="U382" s="8"/>
      <c r="V382" s="8"/>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7"/>
      <c r="DX382" s="7"/>
      <c r="DY382" s="7"/>
      <c r="DZ382" s="7"/>
      <c r="EA382" s="7"/>
      <c r="EB382" s="7"/>
      <c r="EC382" s="7"/>
      <c r="ED382" s="7"/>
      <c r="EE382" s="7"/>
      <c r="EF382" s="7"/>
      <c r="EG382" s="7"/>
      <c r="EH382" s="7"/>
      <c r="EI382" s="7"/>
      <c r="EJ382" s="7"/>
      <c r="EK382" s="7"/>
      <c r="EL382" s="7"/>
      <c r="EM382" s="7"/>
      <c r="EN382" s="7"/>
      <c r="EO382" s="7"/>
      <c r="EP382" s="7"/>
      <c r="EQ382" s="7"/>
      <c r="ER382" s="7"/>
      <c r="ES382" s="7"/>
      <c r="ET382" s="7"/>
      <c r="EU382" s="7"/>
      <c r="EV382" s="7"/>
      <c r="EW382" s="7"/>
      <c r="EX382" s="7"/>
      <c r="EY382" s="7"/>
      <c r="EZ382" s="7"/>
      <c r="FA382" s="7"/>
      <c r="FB382" s="7"/>
      <c r="FC382" s="7"/>
      <c r="FD382" s="7"/>
      <c r="FE382" s="7"/>
      <c r="FF382" s="7"/>
      <c r="FG382" s="7"/>
      <c r="FH382" s="7"/>
      <c r="FI382" s="7"/>
      <c r="FJ382" s="7"/>
      <c r="FK382" s="7"/>
      <c r="FL382" s="7"/>
      <c r="FM382" s="7"/>
      <c r="FN382" s="7"/>
      <c r="FO382" s="7"/>
      <c r="FP382" s="7"/>
      <c r="FQ382" s="7"/>
      <c r="FR382" s="7"/>
      <c r="FS382" s="7"/>
      <c r="FT382" s="7"/>
      <c r="FU382" s="7"/>
      <c r="FV382" s="7"/>
      <c r="FW382" s="7"/>
      <c r="FX382" s="7"/>
      <c r="FY382" s="7"/>
      <c r="FZ382" s="7"/>
      <c r="GA382" s="7"/>
      <c r="GB382" s="7"/>
      <c r="GC382" s="7"/>
      <c r="GD382" s="7"/>
      <c r="GE382" s="7"/>
      <c r="GF382" s="7"/>
      <c r="GG382" s="7"/>
      <c r="GH382" s="7"/>
      <c r="GI382" s="7"/>
      <c r="GJ382" s="7"/>
      <c r="GK382" s="7"/>
      <c r="GL382" s="7"/>
      <c r="GM382" s="7"/>
      <c r="GN382" s="7"/>
      <c r="GO382" s="7"/>
      <c r="GP382" s="7"/>
      <c r="GQ382" s="7"/>
      <c r="GR382" s="7"/>
      <c r="GS382" s="7"/>
      <c r="GT382" s="7"/>
      <c r="GU382" s="7"/>
      <c r="GV382" s="7"/>
      <c r="GW382" s="7"/>
      <c r="GX382" s="7"/>
      <c r="GY382" s="7"/>
      <c r="GZ382" s="7"/>
      <c r="HA382" s="7"/>
      <c r="HB382" s="7"/>
      <c r="HC382" s="7"/>
      <c r="HD382" s="7"/>
      <c r="HE382" s="7"/>
      <c r="HF382" s="7"/>
      <c r="HG382" s="7"/>
      <c r="HH382" s="7"/>
      <c r="HI382" s="7"/>
      <c r="HJ382" s="7"/>
      <c r="HK382" s="7"/>
      <c r="HL382" s="7"/>
      <c r="HM382" s="7"/>
      <c r="HN382" s="7"/>
      <c r="HO382" s="7"/>
      <c r="HP382" s="7"/>
      <c r="HQ382" s="7"/>
      <c r="HR382" s="7"/>
      <c r="HS382" s="7"/>
      <c r="HT382" s="7"/>
      <c r="HU382" s="7"/>
      <c r="HV382" s="7"/>
      <c r="HW382" s="7"/>
      <c r="HX382" s="7"/>
      <c r="HY382" s="7"/>
      <c r="HZ382" s="7"/>
      <c r="IA382" s="7"/>
      <c r="IB382" s="7"/>
      <c r="IC382" s="7"/>
      <c r="ID382" s="7"/>
      <c r="IE382" s="7"/>
      <c r="IF382" s="7"/>
      <c r="IG382" s="7"/>
      <c r="IH382" s="7"/>
      <c r="II382" s="7"/>
      <c r="IJ382" s="7"/>
      <c r="IK382" s="7"/>
      <c r="IL382" s="7"/>
      <c r="IM382" s="7"/>
      <c r="IN382" s="7"/>
      <c r="IO382" s="7"/>
      <c r="IP382" s="7"/>
      <c r="IQ382" s="7"/>
      <c r="IR382" s="7"/>
      <c r="IS382" s="7"/>
      <c r="IT382" s="7"/>
      <c r="IU382" s="7"/>
      <c r="IV382" s="7"/>
      <c r="IW382" s="7"/>
      <c r="IX382" s="7"/>
      <c r="IY382" s="7"/>
      <c r="IZ382" s="7"/>
      <c r="JA382" s="7"/>
      <c r="JB382" s="7"/>
      <c r="JC382" s="7"/>
      <c r="JD382" s="7"/>
      <c r="JE382" s="7"/>
      <c r="JF382" s="7"/>
      <c r="JG382" s="7"/>
      <c r="JH382" s="7"/>
      <c r="JI382" s="7"/>
      <c r="JJ382" s="7"/>
      <c r="JK382" s="7"/>
      <c r="JL382" s="7"/>
      <c r="JM382" s="7"/>
      <c r="JN382" s="7"/>
      <c r="JO382" s="7"/>
      <c r="JP382" s="7"/>
      <c r="JQ382" s="7"/>
      <c r="JR382" s="7"/>
      <c r="JS382" s="7"/>
      <c r="JT382" s="7"/>
      <c r="JU382" s="7"/>
    </row>
    <row r="383" spans="1:281" s="3" customFormat="1" ht="30" customHeight="1" thickBot="1">
      <c r="A383" s="19" t="s">
        <v>242</v>
      </c>
      <c r="B383" s="29" t="s">
        <v>327</v>
      </c>
      <c r="C383" s="29" t="s">
        <v>117</v>
      </c>
      <c r="D383" s="109"/>
      <c r="E383" s="115">
        <v>0</v>
      </c>
      <c r="F383" s="113">
        <v>45852</v>
      </c>
      <c r="G383" s="34">
        <v>45866</v>
      </c>
      <c r="H383" s="28">
        <f t="shared" si="260"/>
        <v>15</v>
      </c>
      <c r="I383" s="22"/>
      <c r="J383" s="7"/>
      <c r="K383" s="7"/>
      <c r="L383" s="7"/>
      <c r="M383" s="7"/>
      <c r="N383" s="7"/>
      <c r="O383" s="7"/>
      <c r="P383" s="7"/>
      <c r="Q383" s="7"/>
      <c r="R383" s="7"/>
      <c r="S383" s="7"/>
      <c r="T383" s="7"/>
      <c r="U383" s="8"/>
      <c r="V383" s="8"/>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7"/>
      <c r="DX383" s="7"/>
      <c r="DY383" s="7"/>
      <c r="DZ383" s="7"/>
      <c r="EA383" s="7"/>
      <c r="EB383" s="7"/>
      <c r="EC383" s="7"/>
      <c r="ED383" s="7"/>
      <c r="EE383" s="7"/>
      <c r="EF383" s="7"/>
      <c r="EG383" s="7"/>
      <c r="EH383" s="7"/>
      <c r="EI383" s="7"/>
      <c r="EJ383" s="7"/>
      <c r="EK383" s="7"/>
      <c r="EL383" s="7"/>
      <c r="EM383" s="7"/>
      <c r="EN383" s="7"/>
      <c r="EO383" s="7"/>
      <c r="EP383" s="7"/>
      <c r="EQ383" s="7"/>
      <c r="ER383" s="7"/>
      <c r="ES383" s="7"/>
      <c r="ET383" s="7"/>
      <c r="EU383" s="7"/>
      <c r="EV383" s="7"/>
      <c r="EW383" s="7"/>
      <c r="EX383" s="7"/>
      <c r="EY383" s="7"/>
      <c r="EZ383" s="7"/>
      <c r="FA383" s="7"/>
      <c r="FB383" s="7"/>
      <c r="FC383" s="7"/>
      <c r="FD383" s="7"/>
      <c r="FE383" s="7"/>
      <c r="FF383" s="7"/>
      <c r="FG383" s="7"/>
      <c r="FH383" s="7"/>
      <c r="FI383" s="7"/>
      <c r="FJ383" s="7"/>
      <c r="FK383" s="7"/>
      <c r="FL383" s="7"/>
      <c r="FM383" s="7"/>
      <c r="FN383" s="7"/>
      <c r="FO383" s="7"/>
      <c r="FP383" s="7"/>
      <c r="FQ383" s="7"/>
      <c r="FR383" s="7"/>
      <c r="FS383" s="7"/>
      <c r="FT383" s="7"/>
      <c r="FU383" s="7"/>
      <c r="FV383" s="7"/>
      <c r="FW383" s="7"/>
      <c r="FX383" s="7"/>
      <c r="FY383" s="7"/>
      <c r="FZ383" s="7"/>
      <c r="GA383" s="7"/>
      <c r="GB383" s="7"/>
      <c r="GC383" s="7"/>
      <c r="GD383" s="7"/>
      <c r="GE383" s="7"/>
      <c r="GF383" s="7"/>
      <c r="GG383" s="7"/>
      <c r="GH383" s="7"/>
      <c r="GI383" s="7"/>
      <c r="GJ383" s="7"/>
      <c r="GK383" s="7"/>
      <c r="GL383" s="7"/>
      <c r="GM383" s="7"/>
      <c r="GN383" s="7"/>
      <c r="GO383" s="7"/>
      <c r="GP383" s="7"/>
      <c r="GQ383" s="7"/>
      <c r="GR383" s="7"/>
      <c r="GS383" s="7"/>
      <c r="GT383" s="7"/>
      <c r="GU383" s="7"/>
      <c r="GV383" s="7"/>
      <c r="GW383" s="7"/>
      <c r="GX383" s="7"/>
      <c r="GY383" s="7"/>
      <c r="GZ383" s="7"/>
      <c r="HA383" s="7"/>
      <c r="HB383" s="7"/>
      <c r="HC383" s="7"/>
      <c r="HD383" s="7"/>
      <c r="HE383" s="7"/>
      <c r="HF383" s="7"/>
      <c r="HG383" s="7"/>
      <c r="HH383" s="7"/>
      <c r="HI383" s="7"/>
      <c r="HJ383" s="7"/>
      <c r="HK383" s="7"/>
      <c r="HL383" s="7"/>
      <c r="HM383" s="7"/>
      <c r="HN383" s="7"/>
      <c r="HO383" s="7"/>
      <c r="HP383" s="7"/>
      <c r="HQ383" s="7"/>
      <c r="HR383" s="7"/>
      <c r="HS383" s="7"/>
      <c r="HT383" s="7"/>
      <c r="HU383" s="7"/>
      <c r="HV383" s="7"/>
      <c r="HW383" s="7"/>
      <c r="HX383" s="7"/>
      <c r="HY383" s="7"/>
      <c r="HZ383" s="7"/>
      <c r="IA383" s="7"/>
      <c r="IB383" s="7"/>
      <c r="IC383" s="7"/>
      <c r="ID383" s="7"/>
      <c r="IE383" s="7"/>
      <c r="IF383" s="7"/>
      <c r="IG383" s="7"/>
      <c r="IH383" s="7"/>
      <c r="II383" s="7"/>
      <c r="IJ383" s="7"/>
      <c r="IK383" s="7"/>
      <c r="IL383" s="7"/>
      <c r="IM383" s="7"/>
      <c r="IN383" s="7"/>
      <c r="IO383" s="7"/>
      <c r="IP383" s="7"/>
      <c r="IQ383" s="7"/>
      <c r="IR383" s="7"/>
      <c r="IS383" s="7"/>
      <c r="IT383" s="7"/>
      <c r="IU383" s="7"/>
      <c r="IV383" s="7"/>
      <c r="IW383" s="7"/>
      <c r="IX383" s="7"/>
      <c r="IY383" s="7"/>
      <c r="IZ383" s="7"/>
      <c r="JA383" s="7"/>
      <c r="JB383" s="7"/>
      <c r="JC383" s="7"/>
      <c r="JD383" s="7"/>
      <c r="JE383" s="7"/>
      <c r="JF383" s="7"/>
      <c r="JG383" s="7"/>
      <c r="JH383" s="7"/>
      <c r="JI383" s="7"/>
      <c r="JJ383" s="7"/>
      <c r="JK383" s="7"/>
      <c r="JL383" s="7"/>
      <c r="JM383" s="7"/>
      <c r="JN383" s="7"/>
      <c r="JO383" s="7"/>
      <c r="JP383" s="7"/>
      <c r="JQ383" s="7"/>
      <c r="JR383" s="7"/>
      <c r="JS383" s="7"/>
      <c r="JT383" s="7"/>
      <c r="JU383" s="7"/>
    </row>
    <row r="384" spans="1:281" s="3" customFormat="1" ht="30" customHeight="1" thickBot="1">
      <c r="A384" s="19" t="s">
        <v>243</v>
      </c>
      <c r="B384" s="29" t="s">
        <v>327</v>
      </c>
      <c r="C384" s="29" t="s">
        <v>117</v>
      </c>
      <c r="D384" s="109"/>
      <c r="E384" s="115">
        <v>0</v>
      </c>
      <c r="F384" s="113">
        <v>45852</v>
      </c>
      <c r="G384" s="34">
        <v>45866</v>
      </c>
      <c r="H384" s="28">
        <f t="shared" si="260"/>
        <v>15</v>
      </c>
      <c r="I384" s="22"/>
      <c r="J384" s="7"/>
      <c r="K384" s="7"/>
      <c r="L384" s="7"/>
      <c r="M384" s="7"/>
      <c r="N384" s="7"/>
      <c r="O384" s="7"/>
      <c r="P384" s="7"/>
      <c r="Q384" s="7"/>
      <c r="R384" s="7"/>
      <c r="S384" s="7"/>
      <c r="T384" s="7"/>
      <c r="U384" s="8"/>
      <c r="V384" s="8"/>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7"/>
      <c r="DX384" s="7"/>
      <c r="DY384" s="7"/>
      <c r="DZ384" s="7"/>
      <c r="EA384" s="7"/>
      <c r="EB384" s="7"/>
      <c r="EC384" s="7"/>
      <c r="ED384" s="7"/>
      <c r="EE384" s="7"/>
      <c r="EF384" s="7"/>
      <c r="EG384" s="7"/>
      <c r="EH384" s="7"/>
      <c r="EI384" s="7"/>
      <c r="EJ384" s="7"/>
      <c r="EK384" s="7"/>
      <c r="EL384" s="7"/>
      <c r="EM384" s="7"/>
      <c r="EN384" s="7"/>
      <c r="EO384" s="7"/>
      <c r="EP384" s="7"/>
      <c r="EQ384" s="7"/>
      <c r="ER384" s="7"/>
      <c r="ES384" s="7"/>
      <c r="ET384" s="7"/>
      <c r="EU384" s="7"/>
      <c r="EV384" s="7"/>
      <c r="EW384" s="7"/>
      <c r="EX384" s="7"/>
      <c r="EY384" s="7"/>
      <c r="EZ384" s="7"/>
      <c r="FA384" s="7"/>
      <c r="FB384" s="7"/>
      <c r="FC384" s="7"/>
      <c r="FD384" s="7"/>
      <c r="FE384" s="7"/>
      <c r="FF384" s="7"/>
      <c r="FG384" s="7"/>
      <c r="FH384" s="7"/>
      <c r="FI384" s="7"/>
      <c r="FJ384" s="7"/>
      <c r="FK384" s="7"/>
      <c r="FL384" s="7"/>
      <c r="FM384" s="7"/>
      <c r="FN384" s="7"/>
      <c r="FO384" s="7"/>
      <c r="FP384" s="7"/>
      <c r="FQ384" s="7"/>
      <c r="FR384" s="7"/>
      <c r="FS384" s="7"/>
      <c r="FT384" s="7"/>
      <c r="FU384" s="7"/>
      <c r="FV384" s="7"/>
      <c r="FW384" s="7"/>
      <c r="FX384" s="7"/>
      <c r="FY384" s="7"/>
      <c r="FZ384" s="7"/>
      <c r="GA384" s="7"/>
      <c r="GB384" s="7"/>
      <c r="GC384" s="7"/>
      <c r="GD384" s="7"/>
      <c r="GE384" s="7"/>
      <c r="GF384" s="7"/>
      <c r="GG384" s="7"/>
      <c r="GH384" s="7"/>
      <c r="GI384" s="7"/>
      <c r="GJ384" s="7"/>
      <c r="GK384" s="7"/>
      <c r="GL384" s="7"/>
      <c r="GM384" s="7"/>
      <c r="GN384" s="7"/>
      <c r="GO384" s="7"/>
      <c r="GP384" s="7"/>
      <c r="GQ384" s="7"/>
      <c r="GR384" s="7"/>
      <c r="GS384" s="7"/>
      <c r="GT384" s="7"/>
      <c r="GU384" s="7"/>
      <c r="GV384" s="7"/>
      <c r="GW384" s="7"/>
      <c r="GX384" s="7"/>
      <c r="GY384" s="7"/>
      <c r="GZ384" s="7"/>
      <c r="HA384" s="7"/>
      <c r="HB384" s="7"/>
      <c r="HC384" s="7"/>
      <c r="HD384" s="7"/>
      <c r="HE384" s="7"/>
      <c r="HF384" s="7"/>
      <c r="HG384" s="7"/>
      <c r="HH384" s="7"/>
      <c r="HI384" s="7"/>
      <c r="HJ384" s="7"/>
      <c r="HK384" s="7"/>
      <c r="HL384" s="7"/>
      <c r="HM384" s="7"/>
      <c r="HN384" s="7"/>
      <c r="HO384" s="7"/>
      <c r="HP384" s="7"/>
      <c r="HQ384" s="7"/>
      <c r="HR384" s="7"/>
      <c r="HS384" s="7"/>
      <c r="HT384" s="7"/>
      <c r="HU384" s="7"/>
      <c r="HV384" s="7"/>
      <c r="HW384" s="7"/>
      <c r="HX384" s="7"/>
      <c r="HY384" s="7"/>
      <c r="HZ384" s="7"/>
      <c r="IA384" s="7"/>
      <c r="IB384" s="7"/>
      <c r="IC384" s="7"/>
      <c r="ID384" s="7"/>
      <c r="IE384" s="7"/>
      <c r="IF384" s="7"/>
      <c r="IG384" s="7"/>
      <c r="IH384" s="7"/>
      <c r="II384" s="7"/>
      <c r="IJ384" s="7"/>
      <c r="IK384" s="7"/>
      <c r="IL384" s="7"/>
      <c r="IM384" s="7"/>
      <c r="IN384" s="7"/>
      <c r="IO384" s="7"/>
      <c r="IP384" s="7"/>
      <c r="IQ384" s="7"/>
      <c r="IR384" s="7"/>
      <c r="IS384" s="7"/>
      <c r="IT384" s="7"/>
      <c r="IU384" s="7"/>
      <c r="IV384" s="7"/>
      <c r="IW384" s="7"/>
      <c r="IX384" s="7"/>
      <c r="IY384" s="7"/>
      <c r="IZ384" s="7"/>
      <c r="JA384" s="7"/>
      <c r="JB384" s="7"/>
      <c r="JC384" s="7"/>
      <c r="JD384" s="7"/>
      <c r="JE384" s="7"/>
      <c r="JF384" s="7"/>
      <c r="JG384" s="7"/>
      <c r="JH384" s="7"/>
      <c r="JI384" s="7"/>
      <c r="JJ384" s="7"/>
      <c r="JK384" s="7"/>
      <c r="JL384" s="7"/>
      <c r="JM384" s="7"/>
      <c r="JN384" s="7"/>
      <c r="JO384" s="7"/>
      <c r="JP384" s="7"/>
      <c r="JQ384" s="7"/>
      <c r="JR384" s="7"/>
      <c r="JS384" s="7"/>
      <c r="JT384" s="7"/>
      <c r="JU384" s="7"/>
    </row>
    <row r="385" spans="1:281" s="3" customFormat="1" ht="30" customHeight="1" thickBot="1">
      <c r="A385" s="19" t="s">
        <v>244</v>
      </c>
      <c r="B385" s="29" t="s">
        <v>327</v>
      </c>
      <c r="C385" s="29" t="s">
        <v>117</v>
      </c>
      <c r="D385" s="109"/>
      <c r="E385" s="115">
        <v>0</v>
      </c>
      <c r="F385" s="113">
        <v>45852</v>
      </c>
      <c r="G385" s="34">
        <v>45866</v>
      </c>
      <c r="H385" s="28">
        <f t="shared" si="260"/>
        <v>15</v>
      </c>
      <c r="I385" s="22"/>
      <c r="J385" s="7"/>
      <c r="K385" s="7"/>
      <c r="L385" s="7"/>
      <c r="M385" s="7"/>
      <c r="N385" s="7"/>
      <c r="O385" s="7"/>
      <c r="P385" s="7"/>
      <c r="Q385" s="7"/>
      <c r="R385" s="7"/>
      <c r="S385" s="7"/>
      <c r="T385" s="7"/>
      <c r="U385" s="8"/>
      <c r="V385" s="8"/>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7"/>
      <c r="DX385" s="7"/>
      <c r="DY385" s="7"/>
      <c r="DZ385" s="7"/>
      <c r="EA385" s="7"/>
      <c r="EB385" s="7"/>
      <c r="EC385" s="7"/>
      <c r="ED385" s="7"/>
      <c r="EE385" s="7"/>
      <c r="EF385" s="7"/>
      <c r="EG385" s="7"/>
      <c r="EH385" s="7"/>
      <c r="EI385" s="7"/>
      <c r="EJ385" s="7"/>
      <c r="EK385" s="7"/>
      <c r="EL385" s="7"/>
      <c r="EM385" s="7"/>
      <c r="EN385" s="7"/>
      <c r="EO385" s="7"/>
      <c r="EP385" s="7"/>
      <c r="EQ385" s="7"/>
      <c r="ER385" s="7"/>
      <c r="ES385" s="7"/>
      <c r="ET385" s="7"/>
      <c r="EU385" s="7"/>
      <c r="EV385" s="7"/>
      <c r="EW385" s="7"/>
      <c r="EX385" s="7"/>
      <c r="EY385" s="7"/>
      <c r="EZ385" s="7"/>
      <c r="FA385" s="7"/>
      <c r="FB385" s="7"/>
      <c r="FC385" s="7"/>
      <c r="FD385" s="7"/>
      <c r="FE385" s="7"/>
      <c r="FF385" s="7"/>
      <c r="FG385" s="7"/>
      <c r="FH385" s="7"/>
      <c r="FI385" s="7"/>
      <c r="FJ385" s="7"/>
      <c r="FK385" s="7"/>
      <c r="FL385" s="7"/>
      <c r="FM385" s="7"/>
      <c r="FN385" s="7"/>
      <c r="FO385" s="7"/>
      <c r="FP385" s="7"/>
      <c r="FQ385" s="7"/>
      <c r="FR385" s="7"/>
      <c r="FS385" s="7"/>
      <c r="FT385" s="7"/>
      <c r="FU385" s="7"/>
      <c r="FV385" s="7"/>
      <c r="FW385" s="7"/>
      <c r="FX385" s="7"/>
      <c r="FY385" s="7"/>
      <c r="FZ385" s="7"/>
      <c r="GA385" s="7"/>
      <c r="GB385" s="7"/>
      <c r="GC385" s="7"/>
      <c r="GD385" s="7"/>
      <c r="GE385" s="7"/>
      <c r="GF385" s="7"/>
      <c r="GG385" s="7"/>
      <c r="GH385" s="7"/>
      <c r="GI385" s="7"/>
      <c r="GJ385" s="7"/>
      <c r="GK385" s="7"/>
      <c r="GL385" s="7"/>
      <c r="GM385" s="7"/>
      <c r="GN385" s="7"/>
      <c r="GO385" s="7"/>
      <c r="GP385" s="7"/>
      <c r="GQ385" s="7"/>
      <c r="GR385" s="7"/>
      <c r="GS385" s="7"/>
      <c r="GT385" s="7"/>
      <c r="GU385" s="7"/>
      <c r="GV385" s="7"/>
      <c r="GW385" s="7"/>
      <c r="GX385" s="7"/>
      <c r="GY385" s="7"/>
      <c r="GZ385" s="7"/>
      <c r="HA385" s="7"/>
      <c r="HB385" s="7"/>
      <c r="HC385" s="7"/>
      <c r="HD385" s="7"/>
      <c r="HE385" s="7"/>
      <c r="HF385" s="7"/>
      <c r="HG385" s="7"/>
      <c r="HH385" s="7"/>
      <c r="HI385" s="7"/>
      <c r="HJ385" s="7"/>
      <c r="HK385" s="7"/>
      <c r="HL385" s="7"/>
      <c r="HM385" s="7"/>
      <c r="HN385" s="7"/>
      <c r="HO385" s="7"/>
      <c r="HP385" s="7"/>
      <c r="HQ385" s="7"/>
      <c r="HR385" s="7"/>
      <c r="HS385" s="7"/>
      <c r="HT385" s="7"/>
      <c r="HU385" s="7"/>
      <c r="HV385" s="7"/>
      <c r="HW385" s="7"/>
      <c r="HX385" s="7"/>
      <c r="HY385" s="7"/>
      <c r="HZ385" s="7"/>
      <c r="IA385" s="7"/>
      <c r="IB385" s="7"/>
      <c r="IC385" s="7"/>
      <c r="ID385" s="7"/>
      <c r="IE385" s="7"/>
      <c r="IF385" s="7"/>
      <c r="IG385" s="7"/>
      <c r="IH385" s="7"/>
      <c r="II385" s="7"/>
      <c r="IJ385" s="7"/>
      <c r="IK385" s="7"/>
      <c r="IL385" s="7"/>
      <c r="IM385" s="7"/>
      <c r="IN385" s="7"/>
      <c r="IO385" s="7"/>
      <c r="IP385" s="7"/>
      <c r="IQ385" s="7"/>
      <c r="IR385" s="7"/>
      <c r="IS385" s="7"/>
      <c r="IT385" s="7"/>
      <c r="IU385" s="7"/>
      <c r="IV385" s="7"/>
      <c r="IW385" s="7"/>
      <c r="IX385" s="7"/>
      <c r="IY385" s="7"/>
      <c r="IZ385" s="7"/>
      <c r="JA385" s="7"/>
      <c r="JB385" s="7"/>
      <c r="JC385" s="7"/>
      <c r="JD385" s="7"/>
      <c r="JE385" s="7"/>
      <c r="JF385" s="7"/>
      <c r="JG385" s="7"/>
      <c r="JH385" s="7"/>
      <c r="JI385" s="7"/>
      <c r="JJ385" s="7"/>
      <c r="JK385" s="7"/>
      <c r="JL385" s="7"/>
      <c r="JM385" s="7"/>
      <c r="JN385" s="7"/>
      <c r="JO385" s="7"/>
      <c r="JP385" s="7"/>
      <c r="JQ385" s="7"/>
      <c r="JR385" s="7"/>
      <c r="JS385" s="7"/>
      <c r="JT385" s="7"/>
      <c r="JU385" s="7"/>
    </row>
    <row r="386" spans="1:281" s="3" customFormat="1" ht="30" customHeight="1" thickBot="1">
      <c r="A386" s="19" t="s">
        <v>245</v>
      </c>
      <c r="B386" s="29" t="s">
        <v>327</v>
      </c>
      <c r="C386" s="29" t="s">
        <v>117</v>
      </c>
      <c r="D386" s="109"/>
      <c r="E386" s="115">
        <v>0</v>
      </c>
      <c r="F386" s="113">
        <v>45852</v>
      </c>
      <c r="G386" s="34">
        <v>45866</v>
      </c>
      <c r="H386" s="28">
        <f t="shared" si="260"/>
        <v>15</v>
      </c>
      <c r="I386" s="22"/>
      <c r="J386" s="7"/>
      <c r="K386" s="7"/>
      <c r="L386" s="7"/>
      <c r="M386" s="7"/>
      <c r="N386" s="7"/>
      <c r="O386" s="7"/>
      <c r="P386" s="7"/>
      <c r="Q386" s="7"/>
      <c r="R386" s="7"/>
      <c r="S386" s="7"/>
      <c r="T386" s="7"/>
      <c r="U386" s="8"/>
      <c r="V386" s="8"/>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7"/>
      <c r="DX386" s="7"/>
      <c r="DY386" s="7"/>
      <c r="DZ386" s="7"/>
      <c r="EA386" s="7"/>
      <c r="EB386" s="7"/>
      <c r="EC386" s="7"/>
      <c r="ED386" s="7"/>
      <c r="EE386" s="7"/>
      <c r="EF386" s="7"/>
      <c r="EG386" s="7"/>
      <c r="EH386" s="7"/>
      <c r="EI386" s="7"/>
      <c r="EJ386" s="7"/>
      <c r="EK386" s="7"/>
      <c r="EL386" s="7"/>
      <c r="EM386" s="7"/>
      <c r="EN386" s="7"/>
      <c r="EO386" s="7"/>
      <c r="EP386" s="7"/>
      <c r="EQ386" s="7"/>
      <c r="ER386" s="7"/>
      <c r="ES386" s="7"/>
      <c r="ET386" s="7"/>
      <c r="EU386" s="7"/>
      <c r="EV386" s="7"/>
      <c r="EW386" s="7"/>
      <c r="EX386" s="7"/>
      <c r="EY386" s="7"/>
      <c r="EZ386" s="7"/>
      <c r="FA386" s="7"/>
      <c r="FB386" s="7"/>
      <c r="FC386" s="7"/>
      <c r="FD386" s="7"/>
      <c r="FE386" s="7"/>
      <c r="FF386" s="7"/>
      <c r="FG386" s="7"/>
      <c r="FH386" s="7"/>
      <c r="FI386" s="7"/>
      <c r="FJ386" s="7"/>
      <c r="FK386" s="7"/>
      <c r="FL386" s="7"/>
      <c r="FM386" s="7"/>
      <c r="FN386" s="7"/>
      <c r="FO386" s="7"/>
      <c r="FP386" s="7"/>
      <c r="FQ386" s="7"/>
      <c r="FR386" s="7"/>
      <c r="FS386" s="7"/>
      <c r="FT386" s="7"/>
      <c r="FU386" s="7"/>
      <c r="FV386" s="7"/>
      <c r="FW386" s="7"/>
      <c r="FX386" s="7"/>
      <c r="FY386" s="7"/>
      <c r="FZ386" s="7"/>
      <c r="GA386" s="7"/>
      <c r="GB386" s="7"/>
      <c r="GC386" s="7"/>
      <c r="GD386" s="7"/>
      <c r="GE386" s="7"/>
      <c r="GF386" s="7"/>
      <c r="GG386" s="7"/>
      <c r="GH386" s="7"/>
      <c r="GI386" s="7"/>
      <c r="GJ386" s="7"/>
      <c r="GK386" s="7"/>
      <c r="GL386" s="7"/>
      <c r="GM386" s="7"/>
      <c r="GN386" s="7"/>
      <c r="GO386" s="7"/>
      <c r="GP386" s="7"/>
      <c r="GQ386" s="7"/>
      <c r="GR386" s="7"/>
      <c r="GS386" s="7"/>
      <c r="GT386" s="7"/>
      <c r="GU386" s="7"/>
      <c r="GV386" s="7"/>
      <c r="GW386" s="7"/>
      <c r="GX386" s="7"/>
      <c r="GY386" s="7"/>
      <c r="GZ386" s="7"/>
      <c r="HA386" s="7"/>
      <c r="HB386" s="7"/>
      <c r="HC386" s="7"/>
      <c r="HD386" s="7"/>
      <c r="HE386" s="7"/>
      <c r="HF386" s="7"/>
      <c r="HG386" s="7"/>
      <c r="HH386" s="7"/>
      <c r="HI386" s="7"/>
      <c r="HJ386" s="7"/>
      <c r="HK386" s="7"/>
      <c r="HL386" s="7"/>
      <c r="HM386" s="7"/>
      <c r="HN386" s="7"/>
      <c r="HO386" s="7"/>
      <c r="HP386" s="7"/>
      <c r="HQ386" s="7"/>
      <c r="HR386" s="7"/>
      <c r="HS386" s="7"/>
      <c r="HT386" s="7"/>
      <c r="HU386" s="7"/>
      <c r="HV386" s="7"/>
      <c r="HW386" s="7"/>
      <c r="HX386" s="7"/>
      <c r="HY386" s="7"/>
      <c r="HZ386" s="7"/>
      <c r="IA386" s="7"/>
      <c r="IB386" s="7"/>
      <c r="IC386" s="7"/>
      <c r="ID386" s="7"/>
      <c r="IE386" s="7"/>
      <c r="IF386" s="7"/>
      <c r="IG386" s="7"/>
      <c r="IH386" s="7"/>
      <c r="II386" s="7"/>
      <c r="IJ386" s="7"/>
      <c r="IK386" s="7"/>
      <c r="IL386" s="7"/>
      <c r="IM386" s="7"/>
      <c r="IN386" s="7"/>
      <c r="IO386" s="7"/>
      <c r="IP386" s="7"/>
      <c r="IQ386" s="7"/>
      <c r="IR386" s="7"/>
      <c r="IS386" s="7"/>
      <c r="IT386" s="7"/>
      <c r="IU386" s="7"/>
      <c r="IV386" s="7"/>
      <c r="IW386" s="7"/>
      <c r="IX386" s="7"/>
      <c r="IY386" s="7"/>
      <c r="IZ386" s="7"/>
      <c r="JA386" s="7"/>
      <c r="JB386" s="7"/>
      <c r="JC386" s="7"/>
      <c r="JD386" s="7"/>
      <c r="JE386" s="7"/>
      <c r="JF386" s="7"/>
      <c r="JG386" s="7"/>
      <c r="JH386" s="7"/>
      <c r="JI386" s="7"/>
      <c r="JJ386" s="7"/>
      <c r="JK386" s="7"/>
      <c r="JL386" s="7"/>
      <c r="JM386" s="7"/>
      <c r="JN386" s="7"/>
      <c r="JO386" s="7"/>
      <c r="JP386" s="7"/>
      <c r="JQ386" s="7"/>
      <c r="JR386" s="7"/>
      <c r="JS386" s="7"/>
      <c r="JT386" s="7"/>
      <c r="JU386" s="7"/>
    </row>
    <row r="387" spans="1:281" s="3" customFormat="1" ht="30" customHeight="1" thickBot="1">
      <c r="A387" s="19" t="s">
        <v>118</v>
      </c>
      <c r="B387" s="29" t="s">
        <v>327</v>
      </c>
      <c r="C387" s="29" t="s">
        <v>117</v>
      </c>
      <c r="D387" s="109"/>
      <c r="E387" s="115">
        <v>0</v>
      </c>
      <c r="F387" s="113">
        <v>45852</v>
      </c>
      <c r="G387" s="34">
        <v>45866</v>
      </c>
      <c r="H387" s="28">
        <f t="shared" si="260"/>
        <v>15</v>
      </c>
      <c r="I387" s="22"/>
      <c r="J387" s="7"/>
      <c r="K387" s="7"/>
      <c r="L387" s="7"/>
      <c r="M387" s="7"/>
      <c r="N387" s="7"/>
      <c r="O387" s="7"/>
      <c r="P387" s="7"/>
      <c r="Q387" s="7"/>
      <c r="R387" s="7"/>
      <c r="S387" s="7"/>
      <c r="T387" s="7"/>
      <c r="U387" s="8"/>
      <c r="V387" s="8"/>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7"/>
      <c r="DX387" s="7"/>
      <c r="DY387" s="7"/>
      <c r="DZ387" s="7"/>
      <c r="EA387" s="7"/>
      <c r="EB387" s="7"/>
      <c r="EC387" s="7"/>
      <c r="ED387" s="7"/>
      <c r="EE387" s="7"/>
      <c r="EF387" s="7"/>
      <c r="EG387" s="7"/>
      <c r="EH387" s="7"/>
      <c r="EI387" s="7"/>
      <c r="EJ387" s="7"/>
      <c r="EK387" s="7"/>
      <c r="EL387" s="7"/>
      <c r="EM387" s="7"/>
      <c r="EN387" s="7"/>
      <c r="EO387" s="7"/>
      <c r="EP387" s="7"/>
      <c r="EQ387" s="7"/>
      <c r="ER387" s="7"/>
      <c r="ES387" s="7"/>
      <c r="ET387" s="7"/>
      <c r="EU387" s="7"/>
      <c r="EV387" s="7"/>
      <c r="EW387" s="7"/>
      <c r="EX387" s="7"/>
      <c r="EY387" s="7"/>
      <c r="EZ387" s="7"/>
      <c r="FA387" s="7"/>
      <c r="FB387" s="7"/>
      <c r="FC387" s="7"/>
      <c r="FD387" s="7"/>
      <c r="FE387" s="7"/>
      <c r="FF387" s="7"/>
      <c r="FG387" s="7"/>
      <c r="FH387" s="7"/>
      <c r="FI387" s="7"/>
      <c r="FJ387" s="7"/>
      <c r="FK387" s="7"/>
      <c r="FL387" s="7"/>
      <c r="FM387" s="7"/>
      <c r="FN387" s="7"/>
      <c r="FO387" s="7"/>
      <c r="FP387" s="7"/>
      <c r="FQ387" s="7"/>
      <c r="FR387" s="7"/>
      <c r="FS387" s="7"/>
      <c r="FT387" s="7"/>
      <c r="FU387" s="7"/>
      <c r="FV387" s="7"/>
      <c r="FW387" s="7"/>
      <c r="FX387" s="7"/>
      <c r="FY387" s="7"/>
      <c r="FZ387" s="7"/>
      <c r="GA387" s="7"/>
      <c r="GB387" s="7"/>
      <c r="GC387" s="7"/>
      <c r="GD387" s="7"/>
      <c r="GE387" s="7"/>
      <c r="GF387" s="7"/>
      <c r="GG387" s="7"/>
      <c r="GH387" s="7"/>
      <c r="GI387" s="7"/>
      <c r="GJ387" s="7"/>
      <c r="GK387" s="7"/>
      <c r="GL387" s="7"/>
      <c r="GM387" s="7"/>
      <c r="GN387" s="7"/>
      <c r="GO387" s="7"/>
      <c r="GP387" s="7"/>
      <c r="GQ387" s="7"/>
      <c r="GR387" s="7"/>
      <c r="GS387" s="7"/>
      <c r="GT387" s="7"/>
      <c r="GU387" s="7"/>
      <c r="GV387" s="7"/>
      <c r="GW387" s="7"/>
      <c r="GX387" s="7"/>
      <c r="GY387" s="7"/>
      <c r="GZ387" s="7"/>
      <c r="HA387" s="7"/>
      <c r="HB387" s="7"/>
      <c r="HC387" s="7"/>
      <c r="HD387" s="7"/>
      <c r="HE387" s="7"/>
      <c r="HF387" s="7"/>
      <c r="HG387" s="7"/>
      <c r="HH387" s="7"/>
      <c r="HI387" s="7"/>
      <c r="HJ387" s="7"/>
      <c r="HK387" s="7"/>
      <c r="HL387" s="7"/>
      <c r="HM387" s="7"/>
      <c r="HN387" s="7"/>
      <c r="HO387" s="7"/>
      <c r="HP387" s="7"/>
      <c r="HQ387" s="7"/>
      <c r="HR387" s="7"/>
      <c r="HS387" s="7"/>
      <c r="HT387" s="7"/>
      <c r="HU387" s="7"/>
      <c r="HV387" s="7"/>
      <c r="HW387" s="7"/>
      <c r="HX387" s="7"/>
      <c r="HY387" s="7"/>
      <c r="HZ387" s="7"/>
      <c r="IA387" s="7"/>
      <c r="IB387" s="7"/>
      <c r="IC387" s="7"/>
      <c r="ID387" s="7"/>
      <c r="IE387" s="7"/>
      <c r="IF387" s="7"/>
      <c r="IG387" s="7"/>
      <c r="IH387" s="7"/>
      <c r="II387" s="7"/>
      <c r="IJ387" s="7"/>
      <c r="IK387" s="7"/>
      <c r="IL387" s="7"/>
      <c r="IM387" s="7"/>
      <c r="IN387" s="7"/>
      <c r="IO387" s="7"/>
      <c r="IP387" s="7"/>
      <c r="IQ387" s="7"/>
      <c r="IR387" s="7"/>
      <c r="IS387" s="7"/>
      <c r="IT387" s="7"/>
      <c r="IU387" s="7"/>
      <c r="IV387" s="7"/>
      <c r="IW387" s="7"/>
      <c r="IX387" s="7"/>
      <c r="IY387" s="7"/>
      <c r="IZ387" s="7"/>
      <c r="JA387" s="7"/>
      <c r="JB387" s="7"/>
      <c r="JC387" s="7"/>
      <c r="JD387" s="7"/>
      <c r="JE387" s="7"/>
      <c r="JF387" s="7"/>
      <c r="JG387" s="7"/>
      <c r="JH387" s="7"/>
      <c r="JI387" s="7"/>
      <c r="JJ387" s="7"/>
      <c r="JK387" s="7"/>
      <c r="JL387" s="7"/>
      <c r="JM387" s="7"/>
      <c r="JN387" s="7"/>
      <c r="JO387" s="7"/>
      <c r="JP387" s="7"/>
      <c r="JQ387" s="7"/>
      <c r="JR387" s="7"/>
      <c r="JS387" s="7"/>
      <c r="JT387" s="7"/>
      <c r="JU387" s="7"/>
    </row>
    <row r="388" spans="1:281" s="3" customFormat="1" ht="30" customHeight="1" thickBot="1">
      <c r="A388" s="19" t="s">
        <v>246</v>
      </c>
      <c r="B388" s="29" t="s">
        <v>327</v>
      </c>
      <c r="C388" s="29" t="s">
        <v>117</v>
      </c>
      <c r="D388" s="109"/>
      <c r="E388" s="115">
        <v>0</v>
      </c>
      <c r="F388" s="113">
        <v>45852</v>
      </c>
      <c r="G388" s="34">
        <v>45866</v>
      </c>
      <c r="H388" s="28">
        <f t="shared" si="260"/>
        <v>15</v>
      </c>
      <c r="I388" s="22"/>
      <c r="J388" s="7"/>
      <c r="K388" s="7"/>
      <c r="L388" s="7"/>
      <c r="M388" s="7"/>
      <c r="N388" s="7"/>
      <c r="O388" s="7"/>
      <c r="P388" s="7"/>
      <c r="Q388" s="7"/>
      <c r="R388" s="7"/>
      <c r="S388" s="7"/>
      <c r="T388" s="7"/>
      <c r="U388" s="8"/>
      <c r="V388" s="8"/>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7"/>
      <c r="DX388" s="7"/>
      <c r="DY388" s="7"/>
      <c r="DZ388" s="7"/>
      <c r="EA388" s="7"/>
      <c r="EB388" s="7"/>
      <c r="EC388" s="7"/>
      <c r="ED388" s="7"/>
      <c r="EE388" s="7"/>
      <c r="EF388" s="7"/>
      <c r="EG388" s="7"/>
      <c r="EH388" s="7"/>
      <c r="EI388" s="7"/>
      <c r="EJ388" s="7"/>
      <c r="EK388" s="7"/>
      <c r="EL388" s="7"/>
      <c r="EM388" s="7"/>
      <c r="EN388" s="7"/>
      <c r="EO388" s="7"/>
      <c r="EP388" s="7"/>
      <c r="EQ388" s="7"/>
      <c r="ER388" s="7"/>
      <c r="ES388" s="7"/>
      <c r="ET388" s="7"/>
      <c r="EU388" s="7"/>
      <c r="EV388" s="7"/>
      <c r="EW388" s="7"/>
      <c r="EX388" s="7"/>
      <c r="EY388" s="7"/>
      <c r="EZ388" s="7"/>
      <c r="FA388" s="7"/>
      <c r="FB388" s="7"/>
      <c r="FC388" s="7"/>
      <c r="FD388" s="7"/>
      <c r="FE388" s="7"/>
      <c r="FF388" s="7"/>
      <c r="FG388" s="7"/>
      <c r="FH388" s="7"/>
      <c r="FI388" s="7"/>
      <c r="FJ388" s="7"/>
      <c r="FK388" s="7"/>
      <c r="FL388" s="7"/>
      <c r="FM388" s="7"/>
      <c r="FN388" s="7"/>
      <c r="FO388" s="7"/>
      <c r="FP388" s="7"/>
      <c r="FQ388" s="7"/>
      <c r="FR388" s="7"/>
      <c r="FS388" s="7"/>
      <c r="FT388" s="7"/>
      <c r="FU388" s="7"/>
      <c r="FV388" s="7"/>
      <c r="FW388" s="7"/>
      <c r="FX388" s="7"/>
      <c r="FY388" s="7"/>
      <c r="FZ388" s="7"/>
      <c r="GA388" s="7"/>
      <c r="GB388" s="7"/>
      <c r="GC388" s="7"/>
      <c r="GD388" s="7"/>
      <c r="GE388" s="7"/>
      <c r="GF388" s="7"/>
      <c r="GG388" s="7"/>
      <c r="GH388" s="7"/>
      <c r="GI388" s="7"/>
      <c r="GJ388" s="7"/>
      <c r="GK388" s="7"/>
      <c r="GL388" s="7"/>
      <c r="GM388" s="7"/>
      <c r="GN388" s="7"/>
      <c r="GO388" s="7"/>
      <c r="GP388" s="7"/>
      <c r="GQ388" s="7"/>
      <c r="GR388" s="7"/>
      <c r="GS388" s="7"/>
      <c r="GT388" s="7"/>
      <c r="GU388" s="7"/>
      <c r="GV388" s="7"/>
      <c r="GW388" s="7"/>
      <c r="GX388" s="7"/>
      <c r="GY388" s="7"/>
      <c r="GZ388" s="7"/>
      <c r="HA388" s="7"/>
      <c r="HB388" s="7"/>
      <c r="HC388" s="7"/>
      <c r="HD388" s="7"/>
      <c r="HE388" s="7"/>
      <c r="HF388" s="7"/>
      <c r="HG388" s="7"/>
      <c r="HH388" s="7"/>
      <c r="HI388" s="7"/>
      <c r="HJ388" s="7"/>
      <c r="HK388" s="7"/>
      <c r="HL388" s="7"/>
      <c r="HM388" s="7"/>
      <c r="HN388" s="7"/>
      <c r="HO388" s="7"/>
      <c r="HP388" s="7"/>
      <c r="HQ388" s="7"/>
      <c r="HR388" s="7"/>
      <c r="HS388" s="7"/>
      <c r="HT388" s="7"/>
      <c r="HU388" s="7"/>
      <c r="HV388" s="7"/>
      <c r="HW388" s="7"/>
      <c r="HX388" s="7"/>
      <c r="HY388" s="7"/>
      <c r="HZ388" s="7"/>
      <c r="IA388" s="7"/>
      <c r="IB388" s="7"/>
      <c r="IC388" s="7"/>
      <c r="ID388" s="7"/>
      <c r="IE388" s="7"/>
      <c r="IF388" s="7"/>
      <c r="IG388" s="7"/>
      <c r="IH388" s="7"/>
      <c r="II388" s="7"/>
      <c r="IJ388" s="7"/>
      <c r="IK388" s="7"/>
      <c r="IL388" s="7"/>
      <c r="IM388" s="7"/>
      <c r="IN388" s="7"/>
      <c r="IO388" s="7"/>
      <c r="IP388" s="7"/>
      <c r="IQ388" s="7"/>
      <c r="IR388" s="7"/>
      <c r="IS388" s="7"/>
      <c r="IT388" s="7"/>
      <c r="IU388" s="7"/>
      <c r="IV388" s="7"/>
      <c r="IW388" s="7"/>
      <c r="IX388" s="7"/>
      <c r="IY388" s="7"/>
      <c r="IZ388" s="7"/>
      <c r="JA388" s="7"/>
      <c r="JB388" s="7"/>
      <c r="JC388" s="7"/>
      <c r="JD388" s="7"/>
      <c r="JE388" s="7"/>
      <c r="JF388" s="7"/>
      <c r="JG388" s="7"/>
      <c r="JH388" s="7"/>
      <c r="JI388" s="7"/>
      <c r="JJ388" s="7"/>
      <c r="JK388" s="7"/>
      <c r="JL388" s="7"/>
      <c r="JM388" s="7"/>
      <c r="JN388" s="7"/>
      <c r="JO388" s="7"/>
      <c r="JP388" s="7"/>
      <c r="JQ388" s="7"/>
      <c r="JR388" s="7"/>
      <c r="JS388" s="7"/>
      <c r="JT388" s="7"/>
      <c r="JU388" s="7"/>
    </row>
    <row r="389" spans="1:281" s="3" customFormat="1" ht="30" customHeight="1" thickBot="1">
      <c r="A389" s="19" t="s">
        <v>247</v>
      </c>
      <c r="B389" s="29" t="s">
        <v>327</v>
      </c>
      <c r="C389" s="29" t="s">
        <v>117</v>
      </c>
      <c r="D389" s="109"/>
      <c r="E389" s="115">
        <v>0</v>
      </c>
      <c r="F389" s="113">
        <v>45852</v>
      </c>
      <c r="G389" s="34">
        <v>45866</v>
      </c>
      <c r="H389" s="28">
        <f t="shared" si="260"/>
        <v>15</v>
      </c>
      <c r="I389" s="22"/>
      <c r="J389" s="7"/>
      <c r="K389" s="7"/>
      <c r="L389" s="7"/>
      <c r="M389" s="7"/>
      <c r="N389" s="7"/>
      <c r="O389" s="7"/>
      <c r="P389" s="7"/>
      <c r="Q389" s="7"/>
      <c r="R389" s="7"/>
      <c r="S389" s="7"/>
      <c r="T389" s="7"/>
      <c r="U389" s="8"/>
      <c r="V389" s="8"/>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7"/>
      <c r="DX389" s="7"/>
      <c r="DY389" s="7"/>
      <c r="DZ389" s="7"/>
      <c r="EA389" s="7"/>
      <c r="EB389" s="7"/>
      <c r="EC389" s="7"/>
      <c r="ED389" s="7"/>
      <c r="EE389" s="7"/>
      <c r="EF389" s="7"/>
      <c r="EG389" s="7"/>
      <c r="EH389" s="7"/>
      <c r="EI389" s="7"/>
      <c r="EJ389" s="7"/>
      <c r="EK389" s="7"/>
      <c r="EL389" s="7"/>
      <c r="EM389" s="7"/>
      <c r="EN389" s="7"/>
      <c r="EO389" s="7"/>
      <c r="EP389" s="7"/>
      <c r="EQ389" s="7"/>
      <c r="ER389" s="7"/>
      <c r="ES389" s="7"/>
      <c r="ET389" s="7"/>
      <c r="EU389" s="7"/>
      <c r="EV389" s="7"/>
      <c r="EW389" s="7"/>
      <c r="EX389" s="7"/>
      <c r="EY389" s="7"/>
      <c r="EZ389" s="7"/>
      <c r="FA389" s="7"/>
      <c r="FB389" s="7"/>
      <c r="FC389" s="7"/>
      <c r="FD389" s="7"/>
      <c r="FE389" s="7"/>
      <c r="FF389" s="7"/>
      <c r="FG389" s="7"/>
      <c r="FH389" s="7"/>
      <c r="FI389" s="7"/>
      <c r="FJ389" s="7"/>
      <c r="FK389" s="7"/>
      <c r="FL389" s="7"/>
      <c r="FM389" s="7"/>
      <c r="FN389" s="7"/>
      <c r="FO389" s="7"/>
      <c r="FP389" s="7"/>
      <c r="FQ389" s="7"/>
      <c r="FR389" s="7"/>
      <c r="FS389" s="7"/>
      <c r="FT389" s="7"/>
      <c r="FU389" s="7"/>
      <c r="FV389" s="7"/>
      <c r="FW389" s="7"/>
      <c r="FX389" s="7"/>
      <c r="FY389" s="7"/>
      <c r="FZ389" s="7"/>
      <c r="GA389" s="7"/>
      <c r="GB389" s="7"/>
      <c r="GC389" s="7"/>
      <c r="GD389" s="7"/>
      <c r="GE389" s="7"/>
      <c r="GF389" s="7"/>
      <c r="GG389" s="7"/>
      <c r="GH389" s="7"/>
      <c r="GI389" s="7"/>
      <c r="GJ389" s="7"/>
      <c r="GK389" s="7"/>
      <c r="GL389" s="7"/>
      <c r="GM389" s="7"/>
      <c r="GN389" s="7"/>
      <c r="GO389" s="7"/>
      <c r="GP389" s="7"/>
      <c r="GQ389" s="7"/>
      <c r="GR389" s="7"/>
      <c r="GS389" s="7"/>
      <c r="GT389" s="7"/>
      <c r="GU389" s="7"/>
      <c r="GV389" s="7"/>
      <c r="GW389" s="7"/>
      <c r="GX389" s="7"/>
      <c r="GY389" s="7"/>
      <c r="GZ389" s="7"/>
      <c r="HA389" s="7"/>
      <c r="HB389" s="7"/>
      <c r="HC389" s="7"/>
      <c r="HD389" s="7"/>
      <c r="HE389" s="7"/>
      <c r="HF389" s="7"/>
      <c r="HG389" s="7"/>
      <c r="HH389" s="7"/>
      <c r="HI389" s="7"/>
      <c r="HJ389" s="7"/>
      <c r="HK389" s="7"/>
      <c r="HL389" s="7"/>
      <c r="HM389" s="7"/>
      <c r="HN389" s="7"/>
      <c r="HO389" s="7"/>
      <c r="HP389" s="7"/>
      <c r="HQ389" s="7"/>
      <c r="HR389" s="7"/>
      <c r="HS389" s="7"/>
      <c r="HT389" s="7"/>
      <c r="HU389" s="7"/>
      <c r="HV389" s="7"/>
      <c r="HW389" s="7"/>
      <c r="HX389" s="7"/>
      <c r="HY389" s="7"/>
      <c r="HZ389" s="7"/>
      <c r="IA389" s="7"/>
      <c r="IB389" s="7"/>
      <c r="IC389" s="7"/>
      <c r="ID389" s="7"/>
      <c r="IE389" s="7"/>
      <c r="IF389" s="7"/>
      <c r="IG389" s="7"/>
      <c r="IH389" s="7"/>
      <c r="II389" s="7"/>
      <c r="IJ389" s="7"/>
      <c r="IK389" s="7"/>
      <c r="IL389" s="7"/>
      <c r="IM389" s="7"/>
      <c r="IN389" s="7"/>
      <c r="IO389" s="7"/>
      <c r="IP389" s="7"/>
      <c r="IQ389" s="7"/>
      <c r="IR389" s="7"/>
      <c r="IS389" s="7"/>
      <c r="IT389" s="7"/>
      <c r="IU389" s="7"/>
      <c r="IV389" s="7"/>
      <c r="IW389" s="7"/>
      <c r="IX389" s="7"/>
      <c r="IY389" s="7"/>
      <c r="IZ389" s="7"/>
      <c r="JA389" s="7"/>
      <c r="JB389" s="7"/>
      <c r="JC389" s="7"/>
      <c r="JD389" s="7"/>
      <c r="JE389" s="7"/>
      <c r="JF389" s="7"/>
      <c r="JG389" s="7"/>
      <c r="JH389" s="7"/>
      <c r="JI389" s="7"/>
      <c r="JJ389" s="7"/>
      <c r="JK389" s="7"/>
      <c r="JL389" s="7"/>
      <c r="JM389" s="7"/>
      <c r="JN389" s="7"/>
      <c r="JO389" s="7"/>
      <c r="JP389" s="7"/>
      <c r="JQ389" s="7"/>
      <c r="JR389" s="7"/>
      <c r="JS389" s="7"/>
      <c r="JT389" s="7"/>
      <c r="JU389" s="7"/>
    </row>
    <row r="390" spans="1:281" s="3" customFormat="1" ht="30" customHeight="1" thickBot="1">
      <c r="A390" s="19" t="s">
        <v>248</v>
      </c>
      <c r="B390" s="29" t="s">
        <v>327</v>
      </c>
      <c r="C390" s="29" t="s">
        <v>117</v>
      </c>
      <c r="D390" s="109"/>
      <c r="E390" s="115">
        <v>0</v>
      </c>
      <c r="F390" s="113">
        <v>45852</v>
      </c>
      <c r="G390" s="34">
        <v>45866</v>
      </c>
      <c r="H390" s="28">
        <f t="shared" si="260"/>
        <v>15</v>
      </c>
      <c r="I390" s="22"/>
      <c r="J390" s="7"/>
      <c r="K390" s="7"/>
      <c r="L390" s="7"/>
      <c r="M390" s="7"/>
      <c r="N390" s="7"/>
      <c r="O390" s="7"/>
      <c r="P390" s="7"/>
      <c r="Q390" s="7"/>
      <c r="R390" s="7"/>
      <c r="S390" s="7"/>
      <c r="T390" s="7"/>
      <c r="U390" s="8"/>
      <c r="V390" s="8"/>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7"/>
      <c r="DX390" s="7"/>
      <c r="DY390" s="7"/>
      <c r="DZ390" s="7"/>
      <c r="EA390" s="7"/>
      <c r="EB390" s="7"/>
      <c r="EC390" s="7"/>
      <c r="ED390" s="7"/>
      <c r="EE390" s="7"/>
      <c r="EF390" s="7"/>
      <c r="EG390" s="7"/>
      <c r="EH390" s="7"/>
      <c r="EI390" s="7"/>
      <c r="EJ390" s="7"/>
      <c r="EK390" s="7"/>
      <c r="EL390" s="7"/>
      <c r="EM390" s="7"/>
      <c r="EN390" s="7"/>
      <c r="EO390" s="7"/>
      <c r="EP390" s="7"/>
      <c r="EQ390" s="7"/>
      <c r="ER390" s="7"/>
      <c r="ES390" s="7"/>
      <c r="ET390" s="7"/>
      <c r="EU390" s="7"/>
      <c r="EV390" s="7"/>
      <c r="EW390" s="7"/>
      <c r="EX390" s="7"/>
      <c r="EY390" s="7"/>
      <c r="EZ390" s="7"/>
      <c r="FA390" s="7"/>
      <c r="FB390" s="7"/>
      <c r="FC390" s="7"/>
      <c r="FD390" s="7"/>
      <c r="FE390" s="7"/>
      <c r="FF390" s="7"/>
      <c r="FG390" s="7"/>
      <c r="FH390" s="7"/>
      <c r="FI390" s="7"/>
      <c r="FJ390" s="7"/>
      <c r="FK390" s="7"/>
      <c r="FL390" s="7"/>
      <c r="FM390" s="7"/>
      <c r="FN390" s="7"/>
      <c r="FO390" s="7"/>
      <c r="FP390" s="7"/>
      <c r="FQ390" s="7"/>
      <c r="FR390" s="7"/>
      <c r="FS390" s="7"/>
      <c r="FT390" s="7"/>
      <c r="FU390" s="7"/>
      <c r="FV390" s="7"/>
      <c r="FW390" s="7"/>
      <c r="FX390" s="7"/>
      <c r="FY390" s="7"/>
      <c r="FZ390" s="7"/>
      <c r="GA390" s="7"/>
      <c r="GB390" s="7"/>
      <c r="GC390" s="7"/>
      <c r="GD390" s="7"/>
      <c r="GE390" s="7"/>
      <c r="GF390" s="7"/>
      <c r="GG390" s="7"/>
      <c r="GH390" s="7"/>
      <c r="GI390" s="7"/>
      <c r="GJ390" s="7"/>
      <c r="GK390" s="7"/>
      <c r="GL390" s="7"/>
      <c r="GM390" s="7"/>
      <c r="GN390" s="7"/>
      <c r="GO390" s="7"/>
      <c r="GP390" s="7"/>
      <c r="GQ390" s="7"/>
      <c r="GR390" s="7"/>
      <c r="GS390" s="7"/>
      <c r="GT390" s="7"/>
      <c r="GU390" s="7"/>
      <c r="GV390" s="7"/>
      <c r="GW390" s="7"/>
      <c r="GX390" s="7"/>
      <c r="GY390" s="7"/>
      <c r="GZ390" s="7"/>
      <c r="HA390" s="7"/>
      <c r="HB390" s="7"/>
      <c r="HC390" s="7"/>
      <c r="HD390" s="7"/>
      <c r="HE390" s="7"/>
      <c r="HF390" s="7"/>
      <c r="HG390" s="7"/>
      <c r="HH390" s="7"/>
      <c r="HI390" s="7"/>
      <c r="HJ390" s="7"/>
      <c r="HK390" s="7"/>
      <c r="HL390" s="7"/>
      <c r="HM390" s="7"/>
      <c r="HN390" s="7"/>
      <c r="HO390" s="7"/>
      <c r="HP390" s="7"/>
      <c r="HQ390" s="7"/>
      <c r="HR390" s="7"/>
      <c r="HS390" s="7"/>
      <c r="HT390" s="7"/>
      <c r="HU390" s="7"/>
      <c r="HV390" s="7"/>
      <c r="HW390" s="7"/>
      <c r="HX390" s="7"/>
      <c r="HY390" s="7"/>
      <c r="HZ390" s="7"/>
      <c r="IA390" s="7"/>
      <c r="IB390" s="7"/>
      <c r="IC390" s="7"/>
      <c r="ID390" s="7"/>
      <c r="IE390" s="7"/>
      <c r="IF390" s="7"/>
      <c r="IG390" s="7"/>
      <c r="IH390" s="7"/>
      <c r="II390" s="7"/>
      <c r="IJ390" s="7"/>
      <c r="IK390" s="7"/>
      <c r="IL390" s="7"/>
      <c r="IM390" s="7"/>
      <c r="IN390" s="7"/>
      <c r="IO390" s="7"/>
      <c r="IP390" s="7"/>
      <c r="IQ390" s="7"/>
      <c r="IR390" s="7"/>
      <c r="IS390" s="7"/>
      <c r="IT390" s="7"/>
      <c r="IU390" s="7"/>
      <c r="IV390" s="7"/>
      <c r="IW390" s="7"/>
      <c r="IX390" s="7"/>
      <c r="IY390" s="7"/>
      <c r="IZ390" s="7"/>
      <c r="JA390" s="7"/>
      <c r="JB390" s="7"/>
      <c r="JC390" s="7"/>
      <c r="JD390" s="7"/>
      <c r="JE390" s="7"/>
      <c r="JF390" s="7"/>
      <c r="JG390" s="7"/>
      <c r="JH390" s="7"/>
      <c r="JI390" s="7"/>
      <c r="JJ390" s="7"/>
      <c r="JK390" s="7"/>
      <c r="JL390" s="7"/>
      <c r="JM390" s="7"/>
      <c r="JN390" s="7"/>
      <c r="JO390" s="7"/>
      <c r="JP390" s="7"/>
      <c r="JQ390" s="7"/>
      <c r="JR390" s="7"/>
      <c r="JS390" s="7"/>
      <c r="JT390" s="7"/>
      <c r="JU390" s="7"/>
    </row>
    <row r="391" spans="1:281" s="3" customFormat="1" ht="30" customHeight="1" thickBot="1">
      <c r="A391" s="19" t="s">
        <v>249</v>
      </c>
      <c r="B391" s="29" t="s">
        <v>327</v>
      </c>
      <c r="C391" s="29" t="s">
        <v>117</v>
      </c>
      <c r="D391" s="109"/>
      <c r="E391" s="115">
        <v>0</v>
      </c>
      <c r="F391" s="113">
        <v>45852</v>
      </c>
      <c r="G391" s="34">
        <v>45866</v>
      </c>
      <c r="H391" s="28">
        <f t="shared" si="260"/>
        <v>15</v>
      </c>
      <c r="I391" s="22"/>
      <c r="J391" s="7"/>
      <c r="K391" s="7"/>
      <c r="L391" s="7"/>
      <c r="M391" s="7"/>
      <c r="N391" s="7"/>
      <c r="O391" s="7"/>
      <c r="P391" s="7"/>
      <c r="Q391" s="7"/>
      <c r="R391" s="7"/>
      <c r="S391" s="7"/>
      <c r="T391" s="7"/>
      <c r="U391" s="8"/>
      <c r="V391" s="8"/>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7"/>
      <c r="DX391" s="7"/>
      <c r="DY391" s="7"/>
      <c r="DZ391" s="7"/>
      <c r="EA391" s="7"/>
      <c r="EB391" s="7"/>
      <c r="EC391" s="7"/>
      <c r="ED391" s="7"/>
      <c r="EE391" s="7"/>
      <c r="EF391" s="7"/>
      <c r="EG391" s="7"/>
      <c r="EH391" s="7"/>
      <c r="EI391" s="7"/>
      <c r="EJ391" s="7"/>
      <c r="EK391" s="7"/>
      <c r="EL391" s="7"/>
      <c r="EM391" s="7"/>
      <c r="EN391" s="7"/>
      <c r="EO391" s="7"/>
      <c r="EP391" s="7"/>
      <c r="EQ391" s="7"/>
      <c r="ER391" s="7"/>
      <c r="ES391" s="7"/>
      <c r="ET391" s="7"/>
      <c r="EU391" s="7"/>
      <c r="EV391" s="7"/>
      <c r="EW391" s="7"/>
      <c r="EX391" s="7"/>
      <c r="EY391" s="7"/>
      <c r="EZ391" s="7"/>
      <c r="FA391" s="7"/>
      <c r="FB391" s="7"/>
      <c r="FC391" s="7"/>
      <c r="FD391" s="7"/>
      <c r="FE391" s="7"/>
      <c r="FF391" s="7"/>
      <c r="FG391" s="7"/>
      <c r="FH391" s="7"/>
      <c r="FI391" s="7"/>
      <c r="FJ391" s="7"/>
      <c r="FK391" s="7"/>
      <c r="FL391" s="7"/>
      <c r="FM391" s="7"/>
      <c r="FN391" s="7"/>
      <c r="FO391" s="7"/>
      <c r="FP391" s="7"/>
      <c r="FQ391" s="7"/>
      <c r="FR391" s="7"/>
      <c r="FS391" s="7"/>
      <c r="FT391" s="7"/>
      <c r="FU391" s="7"/>
      <c r="FV391" s="7"/>
      <c r="FW391" s="7"/>
      <c r="FX391" s="7"/>
      <c r="FY391" s="7"/>
      <c r="FZ391" s="7"/>
      <c r="GA391" s="7"/>
      <c r="GB391" s="7"/>
      <c r="GC391" s="7"/>
      <c r="GD391" s="7"/>
      <c r="GE391" s="7"/>
      <c r="GF391" s="7"/>
      <c r="GG391" s="7"/>
      <c r="GH391" s="7"/>
      <c r="GI391" s="7"/>
      <c r="GJ391" s="7"/>
      <c r="GK391" s="7"/>
      <c r="GL391" s="7"/>
      <c r="GM391" s="7"/>
      <c r="GN391" s="7"/>
      <c r="GO391" s="7"/>
      <c r="GP391" s="7"/>
      <c r="GQ391" s="7"/>
      <c r="GR391" s="7"/>
      <c r="GS391" s="7"/>
      <c r="GT391" s="7"/>
      <c r="GU391" s="7"/>
      <c r="GV391" s="7"/>
      <c r="GW391" s="7"/>
      <c r="GX391" s="7"/>
      <c r="GY391" s="7"/>
      <c r="GZ391" s="7"/>
      <c r="HA391" s="7"/>
      <c r="HB391" s="7"/>
      <c r="HC391" s="7"/>
      <c r="HD391" s="7"/>
      <c r="HE391" s="7"/>
      <c r="HF391" s="7"/>
      <c r="HG391" s="7"/>
      <c r="HH391" s="7"/>
      <c r="HI391" s="7"/>
      <c r="HJ391" s="7"/>
      <c r="HK391" s="7"/>
      <c r="HL391" s="7"/>
      <c r="HM391" s="7"/>
      <c r="HN391" s="7"/>
      <c r="HO391" s="7"/>
      <c r="HP391" s="7"/>
      <c r="HQ391" s="7"/>
      <c r="HR391" s="7"/>
      <c r="HS391" s="7"/>
      <c r="HT391" s="7"/>
      <c r="HU391" s="7"/>
      <c r="HV391" s="7"/>
      <c r="HW391" s="7"/>
      <c r="HX391" s="7"/>
      <c r="HY391" s="7"/>
      <c r="HZ391" s="7"/>
      <c r="IA391" s="7"/>
      <c r="IB391" s="7"/>
      <c r="IC391" s="7"/>
      <c r="ID391" s="7"/>
      <c r="IE391" s="7"/>
      <c r="IF391" s="7"/>
      <c r="IG391" s="7"/>
      <c r="IH391" s="7"/>
      <c r="II391" s="7"/>
      <c r="IJ391" s="7"/>
      <c r="IK391" s="7"/>
      <c r="IL391" s="7"/>
      <c r="IM391" s="7"/>
      <c r="IN391" s="7"/>
      <c r="IO391" s="7"/>
      <c r="IP391" s="7"/>
      <c r="IQ391" s="7"/>
      <c r="IR391" s="7"/>
      <c r="IS391" s="7"/>
      <c r="IT391" s="7"/>
      <c r="IU391" s="7"/>
      <c r="IV391" s="7"/>
      <c r="IW391" s="7"/>
      <c r="IX391" s="7"/>
      <c r="IY391" s="7"/>
      <c r="IZ391" s="7"/>
      <c r="JA391" s="7"/>
      <c r="JB391" s="7"/>
      <c r="JC391" s="7"/>
      <c r="JD391" s="7"/>
      <c r="JE391" s="7"/>
      <c r="JF391" s="7"/>
      <c r="JG391" s="7"/>
      <c r="JH391" s="7"/>
      <c r="JI391" s="7"/>
      <c r="JJ391" s="7"/>
      <c r="JK391" s="7"/>
      <c r="JL391" s="7"/>
      <c r="JM391" s="7"/>
      <c r="JN391" s="7"/>
      <c r="JO391" s="7"/>
      <c r="JP391" s="7"/>
      <c r="JQ391" s="7"/>
      <c r="JR391" s="7"/>
      <c r="JS391" s="7"/>
      <c r="JT391" s="7"/>
      <c r="JU391" s="7"/>
    </row>
    <row r="392" spans="1:281" s="3" customFormat="1" ht="30" customHeight="1" thickBot="1">
      <c r="A392" s="19" t="s">
        <v>250</v>
      </c>
      <c r="B392" s="29" t="s">
        <v>327</v>
      </c>
      <c r="C392" s="29" t="s">
        <v>117</v>
      </c>
      <c r="D392" s="109"/>
      <c r="E392" s="115">
        <v>0</v>
      </c>
      <c r="F392" s="113">
        <v>45852</v>
      </c>
      <c r="G392" s="34">
        <v>45866</v>
      </c>
      <c r="H392" s="28">
        <f t="shared" si="260"/>
        <v>15</v>
      </c>
      <c r="I392" s="22"/>
      <c r="J392" s="7"/>
      <c r="K392" s="7"/>
      <c r="L392" s="7"/>
      <c r="M392" s="7"/>
      <c r="N392" s="7"/>
      <c r="O392" s="7"/>
      <c r="P392" s="7"/>
      <c r="Q392" s="7"/>
      <c r="R392" s="7"/>
      <c r="S392" s="7"/>
      <c r="T392" s="7"/>
      <c r="U392" s="8"/>
      <c r="V392" s="8"/>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7"/>
      <c r="DX392" s="7"/>
      <c r="DY392" s="7"/>
      <c r="DZ392" s="7"/>
      <c r="EA392" s="7"/>
      <c r="EB392" s="7"/>
      <c r="EC392" s="7"/>
      <c r="ED392" s="7"/>
      <c r="EE392" s="7"/>
      <c r="EF392" s="7"/>
      <c r="EG392" s="7"/>
      <c r="EH392" s="7"/>
      <c r="EI392" s="7"/>
      <c r="EJ392" s="7"/>
      <c r="EK392" s="7"/>
      <c r="EL392" s="7"/>
      <c r="EM392" s="7"/>
      <c r="EN392" s="7"/>
      <c r="EO392" s="7"/>
      <c r="EP392" s="7"/>
      <c r="EQ392" s="7"/>
      <c r="ER392" s="7"/>
      <c r="ES392" s="7"/>
      <c r="ET392" s="7"/>
      <c r="EU392" s="7"/>
      <c r="EV392" s="7"/>
      <c r="EW392" s="7"/>
      <c r="EX392" s="7"/>
      <c r="EY392" s="7"/>
      <c r="EZ392" s="7"/>
      <c r="FA392" s="7"/>
      <c r="FB392" s="7"/>
      <c r="FC392" s="7"/>
      <c r="FD392" s="7"/>
      <c r="FE392" s="7"/>
      <c r="FF392" s="7"/>
      <c r="FG392" s="7"/>
      <c r="FH392" s="7"/>
      <c r="FI392" s="7"/>
      <c r="FJ392" s="7"/>
      <c r="FK392" s="7"/>
      <c r="FL392" s="7"/>
      <c r="FM392" s="7"/>
      <c r="FN392" s="7"/>
      <c r="FO392" s="7"/>
      <c r="FP392" s="7"/>
      <c r="FQ392" s="7"/>
      <c r="FR392" s="7"/>
      <c r="FS392" s="7"/>
      <c r="FT392" s="7"/>
      <c r="FU392" s="7"/>
      <c r="FV392" s="7"/>
      <c r="FW392" s="7"/>
      <c r="FX392" s="7"/>
      <c r="FY392" s="7"/>
      <c r="FZ392" s="7"/>
      <c r="GA392" s="7"/>
      <c r="GB392" s="7"/>
      <c r="GC392" s="7"/>
      <c r="GD392" s="7"/>
      <c r="GE392" s="7"/>
      <c r="GF392" s="7"/>
      <c r="GG392" s="7"/>
      <c r="GH392" s="7"/>
      <c r="GI392" s="7"/>
      <c r="GJ392" s="7"/>
      <c r="GK392" s="7"/>
      <c r="GL392" s="7"/>
      <c r="GM392" s="7"/>
      <c r="GN392" s="7"/>
      <c r="GO392" s="7"/>
      <c r="GP392" s="7"/>
      <c r="GQ392" s="7"/>
      <c r="GR392" s="7"/>
      <c r="GS392" s="7"/>
      <c r="GT392" s="7"/>
      <c r="GU392" s="7"/>
      <c r="GV392" s="7"/>
      <c r="GW392" s="7"/>
      <c r="GX392" s="7"/>
      <c r="GY392" s="7"/>
      <c r="GZ392" s="7"/>
      <c r="HA392" s="7"/>
      <c r="HB392" s="7"/>
      <c r="HC392" s="7"/>
      <c r="HD392" s="7"/>
      <c r="HE392" s="7"/>
      <c r="HF392" s="7"/>
      <c r="HG392" s="7"/>
      <c r="HH392" s="7"/>
      <c r="HI392" s="7"/>
      <c r="HJ392" s="7"/>
      <c r="HK392" s="7"/>
      <c r="HL392" s="7"/>
      <c r="HM392" s="7"/>
      <c r="HN392" s="7"/>
      <c r="HO392" s="7"/>
      <c r="HP392" s="7"/>
      <c r="HQ392" s="7"/>
      <c r="HR392" s="7"/>
      <c r="HS392" s="7"/>
      <c r="HT392" s="7"/>
      <c r="HU392" s="7"/>
      <c r="HV392" s="7"/>
      <c r="HW392" s="7"/>
      <c r="HX392" s="7"/>
      <c r="HY392" s="7"/>
      <c r="HZ392" s="7"/>
      <c r="IA392" s="7"/>
      <c r="IB392" s="7"/>
      <c r="IC392" s="7"/>
      <c r="ID392" s="7"/>
      <c r="IE392" s="7"/>
      <c r="IF392" s="7"/>
      <c r="IG392" s="7"/>
      <c r="IH392" s="7"/>
      <c r="II392" s="7"/>
      <c r="IJ392" s="7"/>
      <c r="IK392" s="7"/>
      <c r="IL392" s="7"/>
      <c r="IM392" s="7"/>
      <c r="IN392" s="7"/>
      <c r="IO392" s="7"/>
      <c r="IP392" s="7"/>
      <c r="IQ392" s="7"/>
      <c r="IR392" s="7"/>
      <c r="IS392" s="7"/>
      <c r="IT392" s="7"/>
      <c r="IU392" s="7"/>
      <c r="IV392" s="7"/>
      <c r="IW392" s="7"/>
      <c r="IX392" s="7"/>
      <c r="IY392" s="7"/>
      <c r="IZ392" s="7"/>
      <c r="JA392" s="7"/>
      <c r="JB392" s="7"/>
      <c r="JC392" s="7"/>
      <c r="JD392" s="7"/>
      <c r="JE392" s="7"/>
      <c r="JF392" s="7"/>
      <c r="JG392" s="7"/>
      <c r="JH392" s="7"/>
      <c r="JI392" s="7"/>
      <c r="JJ392" s="7"/>
      <c r="JK392" s="7"/>
      <c r="JL392" s="7"/>
      <c r="JM392" s="7"/>
      <c r="JN392" s="7"/>
      <c r="JO392" s="7"/>
      <c r="JP392" s="7"/>
      <c r="JQ392" s="7"/>
      <c r="JR392" s="7"/>
      <c r="JS392" s="7"/>
      <c r="JT392" s="7"/>
      <c r="JU392" s="7"/>
    </row>
    <row r="393" spans="1:281" s="3" customFormat="1" ht="30" customHeight="1" thickBot="1">
      <c r="A393" s="19" t="s">
        <v>251</v>
      </c>
      <c r="B393" s="29" t="s">
        <v>327</v>
      </c>
      <c r="C393" s="29" t="s">
        <v>117</v>
      </c>
      <c r="D393" s="109"/>
      <c r="E393" s="115">
        <v>0</v>
      </c>
      <c r="F393" s="113">
        <v>45852</v>
      </c>
      <c r="G393" s="34">
        <v>45866</v>
      </c>
      <c r="H393" s="28">
        <f t="shared" si="260"/>
        <v>15</v>
      </c>
      <c r="I393" s="22"/>
      <c r="J393" s="7"/>
      <c r="K393" s="7"/>
      <c r="L393" s="7"/>
      <c r="M393" s="7"/>
      <c r="N393" s="7"/>
      <c r="O393" s="7"/>
      <c r="P393" s="7"/>
      <c r="Q393" s="7"/>
      <c r="R393" s="7"/>
      <c r="S393" s="7"/>
      <c r="T393" s="7"/>
      <c r="U393" s="8"/>
      <c r="V393" s="8"/>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7"/>
      <c r="DX393" s="7"/>
      <c r="DY393" s="7"/>
      <c r="DZ393" s="7"/>
      <c r="EA393" s="7"/>
      <c r="EB393" s="7"/>
      <c r="EC393" s="7"/>
      <c r="ED393" s="7"/>
      <c r="EE393" s="7"/>
      <c r="EF393" s="7"/>
      <c r="EG393" s="7"/>
      <c r="EH393" s="7"/>
      <c r="EI393" s="7"/>
      <c r="EJ393" s="7"/>
      <c r="EK393" s="7"/>
      <c r="EL393" s="7"/>
      <c r="EM393" s="7"/>
      <c r="EN393" s="7"/>
      <c r="EO393" s="7"/>
      <c r="EP393" s="7"/>
      <c r="EQ393" s="7"/>
      <c r="ER393" s="7"/>
      <c r="ES393" s="7"/>
      <c r="ET393" s="7"/>
      <c r="EU393" s="7"/>
      <c r="EV393" s="7"/>
      <c r="EW393" s="7"/>
      <c r="EX393" s="7"/>
      <c r="EY393" s="7"/>
      <c r="EZ393" s="7"/>
      <c r="FA393" s="7"/>
      <c r="FB393" s="7"/>
      <c r="FC393" s="7"/>
      <c r="FD393" s="7"/>
      <c r="FE393" s="7"/>
      <c r="FF393" s="7"/>
      <c r="FG393" s="7"/>
      <c r="FH393" s="7"/>
      <c r="FI393" s="7"/>
      <c r="FJ393" s="7"/>
      <c r="FK393" s="7"/>
      <c r="FL393" s="7"/>
      <c r="FM393" s="7"/>
      <c r="FN393" s="7"/>
      <c r="FO393" s="7"/>
      <c r="FP393" s="7"/>
      <c r="FQ393" s="7"/>
      <c r="FR393" s="7"/>
      <c r="FS393" s="7"/>
      <c r="FT393" s="7"/>
      <c r="FU393" s="7"/>
      <c r="FV393" s="7"/>
      <c r="FW393" s="7"/>
      <c r="FX393" s="7"/>
      <c r="FY393" s="7"/>
      <c r="FZ393" s="7"/>
      <c r="GA393" s="7"/>
      <c r="GB393" s="7"/>
      <c r="GC393" s="7"/>
      <c r="GD393" s="7"/>
      <c r="GE393" s="7"/>
      <c r="GF393" s="7"/>
      <c r="GG393" s="7"/>
      <c r="GH393" s="7"/>
      <c r="GI393" s="7"/>
      <c r="GJ393" s="7"/>
      <c r="GK393" s="7"/>
      <c r="GL393" s="7"/>
      <c r="GM393" s="7"/>
      <c r="GN393" s="7"/>
      <c r="GO393" s="7"/>
      <c r="GP393" s="7"/>
      <c r="GQ393" s="7"/>
      <c r="GR393" s="7"/>
      <c r="GS393" s="7"/>
      <c r="GT393" s="7"/>
      <c r="GU393" s="7"/>
      <c r="GV393" s="7"/>
      <c r="GW393" s="7"/>
      <c r="GX393" s="7"/>
      <c r="GY393" s="7"/>
      <c r="GZ393" s="7"/>
      <c r="HA393" s="7"/>
      <c r="HB393" s="7"/>
      <c r="HC393" s="7"/>
      <c r="HD393" s="7"/>
      <c r="HE393" s="7"/>
      <c r="HF393" s="7"/>
      <c r="HG393" s="7"/>
      <c r="HH393" s="7"/>
      <c r="HI393" s="7"/>
      <c r="HJ393" s="7"/>
      <c r="HK393" s="7"/>
      <c r="HL393" s="7"/>
      <c r="HM393" s="7"/>
      <c r="HN393" s="7"/>
      <c r="HO393" s="7"/>
      <c r="HP393" s="7"/>
      <c r="HQ393" s="7"/>
      <c r="HR393" s="7"/>
      <c r="HS393" s="7"/>
      <c r="HT393" s="7"/>
      <c r="HU393" s="7"/>
      <c r="HV393" s="7"/>
      <c r="HW393" s="7"/>
      <c r="HX393" s="7"/>
      <c r="HY393" s="7"/>
      <c r="HZ393" s="7"/>
      <c r="IA393" s="7"/>
      <c r="IB393" s="7"/>
      <c r="IC393" s="7"/>
      <c r="ID393" s="7"/>
      <c r="IE393" s="7"/>
      <c r="IF393" s="7"/>
      <c r="IG393" s="7"/>
      <c r="IH393" s="7"/>
      <c r="II393" s="7"/>
      <c r="IJ393" s="7"/>
      <c r="IK393" s="7"/>
      <c r="IL393" s="7"/>
      <c r="IM393" s="7"/>
      <c r="IN393" s="7"/>
      <c r="IO393" s="7"/>
      <c r="IP393" s="7"/>
      <c r="IQ393" s="7"/>
      <c r="IR393" s="7"/>
      <c r="IS393" s="7"/>
      <c r="IT393" s="7"/>
      <c r="IU393" s="7"/>
      <c r="IV393" s="7"/>
      <c r="IW393" s="7"/>
      <c r="IX393" s="7"/>
      <c r="IY393" s="7"/>
      <c r="IZ393" s="7"/>
      <c r="JA393" s="7"/>
      <c r="JB393" s="7"/>
      <c r="JC393" s="7"/>
      <c r="JD393" s="7"/>
      <c r="JE393" s="7"/>
      <c r="JF393" s="7"/>
      <c r="JG393" s="7"/>
      <c r="JH393" s="7"/>
      <c r="JI393" s="7"/>
      <c r="JJ393" s="7"/>
      <c r="JK393" s="7"/>
      <c r="JL393" s="7"/>
      <c r="JM393" s="7"/>
      <c r="JN393" s="7"/>
      <c r="JO393" s="7"/>
      <c r="JP393" s="7"/>
      <c r="JQ393" s="7"/>
      <c r="JR393" s="7"/>
      <c r="JS393" s="7"/>
      <c r="JT393" s="7"/>
      <c r="JU393" s="7"/>
    </row>
    <row r="394" spans="1:281" s="3" customFormat="1" ht="30" customHeight="1" thickBot="1">
      <c r="A394" s="19" t="s">
        <v>252</v>
      </c>
      <c r="B394" s="29" t="s">
        <v>327</v>
      </c>
      <c r="C394" s="29" t="s">
        <v>117</v>
      </c>
      <c r="D394" s="109"/>
      <c r="E394" s="115">
        <v>0</v>
      </c>
      <c r="F394" s="113">
        <v>45852</v>
      </c>
      <c r="G394" s="34">
        <v>45866</v>
      </c>
      <c r="H394" s="28">
        <f t="shared" si="260"/>
        <v>15</v>
      </c>
      <c r="I394" s="22"/>
      <c r="J394" s="7"/>
      <c r="K394" s="7"/>
      <c r="L394" s="7"/>
      <c r="M394" s="7"/>
      <c r="N394" s="7"/>
      <c r="O394" s="7"/>
      <c r="P394" s="7"/>
      <c r="Q394" s="7"/>
      <c r="R394" s="7"/>
      <c r="S394" s="7"/>
      <c r="T394" s="7"/>
      <c r="U394" s="8"/>
      <c r="V394" s="8"/>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7"/>
      <c r="DX394" s="7"/>
      <c r="DY394" s="7"/>
      <c r="DZ394" s="7"/>
      <c r="EA394" s="7"/>
      <c r="EB394" s="7"/>
      <c r="EC394" s="7"/>
      <c r="ED394" s="7"/>
      <c r="EE394" s="7"/>
      <c r="EF394" s="7"/>
      <c r="EG394" s="7"/>
      <c r="EH394" s="7"/>
      <c r="EI394" s="7"/>
      <c r="EJ394" s="7"/>
      <c r="EK394" s="7"/>
      <c r="EL394" s="7"/>
      <c r="EM394" s="7"/>
      <c r="EN394" s="7"/>
      <c r="EO394" s="7"/>
      <c r="EP394" s="7"/>
      <c r="EQ394" s="7"/>
      <c r="ER394" s="7"/>
      <c r="ES394" s="7"/>
      <c r="ET394" s="7"/>
      <c r="EU394" s="7"/>
      <c r="EV394" s="7"/>
      <c r="EW394" s="7"/>
      <c r="EX394" s="7"/>
      <c r="EY394" s="7"/>
      <c r="EZ394" s="7"/>
      <c r="FA394" s="7"/>
      <c r="FB394" s="7"/>
      <c r="FC394" s="7"/>
      <c r="FD394" s="7"/>
      <c r="FE394" s="7"/>
      <c r="FF394" s="7"/>
      <c r="FG394" s="7"/>
      <c r="FH394" s="7"/>
      <c r="FI394" s="7"/>
      <c r="FJ394" s="7"/>
      <c r="FK394" s="7"/>
      <c r="FL394" s="7"/>
      <c r="FM394" s="7"/>
      <c r="FN394" s="7"/>
      <c r="FO394" s="7"/>
      <c r="FP394" s="7"/>
      <c r="FQ394" s="7"/>
      <c r="FR394" s="7"/>
      <c r="FS394" s="7"/>
      <c r="FT394" s="7"/>
      <c r="FU394" s="7"/>
      <c r="FV394" s="7"/>
      <c r="FW394" s="7"/>
      <c r="FX394" s="7"/>
      <c r="FY394" s="7"/>
      <c r="FZ394" s="7"/>
      <c r="GA394" s="7"/>
      <c r="GB394" s="7"/>
      <c r="GC394" s="7"/>
      <c r="GD394" s="7"/>
      <c r="GE394" s="7"/>
      <c r="GF394" s="7"/>
      <c r="GG394" s="7"/>
      <c r="GH394" s="7"/>
      <c r="GI394" s="7"/>
      <c r="GJ394" s="7"/>
      <c r="GK394" s="7"/>
      <c r="GL394" s="7"/>
      <c r="GM394" s="7"/>
      <c r="GN394" s="7"/>
      <c r="GO394" s="7"/>
      <c r="GP394" s="7"/>
      <c r="GQ394" s="7"/>
      <c r="GR394" s="7"/>
      <c r="GS394" s="7"/>
      <c r="GT394" s="7"/>
      <c r="GU394" s="7"/>
      <c r="GV394" s="7"/>
      <c r="GW394" s="7"/>
      <c r="GX394" s="7"/>
      <c r="GY394" s="7"/>
      <c r="GZ394" s="7"/>
      <c r="HA394" s="7"/>
      <c r="HB394" s="7"/>
      <c r="HC394" s="7"/>
      <c r="HD394" s="7"/>
      <c r="HE394" s="7"/>
      <c r="HF394" s="7"/>
      <c r="HG394" s="7"/>
      <c r="HH394" s="7"/>
      <c r="HI394" s="7"/>
      <c r="HJ394" s="7"/>
      <c r="HK394" s="7"/>
      <c r="HL394" s="7"/>
      <c r="HM394" s="7"/>
      <c r="HN394" s="7"/>
      <c r="HO394" s="7"/>
      <c r="HP394" s="7"/>
      <c r="HQ394" s="7"/>
      <c r="HR394" s="7"/>
      <c r="HS394" s="7"/>
      <c r="HT394" s="7"/>
      <c r="HU394" s="7"/>
      <c r="HV394" s="7"/>
      <c r="HW394" s="7"/>
      <c r="HX394" s="7"/>
      <c r="HY394" s="7"/>
      <c r="HZ394" s="7"/>
      <c r="IA394" s="7"/>
      <c r="IB394" s="7"/>
      <c r="IC394" s="7"/>
      <c r="ID394" s="7"/>
      <c r="IE394" s="7"/>
      <c r="IF394" s="7"/>
      <c r="IG394" s="7"/>
      <c r="IH394" s="7"/>
      <c r="II394" s="7"/>
      <c r="IJ394" s="7"/>
      <c r="IK394" s="7"/>
      <c r="IL394" s="7"/>
      <c r="IM394" s="7"/>
      <c r="IN394" s="7"/>
      <c r="IO394" s="7"/>
      <c r="IP394" s="7"/>
      <c r="IQ394" s="7"/>
      <c r="IR394" s="7"/>
      <c r="IS394" s="7"/>
      <c r="IT394" s="7"/>
      <c r="IU394" s="7"/>
      <c r="IV394" s="7"/>
      <c r="IW394" s="7"/>
      <c r="IX394" s="7"/>
      <c r="IY394" s="7"/>
      <c r="IZ394" s="7"/>
      <c r="JA394" s="7"/>
      <c r="JB394" s="7"/>
      <c r="JC394" s="7"/>
      <c r="JD394" s="7"/>
      <c r="JE394" s="7"/>
      <c r="JF394" s="7"/>
      <c r="JG394" s="7"/>
      <c r="JH394" s="7"/>
      <c r="JI394" s="7"/>
      <c r="JJ394" s="7"/>
      <c r="JK394" s="7"/>
      <c r="JL394" s="7"/>
      <c r="JM394" s="7"/>
      <c r="JN394" s="7"/>
      <c r="JO394" s="7"/>
      <c r="JP394" s="7"/>
      <c r="JQ394" s="7"/>
      <c r="JR394" s="7"/>
      <c r="JS394" s="7"/>
      <c r="JT394" s="7"/>
      <c r="JU394" s="7"/>
    </row>
    <row r="395" spans="1:281" s="3" customFormat="1" ht="30" customHeight="1" thickBot="1">
      <c r="A395" s="19" t="s">
        <v>253</v>
      </c>
      <c r="B395" s="29" t="s">
        <v>327</v>
      </c>
      <c r="C395" s="29" t="s">
        <v>117</v>
      </c>
      <c r="D395" s="109"/>
      <c r="E395" s="115">
        <v>0</v>
      </c>
      <c r="F395" s="113">
        <v>45852</v>
      </c>
      <c r="G395" s="34">
        <v>45866</v>
      </c>
      <c r="H395" s="28">
        <f t="shared" si="260"/>
        <v>15</v>
      </c>
      <c r="I395" s="22"/>
      <c r="J395" s="7"/>
      <c r="K395" s="7"/>
      <c r="L395" s="7"/>
      <c r="M395" s="7"/>
      <c r="N395" s="7"/>
      <c r="O395" s="7"/>
      <c r="P395" s="7"/>
      <c r="Q395" s="7"/>
      <c r="R395" s="7"/>
      <c r="S395" s="7"/>
      <c r="T395" s="7"/>
      <c r="U395" s="8"/>
      <c r="V395" s="8"/>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7"/>
      <c r="DX395" s="7"/>
      <c r="DY395" s="7"/>
      <c r="DZ395" s="7"/>
      <c r="EA395" s="7"/>
      <c r="EB395" s="7"/>
      <c r="EC395" s="7"/>
      <c r="ED395" s="7"/>
      <c r="EE395" s="7"/>
      <c r="EF395" s="7"/>
      <c r="EG395" s="7"/>
      <c r="EH395" s="7"/>
      <c r="EI395" s="7"/>
      <c r="EJ395" s="7"/>
      <c r="EK395" s="7"/>
      <c r="EL395" s="7"/>
      <c r="EM395" s="7"/>
      <c r="EN395" s="7"/>
      <c r="EO395" s="7"/>
      <c r="EP395" s="7"/>
      <c r="EQ395" s="7"/>
      <c r="ER395" s="7"/>
      <c r="ES395" s="7"/>
      <c r="ET395" s="7"/>
      <c r="EU395" s="7"/>
      <c r="EV395" s="7"/>
      <c r="EW395" s="7"/>
      <c r="EX395" s="7"/>
      <c r="EY395" s="7"/>
      <c r="EZ395" s="7"/>
      <c r="FA395" s="7"/>
      <c r="FB395" s="7"/>
      <c r="FC395" s="7"/>
      <c r="FD395" s="7"/>
      <c r="FE395" s="7"/>
      <c r="FF395" s="7"/>
      <c r="FG395" s="7"/>
      <c r="FH395" s="7"/>
      <c r="FI395" s="7"/>
      <c r="FJ395" s="7"/>
      <c r="FK395" s="7"/>
      <c r="FL395" s="7"/>
      <c r="FM395" s="7"/>
      <c r="FN395" s="7"/>
      <c r="FO395" s="7"/>
      <c r="FP395" s="7"/>
      <c r="FQ395" s="7"/>
      <c r="FR395" s="7"/>
      <c r="FS395" s="7"/>
      <c r="FT395" s="7"/>
      <c r="FU395" s="7"/>
      <c r="FV395" s="7"/>
      <c r="FW395" s="7"/>
      <c r="FX395" s="7"/>
      <c r="FY395" s="7"/>
      <c r="FZ395" s="7"/>
      <c r="GA395" s="7"/>
      <c r="GB395" s="7"/>
      <c r="GC395" s="7"/>
      <c r="GD395" s="7"/>
      <c r="GE395" s="7"/>
      <c r="GF395" s="7"/>
      <c r="GG395" s="7"/>
      <c r="GH395" s="7"/>
      <c r="GI395" s="7"/>
      <c r="GJ395" s="7"/>
      <c r="GK395" s="7"/>
      <c r="GL395" s="7"/>
      <c r="GM395" s="7"/>
      <c r="GN395" s="7"/>
      <c r="GO395" s="7"/>
      <c r="GP395" s="7"/>
      <c r="GQ395" s="7"/>
      <c r="GR395" s="7"/>
      <c r="GS395" s="7"/>
      <c r="GT395" s="7"/>
      <c r="GU395" s="7"/>
      <c r="GV395" s="7"/>
      <c r="GW395" s="7"/>
      <c r="GX395" s="7"/>
      <c r="GY395" s="7"/>
      <c r="GZ395" s="7"/>
      <c r="HA395" s="7"/>
      <c r="HB395" s="7"/>
      <c r="HC395" s="7"/>
      <c r="HD395" s="7"/>
      <c r="HE395" s="7"/>
      <c r="HF395" s="7"/>
      <c r="HG395" s="7"/>
      <c r="HH395" s="7"/>
      <c r="HI395" s="7"/>
      <c r="HJ395" s="7"/>
      <c r="HK395" s="7"/>
      <c r="HL395" s="7"/>
      <c r="HM395" s="7"/>
      <c r="HN395" s="7"/>
      <c r="HO395" s="7"/>
      <c r="HP395" s="7"/>
      <c r="HQ395" s="7"/>
      <c r="HR395" s="7"/>
      <c r="HS395" s="7"/>
      <c r="HT395" s="7"/>
      <c r="HU395" s="7"/>
      <c r="HV395" s="7"/>
      <c r="HW395" s="7"/>
      <c r="HX395" s="7"/>
      <c r="HY395" s="7"/>
      <c r="HZ395" s="7"/>
      <c r="IA395" s="7"/>
      <c r="IB395" s="7"/>
      <c r="IC395" s="7"/>
      <c r="ID395" s="7"/>
      <c r="IE395" s="7"/>
      <c r="IF395" s="7"/>
      <c r="IG395" s="7"/>
      <c r="IH395" s="7"/>
      <c r="II395" s="7"/>
      <c r="IJ395" s="7"/>
      <c r="IK395" s="7"/>
      <c r="IL395" s="7"/>
      <c r="IM395" s="7"/>
      <c r="IN395" s="7"/>
      <c r="IO395" s="7"/>
      <c r="IP395" s="7"/>
      <c r="IQ395" s="7"/>
      <c r="IR395" s="7"/>
      <c r="IS395" s="7"/>
      <c r="IT395" s="7"/>
      <c r="IU395" s="7"/>
      <c r="IV395" s="7"/>
      <c r="IW395" s="7"/>
      <c r="IX395" s="7"/>
      <c r="IY395" s="7"/>
      <c r="IZ395" s="7"/>
      <c r="JA395" s="7"/>
      <c r="JB395" s="7"/>
      <c r="JC395" s="7"/>
      <c r="JD395" s="7"/>
      <c r="JE395" s="7"/>
      <c r="JF395" s="7"/>
      <c r="JG395" s="7"/>
      <c r="JH395" s="7"/>
      <c r="JI395" s="7"/>
      <c r="JJ395" s="7"/>
      <c r="JK395" s="7"/>
      <c r="JL395" s="7"/>
      <c r="JM395" s="7"/>
      <c r="JN395" s="7"/>
      <c r="JO395" s="7"/>
      <c r="JP395" s="7"/>
      <c r="JQ395" s="7"/>
      <c r="JR395" s="7"/>
      <c r="JS395" s="7"/>
      <c r="JT395" s="7"/>
      <c r="JU395" s="7"/>
    </row>
    <row r="396" spans="1:281" s="3" customFormat="1" ht="30" customHeight="1" thickBot="1">
      <c r="A396" s="19" t="s">
        <v>254</v>
      </c>
      <c r="B396" s="29" t="s">
        <v>327</v>
      </c>
      <c r="C396" s="29" t="s">
        <v>117</v>
      </c>
      <c r="D396" s="109"/>
      <c r="E396" s="115">
        <v>0</v>
      </c>
      <c r="F396" s="113">
        <v>45852</v>
      </c>
      <c r="G396" s="34">
        <v>45866</v>
      </c>
      <c r="H396" s="28">
        <f t="shared" si="260"/>
        <v>15</v>
      </c>
      <c r="I396" s="22"/>
      <c r="J396" s="7"/>
      <c r="K396" s="7"/>
      <c r="L396" s="7"/>
      <c r="M396" s="7"/>
      <c r="N396" s="7"/>
      <c r="O396" s="7"/>
      <c r="P396" s="7"/>
      <c r="Q396" s="7"/>
      <c r="R396" s="7"/>
      <c r="S396" s="7"/>
      <c r="T396" s="7"/>
      <c r="U396" s="8"/>
      <c r="V396" s="8"/>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7"/>
      <c r="DX396" s="7"/>
      <c r="DY396" s="7"/>
      <c r="DZ396" s="7"/>
      <c r="EA396" s="7"/>
      <c r="EB396" s="7"/>
      <c r="EC396" s="7"/>
      <c r="ED396" s="7"/>
      <c r="EE396" s="7"/>
      <c r="EF396" s="7"/>
      <c r="EG396" s="7"/>
      <c r="EH396" s="7"/>
      <c r="EI396" s="7"/>
      <c r="EJ396" s="7"/>
      <c r="EK396" s="7"/>
      <c r="EL396" s="7"/>
      <c r="EM396" s="7"/>
      <c r="EN396" s="7"/>
      <c r="EO396" s="7"/>
      <c r="EP396" s="7"/>
      <c r="EQ396" s="7"/>
      <c r="ER396" s="7"/>
      <c r="ES396" s="7"/>
      <c r="ET396" s="7"/>
      <c r="EU396" s="7"/>
      <c r="EV396" s="7"/>
      <c r="EW396" s="7"/>
      <c r="EX396" s="7"/>
      <c r="EY396" s="7"/>
      <c r="EZ396" s="7"/>
      <c r="FA396" s="7"/>
      <c r="FB396" s="7"/>
      <c r="FC396" s="7"/>
      <c r="FD396" s="7"/>
      <c r="FE396" s="7"/>
      <c r="FF396" s="7"/>
      <c r="FG396" s="7"/>
      <c r="FH396" s="7"/>
      <c r="FI396" s="7"/>
      <c r="FJ396" s="7"/>
      <c r="FK396" s="7"/>
      <c r="FL396" s="7"/>
      <c r="FM396" s="7"/>
      <c r="FN396" s="7"/>
      <c r="FO396" s="7"/>
      <c r="FP396" s="7"/>
      <c r="FQ396" s="7"/>
      <c r="FR396" s="7"/>
      <c r="FS396" s="7"/>
      <c r="FT396" s="7"/>
      <c r="FU396" s="7"/>
      <c r="FV396" s="7"/>
      <c r="FW396" s="7"/>
      <c r="FX396" s="7"/>
      <c r="FY396" s="7"/>
      <c r="FZ396" s="7"/>
      <c r="GA396" s="7"/>
      <c r="GB396" s="7"/>
      <c r="GC396" s="7"/>
      <c r="GD396" s="7"/>
      <c r="GE396" s="7"/>
      <c r="GF396" s="7"/>
      <c r="GG396" s="7"/>
      <c r="GH396" s="7"/>
      <c r="GI396" s="7"/>
      <c r="GJ396" s="7"/>
      <c r="GK396" s="7"/>
      <c r="GL396" s="7"/>
      <c r="GM396" s="7"/>
      <c r="GN396" s="7"/>
      <c r="GO396" s="7"/>
      <c r="GP396" s="7"/>
      <c r="GQ396" s="7"/>
      <c r="GR396" s="7"/>
      <c r="GS396" s="7"/>
      <c r="GT396" s="7"/>
      <c r="GU396" s="7"/>
      <c r="GV396" s="7"/>
      <c r="GW396" s="7"/>
      <c r="GX396" s="7"/>
      <c r="GY396" s="7"/>
      <c r="GZ396" s="7"/>
      <c r="HA396" s="7"/>
      <c r="HB396" s="7"/>
      <c r="HC396" s="7"/>
      <c r="HD396" s="7"/>
      <c r="HE396" s="7"/>
      <c r="HF396" s="7"/>
      <c r="HG396" s="7"/>
      <c r="HH396" s="7"/>
      <c r="HI396" s="7"/>
      <c r="HJ396" s="7"/>
      <c r="HK396" s="7"/>
      <c r="HL396" s="7"/>
      <c r="HM396" s="7"/>
      <c r="HN396" s="7"/>
      <c r="HO396" s="7"/>
      <c r="HP396" s="7"/>
      <c r="HQ396" s="7"/>
      <c r="HR396" s="7"/>
      <c r="HS396" s="7"/>
      <c r="HT396" s="7"/>
      <c r="HU396" s="7"/>
      <c r="HV396" s="7"/>
      <c r="HW396" s="7"/>
      <c r="HX396" s="7"/>
      <c r="HY396" s="7"/>
      <c r="HZ396" s="7"/>
      <c r="IA396" s="7"/>
      <c r="IB396" s="7"/>
      <c r="IC396" s="7"/>
      <c r="ID396" s="7"/>
      <c r="IE396" s="7"/>
      <c r="IF396" s="7"/>
      <c r="IG396" s="7"/>
      <c r="IH396" s="7"/>
      <c r="II396" s="7"/>
      <c r="IJ396" s="7"/>
      <c r="IK396" s="7"/>
      <c r="IL396" s="7"/>
      <c r="IM396" s="7"/>
      <c r="IN396" s="7"/>
      <c r="IO396" s="7"/>
      <c r="IP396" s="7"/>
      <c r="IQ396" s="7"/>
      <c r="IR396" s="7"/>
      <c r="IS396" s="7"/>
      <c r="IT396" s="7"/>
      <c r="IU396" s="7"/>
      <c r="IV396" s="7"/>
      <c r="IW396" s="7"/>
      <c r="IX396" s="7"/>
      <c r="IY396" s="7"/>
      <c r="IZ396" s="7"/>
      <c r="JA396" s="7"/>
      <c r="JB396" s="7"/>
      <c r="JC396" s="7"/>
      <c r="JD396" s="7"/>
      <c r="JE396" s="7"/>
      <c r="JF396" s="7"/>
      <c r="JG396" s="7"/>
      <c r="JH396" s="7"/>
      <c r="JI396" s="7"/>
      <c r="JJ396" s="7"/>
      <c r="JK396" s="7"/>
      <c r="JL396" s="7"/>
      <c r="JM396" s="7"/>
      <c r="JN396" s="7"/>
      <c r="JO396" s="7"/>
      <c r="JP396" s="7"/>
      <c r="JQ396" s="7"/>
      <c r="JR396" s="7"/>
      <c r="JS396" s="7"/>
      <c r="JT396" s="7"/>
      <c r="JU396" s="7"/>
    </row>
    <row r="397" spans="1:281" s="3" customFormat="1" ht="30" customHeight="1" thickBot="1">
      <c r="A397" s="19" t="s">
        <v>255</v>
      </c>
      <c r="B397" s="29" t="s">
        <v>327</v>
      </c>
      <c r="C397" s="29" t="s">
        <v>117</v>
      </c>
      <c r="D397" s="109"/>
      <c r="E397" s="115">
        <v>0</v>
      </c>
      <c r="F397" s="113">
        <v>45852</v>
      </c>
      <c r="G397" s="34">
        <v>45866</v>
      </c>
      <c r="H397" s="28">
        <f t="shared" si="260"/>
        <v>15</v>
      </c>
      <c r="I397" s="22"/>
      <c r="J397" s="7"/>
      <c r="K397" s="7"/>
      <c r="L397" s="7"/>
      <c r="M397" s="7"/>
      <c r="N397" s="7"/>
      <c r="O397" s="7"/>
      <c r="P397" s="7"/>
      <c r="Q397" s="7"/>
      <c r="R397" s="7"/>
      <c r="S397" s="7"/>
      <c r="T397" s="7"/>
      <c r="U397" s="8"/>
      <c r="V397" s="8"/>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7"/>
      <c r="DX397" s="7"/>
      <c r="DY397" s="7"/>
      <c r="DZ397" s="7"/>
      <c r="EA397" s="7"/>
      <c r="EB397" s="7"/>
      <c r="EC397" s="7"/>
      <c r="ED397" s="7"/>
      <c r="EE397" s="7"/>
      <c r="EF397" s="7"/>
      <c r="EG397" s="7"/>
      <c r="EH397" s="7"/>
      <c r="EI397" s="7"/>
      <c r="EJ397" s="7"/>
      <c r="EK397" s="7"/>
      <c r="EL397" s="7"/>
      <c r="EM397" s="7"/>
      <c r="EN397" s="7"/>
      <c r="EO397" s="7"/>
      <c r="EP397" s="7"/>
      <c r="EQ397" s="7"/>
      <c r="ER397" s="7"/>
      <c r="ES397" s="7"/>
      <c r="ET397" s="7"/>
      <c r="EU397" s="7"/>
      <c r="EV397" s="7"/>
      <c r="EW397" s="7"/>
      <c r="EX397" s="7"/>
      <c r="EY397" s="7"/>
      <c r="EZ397" s="7"/>
      <c r="FA397" s="7"/>
      <c r="FB397" s="7"/>
      <c r="FC397" s="7"/>
      <c r="FD397" s="7"/>
      <c r="FE397" s="7"/>
      <c r="FF397" s="7"/>
      <c r="FG397" s="7"/>
      <c r="FH397" s="7"/>
      <c r="FI397" s="7"/>
      <c r="FJ397" s="7"/>
      <c r="FK397" s="7"/>
      <c r="FL397" s="7"/>
      <c r="FM397" s="7"/>
      <c r="FN397" s="7"/>
      <c r="FO397" s="7"/>
      <c r="FP397" s="7"/>
      <c r="FQ397" s="7"/>
      <c r="FR397" s="7"/>
      <c r="FS397" s="7"/>
      <c r="FT397" s="7"/>
      <c r="FU397" s="7"/>
      <c r="FV397" s="7"/>
      <c r="FW397" s="7"/>
      <c r="FX397" s="7"/>
      <c r="FY397" s="7"/>
      <c r="FZ397" s="7"/>
      <c r="GA397" s="7"/>
      <c r="GB397" s="7"/>
      <c r="GC397" s="7"/>
      <c r="GD397" s="7"/>
      <c r="GE397" s="7"/>
      <c r="GF397" s="7"/>
      <c r="GG397" s="7"/>
      <c r="GH397" s="7"/>
      <c r="GI397" s="7"/>
      <c r="GJ397" s="7"/>
      <c r="GK397" s="7"/>
      <c r="GL397" s="7"/>
      <c r="GM397" s="7"/>
      <c r="GN397" s="7"/>
      <c r="GO397" s="7"/>
      <c r="GP397" s="7"/>
      <c r="GQ397" s="7"/>
      <c r="GR397" s="7"/>
      <c r="GS397" s="7"/>
      <c r="GT397" s="7"/>
      <c r="GU397" s="7"/>
      <c r="GV397" s="7"/>
      <c r="GW397" s="7"/>
      <c r="GX397" s="7"/>
      <c r="GY397" s="7"/>
      <c r="GZ397" s="7"/>
      <c r="HA397" s="7"/>
      <c r="HB397" s="7"/>
      <c r="HC397" s="7"/>
      <c r="HD397" s="7"/>
      <c r="HE397" s="7"/>
      <c r="HF397" s="7"/>
      <c r="HG397" s="7"/>
      <c r="HH397" s="7"/>
      <c r="HI397" s="7"/>
      <c r="HJ397" s="7"/>
      <c r="HK397" s="7"/>
      <c r="HL397" s="7"/>
      <c r="HM397" s="7"/>
      <c r="HN397" s="7"/>
      <c r="HO397" s="7"/>
      <c r="HP397" s="7"/>
      <c r="HQ397" s="7"/>
      <c r="HR397" s="7"/>
      <c r="HS397" s="7"/>
      <c r="HT397" s="7"/>
      <c r="HU397" s="7"/>
      <c r="HV397" s="7"/>
      <c r="HW397" s="7"/>
      <c r="HX397" s="7"/>
      <c r="HY397" s="7"/>
      <c r="HZ397" s="7"/>
      <c r="IA397" s="7"/>
      <c r="IB397" s="7"/>
      <c r="IC397" s="7"/>
      <c r="ID397" s="7"/>
      <c r="IE397" s="7"/>
      <c r="IF397" s="7"/>
      <c r="IG397" s="7"/>
      <c r="IH397" s="7"/>
      <c r="II397" s="7"/>
      <c r="IJ397" s="7"/>
      <c r="IK397" s="7"/>
      <c r="IL397" s="7"/>
      <c r="IM397" s="7"/>
      <c r="IN397" s="7"/>
      <c r="IO397" s="7"/>
      <c r="IP397" s="7"/>
      <c r="IQ397" s="7"/>
      <c r="IR397" s="7"/>
      <c r="IS397" s="7"/>
      <c r="IT397" s="7"/>
      <c r="IU397" s="7"/>
      <c r="IV397" s="7"/>
      <c r="IW397" s="7"/>
      <c r="IX397" s="7"/>
      <c r="IY397" s="7"/>
      <c r="IZ397" s="7"/>
      <c r="JA397" s="7"/>
      <c r="JB397" s="7"/>
      <c r="JC397" s="7"/>
      <c r="JD397" s="7"/>
      <c r="JE397" s="7"/>
      <c r="JF397" s="7"/>
      <c r="JG397" s="7"/>
      <c r="JH397" s="7"/>
      <c r="JI397" s="7"/>
      <c r="JJ397" s="7"/>
      <c r="JK397" s="7"/>
      <c r="JL397" s="7"/>
      <c r="JM397" s="7"/>
      <c r="JN397" s="7"/>
      <c r="JO397" s="7"/>
      <c r="JP397" s="7"/>
      <c r="JQ397" s="7"/>
      <c r="JR397" s="7"/>
      <c r="JS397" s="7"/>
      <c r="JT397" s="7"/>
      <c r="JU397" s="7"/>
    </row>
    <row r="398" spans="1:281" s="3" customFormat="1" ht="30" customHeight="1" thickBot="1">
      <c r="A398" s="19" t="s">
        <v>256</v>
      </c>
      <c r="B398" s="29" t="s">
        <v>327</v>
      </c>
      <c r="C398" s="29" t="s">
        <v>117</v>
      </c>
      <c r="D398" s="109"/>
      <c r="E398" s="115">
        <v>0</v>
      </c>
      <c r="F398" s="113">
        <v>45852</v>
      </c>
      <c r="G398" s="34">
        <v>45866</v>
      </c>
      <c r="H398" s="28">
        <f t="shared" si="260"/>
        <v>15</v>
      </c>
      <c r="I398" s="22"/>
      <c r="J398" s="7"/>
      <c r="K398" s="7"/>
      <c r="L398" s="7"/>
      <c r="M398" s="7"/>
      <c r="N398" s="7"/>
      <c r="O398" s="7"/>
      <c r="P398" s="7"/>
      <c r="Q398" s="7"/>
      <c r="R398" s="7"/>
      <c r="S398" s="7"/>
      <c r="T398" s="7"/>
      <c r="U398" s="8"/>
      <c r="V398" s="8"/>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7"/>
      <c r="DX398" s="7"/>
      <c r="DY398" s="7"/>
      <c r="DZ398" s="7"/>
      <c r="EA398" s="7"/>
      <c r="EB398" s="7"/>
      <c r="EC398" s="7"/>
      <c r="ED398" s="7"/>
      <c r="EE398" s="7"/>
      <c r="EF398" s="7"/>
      <c r="EG398" s="7"/>
      <c r="EH398" s="7"/>
      <c r="EI398" s="7"/>
      <c r="EJ398" s="7"/>
      <c r="EK398" s="7"/>
      <c r="EL398" s="7"/>
      <c r="EM398" s="7"/>
      <c r="EN398" s="7"/>
      <c r="EO398" s="7"/>
      <c r="EP398" s="7"/>
      <c r="EQ398" s="7"/>
      <c r="ER398" s="7"/>
      <c r="ES398" s="7"/>
      <c r="ET398" s="7"/>
      <c r="EU398" s="7"/>
      <c r="EV398" s="7"/>
      <c r="EW398" s="7"/>
      <c r="EX398" s="7"/>
      <c r="EY398" s="7"/>
      <c r="EZ398" s="7"/>
      <c r="FA398" s="7"/>
      <c r="FB398" s="7"/>
      <c r="FC398" s="7"/>
      <c r="FD398" s="7"/>
      <c r="FE398" s="7"/>
      <c r="FF398" s="7"/>
      <c r="FG398" s="7"/>
      <c r="FH398" s="7"/>
      <c r="FI398" s="7"/>
      <c r="FJ398" s="7"/>
      <c r="FK398" s="7"/>
      <c r="FL398" s="7"/>
      <c r="FM398" s="7"/>
      <c r="FN398" s="7"/>
      <c r="FO398" s="7"/>
      <c r="FP398" s="7"/>
      <c r="FQ398" s="7"/>
      <c r="FR398" s="7"/>
      <c r="FS398" s="7"/>
      <c r="FT398" s="7"/>
      <c r="FU398" s="7"/>
      <c r="FV398" s="7"/>
      <c r="FW398" s="7"/>
      <c r="FX398" s="7"/>
      <c r="FY398" s="7"/>
      <c r="FZ398" s="7"/>
      <c r="GA398" s="7"/>
      <c r="GB398" s="7"/>
      <c r="GC398" s="7"/>
      <c r="GD398" s="7"/>
      <c r="GE398" s="7"/>
      <c r="GF398" s="7"/>
      <c r="GG398" s="7"/>
      <c r="GH398" s="7"/>
      <c r="GI398" s="7"/>
      <c r="GJ398" s="7"/>
      <c r="GK398" s="7"/>
      <c r="GL398" s="7"/>
      <c r="GM398" s="7"/>
      <c r="GN398" s="7"/>
      <c r="GO398" s="7"/>
      <c r="GP398" s="7"/>
      <c r="GQ398" s="7"/>
      <c r="GR398" s="7"/>
      <c r="GS398" s="7"/>
      <c r="GT398" s="7"/>
      <c r="GU398" s="7"/>
      <c r="GV398" s="7"/>
      <c r="GW398" s="7"/>
      <c r="GX398" s="7"/>
      <c r="GY398" s="7"/>
      <c r="GZ398" s="7"/>
      <c r="HA398" s="7"/>
      <c r="HB398" s="7"/>
      <c r="HC398" s="7"/>
      <c r="HD398" s="7"/>
      <c r="HE398" s="7"/>
      <c r="HF398" s="7"/>
      <c r="HG398" s="7"/>
      <c r="HH398" s="7"/>
      <c r="HI398" s="7"/>
      <c r="HJ398" s="7"/>
      <c r="HK398" s="7"/>
      <c r="HL398" s="7"/>
      <c r="HM398" s="7"/>
      <c r="HN398" s="7"/>
      <c r="HO398" s="7"/>
      <c r="HP398" s="7"/>
      <c r="HQ398" s="7"/>
      <c r="HR398" s="7"/>
      <c r="HS398" s="7"/>
      <c r="HT398" s="7"/>
      <c r="HU398" s="7"/>
      <c r="HV398" s="7"/>
      <c r="HW398" s="7"/>
      <c r="HX398" s="7"/>
      <c r="HY398" s="7"/>
      <c r="HZ398" s="7"/>
      <c r="IA398" s="7"/>
      <c r="IB398" s="7"/>
      <c r="IC398" s="7"/>
      <c r="ID398" s="7"/>
      <c r="IE398" s="7"/>
      <c r="IF398" s="7"/>
      <c r="IG398" s="7"/>
      <c r="IH398" s="7"/>
      <c r="II398" s="7"/>
      <c r="IJ398" s="7"/>
      <c r="IK398" s="7"/>
      <c r="IL398" s="7"/>
      <c r="IM398" s="7"/>
      <c r="IN398" s="7"/>
      <c r="IO398" s="7"/>
      <c r="IP398" s="7"/>
      <c r="IQ398" s="7"/>
      <c r="IR398" s="7"/>
      <c r="IS398" s="7"/>
      <c r="IT398" s="7"/>
      <c r="IU398" s="7"/>
      <c r="IV398" s="7"/>
      <c r="IW398" s="7"/>
      <c r="IX398" s="7"/>
      <c r="IY398" s="7"/>
      <c r="IZ398" s="7"/>
      <c r="JA398" s="7"/>
      <c r="JB398" s="7"/>
      <c r="JC398" s="7"/>
      <c r="JD398" s="7"/>
      <c r="JE398" s="7"/>
      <c r="JF398" s="7"/>
      <c r="JG398" s="7"/>
      <c r="JH398" s="7"/>
      <c r="JI398" s="7"/>
      <c r="JJ398" s="7"/>
      <c r="JK398" s="7"/>
      <c r="JL398" s="7"/>
      <c r="JM398" s="7"/>
      <c r="JN398" s="7"/>
      <c r="JO398" s="7"/>
      <c r="JP398" s="7"/>
      <c r="JQ398" s="7"/>
      <c r="JR398" s="7"/>
      <c r="JS398" s="7"/>
      <c r="JT398" s="7"/>
      <c r="JU398" s="7"/>
    </row>
    <row r="399" spans="1:281" s="3" customFormat="1" ht="30" customHeight="1" thickBot="1">
      <c r="A399" s="19" t="s">
        <v>257</v>
      </c>
      <c r="B399" s="29" t="s">
        <v>327</v>
      </c>
      <c r="C399" s="29" t="s">
        <v>117</v>
      </c>
      <c r="D399" s="109"/>
      <c r="E399" s="115">
        <v>0</v>
      </c>
      <c r="F399" s="113">
        <v>45852</v>
      </c>
      <c r="G399" s="34">
        <v>45866</v>
      </c>
      <c r="H399" s="28">
        <f t="shared" si="260"/>
        <v>15</v>
      </c>
      <c r="I399" s="22"/>
      <c r="J399" s="7"/>
      <c r="K399" s="7"/>
      <c r="L399" s="7"/>
      <c r="M399" s="7"/>
      <c r="N399" s="7"/>
      <c r="O399" s="7"/>
      <c r="P399" s="7"/>
      <c r="Q399" s="7"/>
      <c r="R399" s="7"/>
      <c r="S399" s="7"/>
      <c r="T399" s="7"/>
      <c r="U399" s="8"/>
      <c r="V399" s="8"/>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7"/>
      <c r="DX399" s="7"/>
      <c r="DY399" s="7"/>
      <c r="DZ399" s="7"/>
      <c r="EA399" s="7"/>
      <c r="EB399" s="7"/>
      <c r="EC399" s="7"/>
      <c r="ED399" s="7"/>
      <c r="EE399" s="7"/>
      <c r="EF399" s="7"/>
      <c r="EG399" s="7"/>
      <c r="EH399" s="7"/>
      <c r="EI399" s="7"/>
      <c r="EJ399" s="7"/>
      <c r="EK399" s="7"/>
      <c r="EL399" s="7"/>
      <c r="EM399" s="7"/>
      <c r="EN399" s="7"/>
      <c r="EO399" s="7"/>
      <c r="EP399" s="7"/>
      <c r="EQ399" s="7"/>
      <c r="ER399" s="7"/>
      <c r="ES399" s="7"/>
      <c r="ET399" s="7"/>
      <c r="EU399" s="7"/>
      <c r="EV399" s="7"/>
      <c r="EW399" s="7"/>
      <c r="EX399" s="7"/>
      <c r="EY399" s="7"/>
      <c r="EZ399" s="7"/>
      <c r="FA399" s="7"/>
      <c r="FB399" s="7"/>
      <c r="FC399" s="7"/>
      <c r="FD399" s="7"/>
      <c r="FE399" s="7"/>
      <c r="FF399" s="7"/>
      <c r="FG399" s="7"/>
      <c r="FH399" s="7"/>
      <c r="FI399" s="7"/>
      <c r="FJ399" s="7"/>
      <c r="FK399" s="7"/>
      <c r="FL399" s="7"/>
      <c r="FM399" s="7"/>
      <c r="FN399" s="7"/>
      <c r="FO399" s="7"/>
      <c r="FP399" s="7"/>
      <c r="FQ399" s="7"/>
      <c r="FR399" s="7"/>
      <c r="FS399" s="7"/>
      <c r="FT399" s="7"/>
      <c r="FU399" s="7"/>
      <c r="FV399" s="7"/>
      <c r="FW399" s="7"/>
      <c r="FX399" s="7"/>
      <c r="FY399" s="7"/>
      <c r="FZ399" s="7"/>
      <c r="GA399" s="7"/>
      <c r="GB399" s="7"/>
      <c r="GC399" s="7"/>
      <c r="GD399" s="7"/>
      <c r="GE399" s="7"/>
      <c r="GF399" s="7"/>
      <c r="GG399" s="7"/>
      <c r="GH399" s="7"/>
      <c r="GI399" s="7"/>
      <c r="GJ399" s="7"/>
      <c r="GK399" s="7"/>
      <c r="GL399" s="7"/>
      <c r="GM399" s="7"/>
      <c r="GN399" s="7"/>
      <c r="GO399" s="7"/>
      <c r="GP399" s="7"/>
      <c r="GQ399" s="7"/>
      <c r="GR399" s="7"/>
      <c r="GS399" s="7"/>
      <c r="GT399" s="7"/>
      <c r="GU399" s="7"/>
      <c r="GV399" s="7"/>
      <c r="GW399" s="7"/>
      <c r="GX399" s="7"/>
      <c r="GY399" s="7"/>
      <c r="GZ399" s="7"/>
      <c r="HA399" s="7"/>
      <c r="HB399" s="7"/>
      <c r="HC399" s="7"/>
      <c r="HD399" s="7"/>
      <c r="HE399" s="7"/>
      <c r="HF399" s="7"/>
      <c r="HG399" s="7"/>
      <c r="HH399" s="7"/>
      <c r="HI399" s="7"/>
      <c r="HJ399" s="7"/>
      <c r="HK399" s="7"/>
      <c r="HL399" s="7"/>
      <c r="HM399" s="7"/>
      <c r="HN399" s="7"/>
      <c r="HO399" s="7"/>
      <c r="HP399" s="7"/>
      <c r="HQ399" s="7"/>
      <c r="HR399" s="7"/>
      <c r="HS399" s="7"/>
      <c r="HT399" s="7"/>
      <c r="HU399" s="7"/>
      <c r="HV399" s="7"/>
      <c r="HW399" s="7"/>
      <c r="HX399" s="7"/>
      <c r="HY399" s="7"/>
      <c r="HZ399" s="7"/>
      <c r="IA399" s="7"/>
      <c r="IB399" s="7"/>
      <c r="IC399" s="7"/>
      <c r="ID399" s="7"/>
      <c r="IE399" s="7"/>
      <c r="IF399" s="7"/>
      <c r="IG399" s="7"/>
      <c r="IH399" s="7"/>
      <c r="II399" s="7"/>
      <c r="IJ399" s="7"/>
      <c r="IK399" s="7"/>
      <c r="IL399" s="7"/>
      <c r="IM399" s="7"/>
      <c r="IN399" s="7"/>
      <c r="IO399" s="7"/>
      <c r="IP399" s="7"/>
      <c r="IQ399" s="7"/>
      <c r="IR399" s="7"/>
      <c r="IS399" s="7"/>
      <c r="IT399" s="7"/>
      <c r="IU399" s="7"/>
      <c r="IV399" s="7"/>
      <c r="IW399" s="7"/>
      <c r="IX399" s="7"/>
      <c r="IY399" s="7"/>
      <c r="IZ399" s="7"/>
      <c r="JA399" s="7"/>
      <c r="JB399" s="7"/>
      <c r="JC399" s="7"/>
      <c r="JD399" s="7"/>
      <c r="JE399" s="7"/>
      <c r="JF399" s="7"/>
      <c r="JG399" s="7"/>
      <c r="JH399" s="7"/>
      <c r="JI399" s="7"/>
      <c r="JJ399" s="7"/>
      <c r="JK399" s="7"/>
      <c r="JL399" s="7"/>
      <c r="JM399" s="7"/>
      <c r="JN399" s="7"/>
      <c r="JO399" s="7"/>
      <c r="JP399" s="7"/>
      <c r="JQ399" s="7"/>
      <c r="JR399" s="7"/>
      <c r="JS399" s="7"/>
      <c r="JT399" s="7"/>
      <c r="JU399" s="7"/>
    </row>
    <row r="400" spans="1:281" s="3" customFormat="1" ht="30" customHeight="1" thickBot="1">
      <c r="A400" s="19" t="s">
        <v>258</v>
      </c>
      <c r="B400" s="29" t="s">
        <v>327</v>
      </c>
      <c r="C400" s="29" t="s">
        <v>117</v>
      </c>
      <c r="D400" s="109"/>
      <c r="E400" s="115">
        <v>0</v>
      </c>
      <c r="F400" s="113">
        <v>45852</v>
      </c>
      <c r="G400" s="34">
        <v>45866</v>
      </c>
      <c r="H400" s="28">
        <f t="shared" si="260"/>
        <v>15</v>
      </c>
      <c r="I400" s="22"/>
      <c r="J400" s="7"/>
      <c r="K400" s="7"/>
      <c r="L400" s="7"/>
      <c r="M400" s="7"/>
      <c r="N400" s="7"/>
      <c r="O400" s="7"/>
      <c r="P400" s="7"/>
      <c r="Q400" s="7"/>
      <c r="R400" s="7"/>
      <c r="S400" s="7"/>
      <c r="T400" s="7"/>
      <c r="U400" s="8"/>
      <c r="V400" s="8"/>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7"/>
      <c r="DX400" s="7"/>
      <c r="DY400" s="7"/>
      <c r="DZ400" s="7"/>
      <c r="EA400" s="7"/>
      <c r="EB400" s="7"/>
      <c r="EC400" s="7"/>
      <c r="ED400" s="7"/>
      <c r="EE400" s="7"/>
      <c r="EF400" s="7"/>
      <c r="EG400" s="7"/>
      <c r="EH400" s="7"/>
      <c r="EI400" s="7"/>
      <c r="EJ400" s="7"/>
      <c r="EK400" s="7"/>
      <c r="EL400" s="7"/>
      <c r="EM400" s="7"/>
      <c r="EN400" s="7"/>
      <c r="EO400" s="7"/>
      <c r="EP400" s="7"/>
      <c r="EQ400" s="7"/>
      <c r="ER400" s="7"/>
      <c r="ES400" s="7"/>
      <c r="ET400" s="7"/>
      <c r="EU400" s="7"/>
      <c r="EV400" s="7"/>
      <c r="EW400" s="7"/>
      <c r="EX400" s="7"/>
      <c r="EY400" s="7"/>
      <c r="EZ400" s="7"/>
      <c r="FA400" s="7"/>
      <c r="FB400" s="7"/>
      <c r="FC400" s="7"/>
      <c r="FD400" s="7"/>
      <c r="FE400" s="7"/>
      <c r="FF400" s="7"/>
      <c r="FG400" s="7"/>
      <c r="FH400" s="7"/>
      <c r="FI400" s="7"/>
      <c r="FJ400" s="7"/>
      <c r="FK400" s="7"/>
      <c r="FL400" s="7"/>
      <c r="FM400" s="7"/>
      <c r="FN400" s="7"/>
      <c r="FO400" s="7"/>
      <c r="FP400" s="7"/>
      <c r="FQ400" s="7"/>
      <c r="FR400" s="7"/>
      <c r="FS400" s="7"/>
      <c r="FT400" s="7"/>
      <c r="FU400" s="7"/>
      <c r="FV400" s="7"/>
      <c r="FW400" s="7"/>
      <c r="FX400" s="7"/>
      <c r="FY400" s="7"/>
      <c r="FZ400" s="7"/>
      <c r="GA400" s="7"/>
      <c r="GB400" s="7"/>
      <c r="GC400" s="7"/>
      <c r="GD400" s="7"/>
      <c r="GE400" s="7"/>
      <c r="GF400" s="7"/>
      <c r="GG400" s="7"/>
      <c r="GH400" s="7"/>
      <c r="GI400" s="7"/>
      <c r="GJ400" s="7"/>
      <c r="GK400" s="7"/>
      <c r="GL400" s="7"/>
      <c r="GM400" s="7"/>
      <c r="GN400" s="7"/>
      <c r="GO400" s="7"/>
      <c r="GP400" s="7"/>
      <c r="GQ400" s="7"/>
      <c r="GR400" s="7"/>
      <c r="GS400" s="7"/>
      <c r="GT400" s="7"/>
      <c r="GU400" s="7"/>
      <c r="GV400" s="7"/>
      <c r="GW400" s="7"/>
      <c r="GX400" s="7"/>
      <c r="GY400" s="7"/>
      <c r="GZ400" s="7"/>
      <c r="HA400" s="7"/>
      <c r="HB400" s="7"/>
      <c r="HC400" s="7"/>
      <c r="HD400" s="7"/>
      <c r="HE400" s="7"/>
      <c r="HF400" s="7"/>
      <c r="HG400" s="7"/>
      <c r="HH400" s="7"/>
      <c r="HI400" s="7"/>
      <c r="HJ400" s="7"/>
      <c r="HK400" s="7"/>
      <c r="HL400" s="7"/>
      <c r="HM400" s="7"/>
      <c r="HN400" s="7"/>
      <c r="HO400" s="7"/>
      <c r="HP400" s="7"/>
      <c r="HQ400" s="7"/>
      <c r="HR400" s="7"/>
      <c r="HS400" s="7"/>
      <c r="HT400" s="7"/>
      <c r="HU400" s="7"/>
      <c r="HV400" s="7"/>
      <c r="HW400" s="7"/>
      <c r="HX400" s="7"/>
      <c r="HY400" s="7"/>
      <c r="HZ400" s="7"/>
      <c r="IA400" s="7"/>
      <c r="IB400" s="7"/>
      <c r="IC400" s="7"/>
      <c r="ID400" s="7"/>
      <c r="IE400" s="7"/>
      <c r="IF400" s="7"/>
      <c r="IG400" s="7"/>
      <c r="IH400" s="7"/>
      <c r="II400" s="7"/>
      <c r="IJ400" s="7"/>
      <c r="IK400" s="7"/>
      <c r="IL400" s="7"/>
      <c r="IM400" s="7"/>
      <c r="IN400" s="7"/>
      <c r="IO400" s="7"/>
      <c r="IP400" s="7"/>
      <c r="IQ400" s="7"/>
      <c r="IR400" s="7"/>
      <c r="IS400" s="7"/>
      <c r="IT400" s="7"/>
      <c r="IU400" s="7"/>
      <c r="IV400" s="7"/>
      <c r="IW400" s="7"/>
      <c r="IX400" s="7"/>
      <c r="IY400" s="7"/>
      <c r="IZ400" s="7"/>
      <c r="JA400" s="7"/>
      <c r="JB400" s="7"/>
      <c r="JC400" s="7"/>
      <c r="JD400" s="7"/>
      <c r="JE400" s="7"/>
      <c r="JF400" s="7"/>
      <c r="JG400" s="7"/>
      <c r="JH400" s="7"/>
      <c r="JI400" s="7"/>
      <c r="JJ400" s="7"/>
      <c r="JK400" s="7"/>
      <c r="JL400" s="7"/>
      <c r="JM400" s="7"/>
      <c r="JN400" s="7"/>
      <c r="JO400" s="7"/>
      <c r="JP400" s="7"/>
      <c r="JQ400" s="7"/>
      <c r="JR400" s="7"/>
      <c r="JS400" s="7"/>
      <c r="JT400" s="7"/>
      <c r="JU400" s="7"/>
    </row>
    <row r="401" spans="1:281" s="3" customFormat="1" ht="30" customHeight="1" thickBot="1">
      <c r="A401" s="19" t="s">
        <v>259</v>
      </c>
      <c r="B401" s="29" t="s">
        <v>327</v>
      </c>
      <c r="C401" s="29" t="s">
        <v>117</v>
      </c>
      <c r="D401" s="109"/>
      <c r="E401" s="115">
        <v>0</v>
      </c>
      <c r="F401" s="113">
        <v>45852</v>
      </c>
      <c r="G401" s="34">
        <v>45866</v>
      </c>
      <c r="H401" s="28">
        <f t="shared" si="260"/>
        <v>15</v>
      </c>
      <c r="I401" s="22"/>
      <c r="J401" s="7"/>
      <c r="K401" s="7"/>
      <c r="L401" s="7"/>
      <c r="M401" s="7"/>
      <c r="N401" s="7"/>
      <c r="O401" s="7"/>
      <c r="P401" s="7"/>
      <c r="Q401" s="7"/>
      <c r="R401" s="7"/>
      <c r="S401" s="7"/>
      <c r="T401" s="7"/>
      <c r="U401" s="8"/>
      <c r="V401" s="8"/>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7"/>
      <c r="DX401" s="7"/>
      <c r="DY401" s="7"/>
      <c r="DZ401" s="7"/>
      <c r="EA401" s="7"/>
      <c r="EB401" s="7"/>
      <c r="EC401" s="7"/>
      <c r="ED401" s="7"/>
      <c r="EE401" s="7"/>
      <c r="EF401" s="7"/>
      <c r="EG401" s="7"/>
      <c r="EH401" s="7"/>
      <c r="EI401" s="7"/>
      <c r="EJ401" s="7"/>
      <c r="EK401" s="7"/>
      <c r="EL401" s="7"/>
      <c r="EM401" s="7"/>
      <c r="EN401" s="7"/>
      <c r="EO401" s="7"/>
      <c r="EP401" s="7"/>
      <c r="EQ401" s="7"/>
      <c r="ER401" s="7"/>
      <c r="ES401" s="7"/>
      <c r="ET401" s="7"/>
      <c r="EU401" s="7"/>
      <c r="EV401" s="7"/>
      <c r="EW401" s="7"/>
      <c r="EX401" s="7"/>
      <c r="EY401" s="7"/>
      <c r="EZ401" s="7"/>
      <c r="FA401" s="7"/>
      <c r="FB401" s="7"/>
      <c r="FC401" s="7"/>
      <c r="FD401" s="7"/>
      <c r="FE401" s="7"/>
      <c r="FF401" s="7"/>
      <c r="FG401" s="7"/>
      <c r="FH401" s="7"/>
      <c r="FI401" s="7"/>
      <c r="FJ401" s="7"/>
      <c r="FK401" s="7"/>
      <c r="FL401" s="7"/>
      <c r="FM401" s="7"/>
      <c r="FN401" s="7"/>
      <c r="FO401" s="7"/>
      <c r="FP401" s="7"/>
      <c r="FQ401" s="7"/>
      <c r="FR401" s="7"/>
      <c r="FS401" s="7"/>
      <c r="FT401" s="7"/>
      <c r="FU401" s="7"/>
      <c r="FV401" s="7"/>
      <c r="FW401" s="7"/>
      <c r="FX401" s="7"/>
      <c r="FY401" s="7"/>
      <c r="FZ401" s="7"/>
      <c r="GA401" s="7"/>
      <c r="GB401" s="7"/>
      <c r="GC401" s="7"/>
      <c r="GD401" s="7"/>
      <c r="GE401" s="7"/>
      <c r="GF401" s="7"/>
      <c r="GG401" s="7"/>
      <c r="GH401" s="7"/>
      <c r="GI401" s="7"/>
      <c r="GJ401" s="7"/>
      <c r="GK401" s="7"/>
      <c r="GL401" s="7"/>
      <c r="GM401" s="7"/>
      <c r="GN401" s="7"/>
      <c r="GO401" s="7"/>
      <c r="GP401" s="7"/>
      <c r="GQ401" s="7"/>
      <c r="GR401" s="7"/>
      <c r="GS401" s="7"/>
      <c r="GT401" s="7"/>
      <c r="GU401" s="7"/>
      <c r="GV401" s="7"/>
      <c r="GW401" s="7"/>
      <c r="GX401" s="7"/>
      <c r="GY401" s="7"/>
      <c r="GZ401" s="7"/>
      <c r="HA401" s="7"/>
      <c r="HB401" s="7"/>
      <c r="HC401" s="7"/>
      <c r="HD401" s="7"/>
      <c r="HE401" s="7"/>
      <c r="HF401" s="7"/>
      <c r="HG401" s="7"/>
      <c r="HH401" s="7"/>
      <c r="HI401" s="7"/>
      <c r="HJ401" s="7"/>
      <c r="HK401" s="7"/>
      <c r="HL401" s="7"/>
      <c r="HM401" s="7"/>
      <c r="HN401" s="7"/>
      <c r="HO401" s="7"/>
      <c r="HP401" s="7"/>
      <c r="HQ401" s="7"/>
      <c r="HR401" s="7"/>
      <c r="HS401" s="7"/>
      <c r="HT401" s="7"/>
      <c r="HU401" s="7"/>
      <c r="HV401" s="7"/>
      <c r="HW401" s="7"/>
      <c r="HX401" s="7"/>
      <c r="HY401" s="7"/>
      <c r="HZ401" s="7"/>
      <c r="IA401" s="7"/>
      <c r="IB401" s="7"/>
      <c r="IC401" s="7"/>
      <c r="ID401" s="7"/>
      <c r="IE401" s="7"/>
      <c r="IF401" s="7"/>
      <c r="IG401" s="7"/>
      <c r="IH401" s="7"/>
      <c r="II401" s="7"/>
      <c r="IJ401" s="7"/>
      <c r="IK401" s="7"/>
      <c r="IL401" s="7"/>
      <c r="IM401" s="7"/>
      <c r="IN401" s="7"/>
      <c r="IO401" s="7"/>
      <c r="IP401" s="7"/>
      <c r="IQ401" s="7"/>
      <c r="IR401" s="7"/>
      <c r="IS401" s="7"/>
      <c r="IT401" s="7"/>
      <c r="IU401" s="7"/>
      <c r="IV401" s="7"/>
      <c r="IW401" s="7"/>
      <c r="IX401" s="7"/>
      <c r="IY401" s="7"/>
      <c r="IZ401" s="7"/>
      <c r="JA401" s="7"/>
      <c r="JB401" s="7"/>
      <c r="JC401" s="7"/>
      <c r="JD401" s="7"/>
      <c r="JE401" s="7"/>
      <c r="JF401" s="7"/>
      <c r="JG401" s="7"/>
      <c r="JH401" s="7"/>
      <c r="JI401" s="7"/>
      <c r="JJ401" s="7"/>
      <c r="JK401" s="7"/>
      <c r="JL401" s="7"/>
      <c r="JM401" s="7"/>
      <c r="JN401" s="7"/>
      <c r="JO401" s="7"/>
      <c r="JP401" s="7"/>
      <c r="JQ401" s="7"/>
      <c r="JR401" s="7"/>
      <c r="JS401" s="7"/>
      <c r="JT401" s="7"/>
      <c r="JU401" s="7"/>
    </row>
    <row r="402" spans="1:281" s="3" customFormat="1" ht="30" customHeight="1" thickBot="1">
      <c r="A402" s="19" t="s">
        <v>260</v>
      </c>
      <c r="B402" s="29" t="s">
        <v>327</v>
      </c>
      <c r="C402" s="29" t="s">
        <v>117</v>
      </c>
      <c r="D402" s="109"/>
      <c r="E402" s="115">
        <v>0</v>
      </c>
      <c r="F402" s="113">
        <v>45852</v>
      </c>
      <c r="G402" s="34">
        <v>45866</v>
      </c>
      <c r="H402" s="28">
        <f t="shared" si="260"/>
        <v>15</v>
      </c>
      <c r="I402" s="22"/>
      <c r="J402" s="7"/>
      <c r="K402" s="7"/>
      <c r="L402" s="7"/>
      <c r="M402" s="7"/>
      <c r="N402" s="7"/>
      <c r="O402" s="7"/>
      <c r="P402" s="7"/>
      <c r="Q402" s="7"/>
      <c r="R402" s="7"/>
      <c r="S402" s="7"/>
      <c r="T402" s="7"/>
      <c r="U402" s="8"/>
      <c r="V402" s="8"/>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7"/>
      <c r="DX402" s="7"/>
      <c r="DY402" s="7"/>
      <c r="DZ402" s="7"/>
      <c r="EA402" s="7"/>
      <c r="EB402" s="7"/>
      <c r="EC402" s="7"/>
      <c r="ED402" s="7"/>
      <c r="EE402" s="7"/>
      <c r="EF402" s="7"/>
      <c r="EG402" s="7"/>
      <c r="EH402" s="7"/>
      <c r="EI402" s="7"/>
      <c r="EJ402" s="7"/>
      <c r="EK402" s="7"/>
      <c r="EL402" s="7"/>
      <c r="EM402" s="7"/>
      <c r="EN402" s="7"/>
      <c r="EO402" s="7"/>
      <c r="EP402" s="7"/>
      <c r="EQ402" s="7"/>
      <c r="ER402" s="7"/>
      <c r="ES402" s="7"/>
      <c r="ET402" s="7"/>
      <c r="EU402" s="7"/>
      <c r="EV402" s="7"/>
      <c r="EW402" s="7"/>
      <c r="EX402" s="7"/>
      <c r="EY402" s="7"/>
      <c r="EZ402" s="7"/>
      <c r="FA402" s="7"/>
      <c r="FB402" s="7"/>
      <c r="FC402" s="7"/>
      <c r="FD402" s="7"/>
      <c r="FE402" s="7"/>
      <c r="FF402" s="7"/>
      <c r="FG402" s="7"/>
      <c r="FH402" s="7"/>
      <c r="FI402" s="7"/>
      <c r="FJ402" s="7"/>
      <c r="FK402" s="7"/>
      <c r="FL402" s="7"/>
      <c r="FM402" s="7"/>
      <c r="FN402" s="7"/>
      <c r="FO402" s="7"/>
      <c r="FP402" s="7"/>
      <c r="FQ402" s="7"/>
      <c r="FR402" s="7"/>
      <c r="FS402" s="7"/>
      <c r="FT402" s="7"/>
      <c r="FU402" s="7"/>
      <c r="FV402" s="7"/>
      <c r="FW402" s="7"/>
      <c r="FX402" s="7"/>
      <c r="FY402" s="7"/>
      <c r="FZ402" s="7"/>
      <c r="GA402" s="7"/>
      <c r="GB402" s="7"/>
      <c r="GC402" s="7"/>
      <c r="GD402" s="7"/>
      <c r="GE402" s="7"/>
      <c r="GF402" s="7"/>
      <c r="GG402" s="7"/>
      <c r="GH402" s="7"/>
      <c r="GI402" s="7"/>
      <c r="GJ402" s="7"/>
      <c r="GK402" s="7"/>
      <c r="GL402" s="7"/>
      <c r="GM402" s="7"/>
      <c r="GN402" s="7"/>
      <c r="GO402" s="7"/>
      <c r="GP402" s="7"/>
      <c r="GQ402" s="7"/>
      <c r="GR402" s="7"/>
      <c r="GS402" s="7"/>
      <c r="GT402" s="7"/>
      <c r="GU402" s="7"/>
      <c r="GV402" s="7"/>
      <c r="GW402" s="7"/>
      <c r="GX402" s="7"/>
      <c r="GY402" s="7"/>
      <c r="GZ402" s="7"/>
      <c r="HA402" s="7"/>
      <c r="HB402" s="7"/>
      <c r="HC402" s="7"/>
      <c r="HD402" s="7"/>
      <c r="HE402" s="7"/>
      <c r="HF402" s="7"/>
      <c r="HG402" s="7"/>
      <c r="HH402" s="7"/>
      <c r="HI402" s="7"/>
      <c r="HJ402" s="7"/>
      <c r="HK402" s="7"/>
      <c r="HL402" s="7"/>
      <c r="HM402" s="7"/>
      <c r="HN402" s="7"/>
      <c r="HO402" s="7"/>
      <c r="HP402" s="7"/>
      <c r="HQ402" s="7"/>
      <c r="HR402" s="7"/>
      <c r="HS402" s="7"/>
      <c r="HT402" s="7"/>
      <c r="HU402" s="7"/>
      <c r="HV402" s="7"/>
      <c r="HW402" s="7"/>
      <c r="HX402" s="7"/>
      <c r="HY402" s="7"/>
      <c r="HZ402" s="7"/>
      <c r="IA402" s="7"/>
      <c r="IB402" s="7"/>
      <c r="IC402" s="7"/>
      <c r="ID402" s="7"/>
      <c r="IE402" s="7"/>
      <c r="IF402" s="7"/>
      <c r="IG402" s="7"/>
      <c r="IH402" s="7"/>
      <c r="II402" s="7"/>
      <c r="IJ402" s="7"/>
      <c r="IK402" s="7"/>
      <c r="IL402" s="7"/>
      <c r="IM402" s="7"/>
      <c r="IN402" s="7"/>
      <c r="IO402" s="7"/>
      <c r="IP402" s="7"/>
      <c r="IQ402" s="7"/>
      <c r="IR402" s="7"/>
      <c r="IS402" s="7"/>
      <c r="IT402" s="7"/>
      <c r="IU402" s="7"/>
      <c r="IV402" s="7"/>
      <c r="IW402" s="7"/>
      <c r="IX402" s="7"/>
      <c r="IY402" s="7"/>
      <c r="IZ402" s="7"/>
      <c r="JA402" s="7"/>
      <c r="JB402" s="7"/>
      <c r="JC402" s="7"/>
      <c r="JD402" s="7"/>
      <c r="JE402" s="7"/>
      <c r="JF402" s="7"/>
      <c r="JG402" s="7"/>
      <c r="JH402" s="7"/>
      <c r="JI402" s="7"/>
      <c r="JJ402" s="7"/>
      <c r="JK402" s="7"/>
      <c r="JL402" s="7"/>
      <c r="JM402" s="7"/>
      <c r="JN402" s="7"/>
      <c r="JO402" s="7"/>
      <c r="JP402" s="7"/>
      <c r="JQ402" s="7"/>
      <c r="JR402" s="7"/>
      <c r="JS402" s="7"/>
      <c r="JT402" s="7"/>
      <c r="JU402" s="7"/>
    </row>
    <row r="403" spans="1:281" s="3" customFormat="1" ht="30" customHeight="1" thickBot="1">
      <c r="A403" s="19" t="s">
        <v>261</v>
      </c>
      <c r="B403" s="29" t="s">
        <v>327</v>
      </c>
      <c r="C403" s="29" t="s">
        <v>117</v>
      </c>
      <c r="D403" s="109"/>
      <c r="E403" s="115">
        <v>0</v>
      </c>
      <c r="F403" s="113">
        <v>45852</v>
      </c>
      <c r="G403" s="34">
        <v>45866</v>
      </c>
      <c r="H403" s="28">
        <f t="shared" si="260"/>
        <v>15</v>
      </c>
      <c r="I403" s="22"/>
      <c r="J403" s="7"/>
      <c r="K403" s="7"/>
      <c r="L403" s="7"/>
      <c r="M403" s="7"/>
      <c r="N403" s="7"/>
      <c r="O403" s="7"/>
      <c r="P403" s="7"/>
      <c r="Q403" s="7"/>
      <c r="R403" s="7"/>
      <c r="S403" s="7"/>
      <c r="T403" s="7"/>
      <c r="U403" s="8"/>
      <c r="V403" s="8"/>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7"/>
      <c r="DX403" s="7"/>
      <c r="DY403" s="7"/>
      <c r="DZ403" s="7"/>
      <c r="EA403" s="7"/>
      <c r="EB403" s="7"/>
      <c r="EC403" s="7"/>
      <c r="ED403" s="7"/>
      <c r="EE403" s="7"/>
      <c r="EF403" s="7"/>
      <c r="EG403" s="7"/>
      <c r="EH403" s="7"/>
      <c r="EI403" s="7"/>
      <c r="EJ403" s="7"/>
      <c r="EK403" s="7"/>
      <c r="EL403" s="7"/>
      <c r="EM403" s="7"/>
      <c r="EN403" s="7"/>
      <c r="EO403" s="7"/>
      <c r="EP403" s="7"/>
      <c r="EQ403" s="7"/>
      <c r="ER403" s="7"/>
      <c r="ES403" s="7"/>
      <c r="ET403" s="7"/>
      <c r="EU403" s="7"/>
      <c r="EV403" s="7"/>
      <c r="EW403" s="7"/>
      <c r="EX403" s="7"/>
      <c r="EY403" s="7"/>
      <c r="EZ403" s="7"/>
      <c r="FA403" s="7"/>
      <c r="FB403" s="7"/>
      <c r="FC403" s="7"/>
      <c r="FD403" s="7"/>
      <c r="FE403" s="7"/>
      <c r="FF403" s="7"/>
      <c r="FG403" s="7"/>
      <c r="FH403" s="7"/>
      <c r="FI403" s="7"/>
      <c r="FJ403" s="7"/>
      <c r="FK403" s="7"/>
      <c r="FL403" s="7"/>
      <c r="FM403" s="7"/>
      <c r="FN403" s="7"/>
      <c r="FO403" s="7"/>
      <c r="FP403" s="7"/>
      <c r="FQ403" s="7"/>
      <c r="FR403" s="7"/>
      <c r="FS403" s="7"/>
      <c r="FT403" s="7"/>
      <c r="FU403" s="7"/>
      <c r="FV403" s="7"/>
      <c r="FW403" s="7"/>
      <c r="FX403" s="7"/>
      <c r="FY403" s="7"/>
      <c r="FZ403" s="7"/>
      <c r="GA403" s="7"/>
      <c r="GB403" s="7"/>
      <c r="GC403" s="7"/>
      <c r="GD403" s="7"/>
      <c r="GE403" s="7"/>
      <c r="GF403" s="7"/>
      <c r="GG403" s="7"/>
      <c r="GH403" s="7"/>
      <c r="GI403" s="7"/>
      <c r="GJ403" s="7"/>
      <c r="GK403" s="7"/>
      <c r="GL403" s="7"/>
      <c r="GM403" s="7"/>
      <c r="GN403" s="7"/>
      <c r="GO403" s="7"/>
      <c r="GP403" s="7"/>
      <c r="GQ403" s="7"/>
      <c r="GR403" s="7"/>
      <c r="GS403" s="7"/>
      <c r="GT403" s="7"/>
      <c r="GU403" s="7"/>
      <c r="GV403" s="7"/>
      <c r="GW403" s="7"/>
      <c r="GX403" s="7"/>
      <c r="GY403" s="7"/>
      <c r="GZ403" s="7"/>
      <c r="HA403" s="7"/>
      <c r="HB403" s="7"/>
      <c r="HC403" s="7"/>
      <c r="HD403" s="7"/>
      <c r="HE403" s="7"/>
      <c r="HF403" s="7"/>
      <c r="HG403" s="7"/>
      <c r="HH403" s="7"/>
      <c r="HI403" s="7"/>
      <c r="HJ403" s="7"/>
      <c r="HK403" s="7"/>
      <c r="HL403" s="7"/>
      <c r="HM403" s="7"/>
      <c r="HN403" s="7"/>
      <c r="HO403" s="7"/>
      <c r="HP403" s="7"/>
      <c r="HQ403" s="7"/>
      <c r="HR403" s="7"/>
      <c r="HS403" s="7"/>
      <c r="HT403" s="7"/>
      <c r="HU403" s="7"/>
      <c r="HV403" s="7"/>
      <c r="HW403" s="7"/>
      <c r="HX403" s="7"/>
      <c r="HY403" s="7"/>
      <c r="HZ403" s="7"/>
      <c r="IA403" s="7"/>
      <c r="IB403" s="7"/>
      <c r="IC403" s="7"/>
      <c r="ID403" s="7"/>
      <c r="IE403" s="7"/>
      <c r="IF403" s="7"/>
      <c r="IG403" s="7"/>
      <c r="IH403" s="7"/>
      <c r="II403" s="7"/>
      <c r="IJ403" s="7"/>
      <c r="IK403" s="7"/>
      <c r="IL403" s="7"/>
      <c r="IM403" s="7"/>
      <c r="IN403" s="7"/>
      <c r="IO403" s="7"/>
      <c r="IP403" s="7"/>
      <c r="IQ403" s="7"/>
      <c r="IR403" s="7"/>
      <c r="IS403" s="7"/>
      <c r="IT403" s="7"/>
      <c r="IU403" s="7"/>
      <c r="IV403" s="7"/>
      <c r="IW403" s="7"/>
      <c r="IX403" s="7"/>
      <c r="IY403" s="7"/>
      <c r="IZ403" s="7"/>
      <c r="JA403" s="7"/>
      <c r="JB403" s="7"/>
      <c r="JC403" s="7"/>
      <c r="JD403" s="7"/>
      <c r="JE403" s="7"/>
      <c r="JF403" s="7"/>
      <c r="JG403" s="7"/>
      <c r="JH403" s="7"/>
      <c r="JI403" s="7"/>
      <c r="JJ403" s="7"/>
      <c r="JK403" s="7"/>
      <c r="JL403" s="7"/>
      <c r="JM403" s="7"/>
      <c r="JN403" s="7"/>
      <c r="JO403" s="7"/>
      <c r="JP403" s="7"/>
      <c r="JQ403" s="7"/>
      <c r="JR403" s="7"/>
      <c r="JS403" s="7"/>
      <c r="JT403" s="7"/>
      <c r="JU403" s="7"/>
    </row>
    <row r="404" spans="1:281" s="3" customFormat="1" ht="30" customHeight="1" thickBot="1">
      <c r="A404" s="19" t="s">
        <v>262</v>
      </c>
      <c r="B404" s="29" t="s">
        <v>327</v>
      </c>
      <c r="C404" s="29" t="s">
        <v>117</v>
      </c>
      <c r="D404" s="109"/>
      <c r="E404" s="115">
        <v>0</v>
      </c>
      <c r="F404" s="113">
        <v>45852</v>
      </c>
      <c r="G404" s="34">
        <v>45866</v>
      </c>
      <c r="H404" s="28">
        <f t="shared" si="260"/>
        <v>15</v>
      </c>
      <c r="I404" s="22"/>
      <c r="J404" s="7"/>
      <c r="K404" s="7"/>
      <c r="L404" s="7"/>
      <c r="M404" s="7"/>
      <c r="N404" s="7"/>
      <c r="O404" s="7"/>
      <c r="P404" s="7"/>
      <c r="Q404" s="7"/>
      <c r="R404" s="7"/>
      <c r="S404" s="7"/>
      <c r="T404" s="7"/>
      <c r="U404" s="8"/>
      <c r="V404" s="8"/>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7"/>
      <c r="DX404" s="7"/>
      <c r="DY404" s="7"/>
      <c r="DZ404" s="7"/>
      <c r="EA404" s="7"/>
      <c r="EB404" s="7"/>
      <c r="EC404" s="7"/>
      <c r="ED404" s="7"/>
      <c r="EE404" s="7"/>
      <c r="EF404" s="7"/>
      <c r="EG404" s="7"/>
      <c r="EH404" s="7"/>
      <c r="EI404" s="7"/>
      <c r="EJ404" s="7"/>
      <c r="EK404" s="7"/>
      <c r="EL404" s="7"/>
      <c r="EM404" s="7"/>
      <c r="EN404" s="7"/>
      <c r="EO404" s="7"/>
      <c r="EP404" s="7"/>
      <c r="EQ404" s="7"/>
      <c r="ER404" s="7"/>
      <c r="ES404" s="7"/>
      <c r="ET404" s="7"/>
      <c r="EU404" s="7"/>
      <c r="EV404" s="7"/>
      <c r="EW404" s="7"/>
      <c r="EX404" s="7"/>
      <c r="EY404" s="7"/>
      <c r="EZ404" s="7"/>
      <c r="FA404" s="7"/>
      <c r="FB404" s="7"/>
      <c r="FC404" s="7"/>
      <c r="FD404" s="7"/>
      <c r="FE404" s="7"/>
      <c r="FF404" s="7"/>
      <c r="FG404" s="7"/>
      <c r="FH404" s="7"/>
      <c r="FI404" s="7"/>
      <c r="FJ404" s="7"/>
      <c r="FK404" s="7"/>
      <c r="FL404" s="7"/>
      <c r="FM404" s="7"/>
      <c r="FN404" s="7"/>
      <c r="FO404" s="7"/>
      <c r="FP404" s="7"/>
      <c r="FQ404" s="7"/>
      <c r="FR404" s="7"/>
      <c r="FS404" s="7"/>
      <c r="FT404" s="7"/>
      <c r="FU404" s="7"/>
      <c r="FV404" s="7"/>
      <c r="FW404" s="7"/>
      <c r="FX404" s="7"/>
      <c r="FY404" s="7"/>
      <c r="FZ404" s="7"/>
      <c r="GA404" s="7"/>
      <c r="GB404" s="7"/>
      <c r="GC404" s="7"/>
      <c r="GD404" s="7"/>
      <c r="GE404" s="7"/>
      <c r="GF404" s="7"/>
      <c r="GG404" s="7"/>
      <c r="GH404" s="7"/>
      <c r="GI404" s="7"/>
      <c r="GJ404" s="7"/>
      <c r="GK404" s="7"/>
      <c r="GL404" s="7"/>
      <c r="GM404" s="7"/>
      <c r="GN404" s="7"/>
      <c r="GO404" s="7"/>
      <c r="GP404" s="7"/>
      <c r="GQ404" s="7"/>
      <c r="GR404" s="7"/>
      <c r="GS404" s="7"/>
      <c r="GT404" s="7"/>
      <c r="GU404" s="7"/>
      <c r="GV404" s="7"/>
      <c r="GW404" s="7"/>
      <c r="GX404" s="7"/>
      <c r="GY404" s="7"/>
      <c r="GZ404" s="7"/>
      <c r="HA404" s="7"/>
      <c r="HB404" s="7"/>
      <c r="HC404" s="7"/>
      <c r="HD404" s="7"/>
      <c r="HE404" s="7"/>
      <c r="HF404" s="7"/>
      <c r="HG404" s="7"/>
      <c r="HH404" s="7"/>
      <c r="HI404" s="7"/>
      <c r="HJ404" s="7"/>
      <c r="HK404" s="7"/>
      <c r="HL404" s="7"/>
      <c r="HM404" s="7"/>
      <c r="HN404" s="7"/>
      <c r="HO404" s="7"/>
      <c r="HP404" s="7"/>
      <c r="HQ404" s="7"/>
      <c r="HR404" s="7"/>
      <c r="HS404" s="7"/>
      <c r="HT404" s="7"/>
      <c r="HU404" s="7"/>
      <c r="HV404" s="7"/>
      <c r="HW404" s="7"/>
      <c r="HX404" s="7"/>
      <c r="HY404" s="7"/>
      <c r="HZ404" s="7"/>
      <c r="IA404" s="7"/>
      <c r="IB404" s="7"/>
      <c r="IC404" s="7"/>
      <c r="ID404" s="7"/>
      <c r="IE404" s="7"/>
      <c r="IF404" s="7"/>
      <c r="IG404" s="7"/>
      <c r="IH404" s="7"/>
      <c r="II404" s="7"/>
      <c r="IJ404" s="7"/>
      <c r="IK404" s="7"/>
      <c r="IL404" s="7"/>
      <c r="IM404" s="7"/>
      <c r="IN404" s="7"/>
      <c r="IO404" s="7"/>
      <c r="IP404" s="7"/>
      <c r="IQ404" s="7"/>
      <c r="IR404" s="7"/>
      <c r="IS404" s="7"/>
      <c r="IT404" s="7"/>
      <c r="IU404" s="7"/>
      <c r="IV404" s="7"/>
      <c r="IW404" s="7"/>
      <c r="IX404" s="7"/>
      <c r="IY404" s="7"/>
      <c r="IZ404" s="7"/>
      <c r="JA404" s="7"/>
      <c r="JB404" s="7"/>
      <c r="JC404" s="7"/>
      <c r="JD404" s="7"/>
      <c r="JE404" s="7"/>
      <c r="JF404" s="7"/>
      <c r="JG404" s="7"/>
      <c r="JH404" s="7"/>
      <c r="JI404" s="7"/>
      <c r="JJ404" s="7"/>
      <c r="JK404" s="7"/>
      <c r="JL404" s="7"/>
      <c r="JM404" s="7"/>
      <c r="JN404" s="7"/>
      <c r="JO404" s="7"/>
      <c r="JP404" s="7"/>
      <c r="JQ404" s="7"/>
      <c r="JR404" s="7"/>
      <c r="JS404" s="7"/>
      <c r="JT404" s="7"/>
      <c r="JU404" s="7"/>
    </row>
    <row r="405" spans="1:281" s="3" customFormat="1" ht="30" customHeight="1" thickBot="1">
      <c r="A405" s="19" t="s">
        <v>263</v>
      </c>
      <c r="B405" s="29" t="s">
        <v>327</v>
      </c>
      <c r="C405" s="29" t="s">
        <v>117</v>
      </c>
      <c r="D405" s="109"/>
      <c r="E405" s="115">
        <v>0</v>
      </c>
      <c r="F405" s="113">
        <v>45852</v>
      </c>
      <c r="G405" s="34">
        <v>45866</v>
      </c>
      <c r="H405" s="28">
        <f t="shared" si="260"/>
        <v>15</v>
      </c>
      <c r="I405" s="22"/>
      <c r="J405" s="7"/>
      <c r="K405" s="7"/>
      <c r="L405" s="7"/>
      <c r="M405" s="7"/>
      <c r="N405" s="7"/>
      <c r="O405" s="7"/>
      <c r="P405" s="7"/>
      <c r="Q405" s="7"/>
      <c r="R405" s="7"/>
      <c r="S405" s="7"/>
      <c r="T405" s="7"/>
      <c r="U405" s="8"/>
      <c r="V405" s="8"/>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7"/>
      <c r="DX405" s="7"/>
      <c r="DY405" s="7"/>
      <c r="DZ405" s="7"/>
      <c r="EA405" s="7"/>
      <c r="EB405" s="7"/>
      <c r="EC405" s="7"/>
      <c r="ED405" s="7"/>
      <c r="EE405" s="7"/>
      <c r="EF405" s="7"/>
      <c r="EG405" s="7"/>
      <c r="EH405" s="7"/>
      <c r="EI405" s="7"/>
      <c r="EJ405" s="7"/>
      <c r="EK405" s="7"/>
      <c r="EL405" s="7"/>
      <c r="EM405" s="7"/>
      <c r="EN405" s="7"/>
      <c r="EO405" s="7"/>
      <c r="EP405" s="7"/>
      <c r="EQ405" s="7"/>
      <c r="ER405" s="7"/>
      <c r="ES405" s="7"/>
      <c r="ET405" s="7"/>
      <c r="EU405" s="7"/>
      <c r="EV405" s="7"/>
      <c r="EW405" s="7"/>
      <c r="EX405" s="7"/>
      <c r="EY405" s="7"/>
      <c r="EZ405" s="7"/>
      <c r="FA405" s="7"/>
      <c r="FB405" s="7"/>
      <c r="FC405" s="7"/>
      <c r="FD405" s="7"/>
      <c r="FE405" s="7"/>
      <c r="FF405" s="7"/>
      <c r="FG405" s="7"/>
      <c r="FH405" s="7"/>
      <c r="FI405" s="7"/>
      <c r="FJ405" s="7"/>
      <c r="FK405" s="7"/>
      <c r="FL405" s="7"/>
      <c r="FM405" s="7"/>
      <c r="FN405" s="7"/>
      <c r="FO405" s="7"/>
      <c r="FP405" s="7"/>
      <c r="FQ405" s="7"/>
      <c r="FR405" s="7"/>
      <c r="FS405" s="7"/>
      <c r="FT405" s="7"/>
      <c r="FU405" s="7"/>
      <c r="FV405" s="7"/>
      <c r="FW405" s="7"/>
      <c r="FX405" s="7"/>
      <c r="FY405" s="7"/>
      <c r="FZ405" s="7"/>
      <c r="GA405" s="7"/>
      <c r="GB405" s="7"/>
      <c r="GC405" s="7"/>
      <c r="GD405" s="7"/>
      <c r="GE405" s="7"/>
      <c r="GF405" s="7"/>
      <c r="GG405" s="7"/>
      <c r="GH405" s="7"/>
      <c r="GI405" s="7"/>
      <c r="GJ405" s="7"/>
      <c r="GK405" s="7"/>
      <c r="GL405" s="7"/>
      <c r="GM405" s="7"/>
      <c r="GN405" s="7"/>
      <c r="GO405" s="7"/>
      <c r="GP405" s="7"/>
      <c r="GQ405" s="7"/>
      <c r="GR405" s="7"/>
      <c r="GS405" s="7"/>
      <c r="GT405" s="7"/>
      <c r="GU405" s="7"/>
      <c r="GV405" s="7"/>
      <c r="GW405" s="7"/>
      <c r="GX405" s="7"/>
      <c r="GY405" s="7"/>
      <c r="GZ405" s="7"/>
      <c r="HA405" s="7"/>
      <c r="HB405" s="7"/>
      <c r="HC405" s="7"/>
      <c r="HD405" s="7"/>
      <c r="HE405" s="7"/>
      <c r="HF405" s="7"/>
      <c r="HG405" s="7"/>
      <c r="HH405" s="7"/>
      <c r="HI405" s="7"/>
      <c r="HJ405" s="7"/>
      <c r="HK405" s="7"/>
      <c r="HL405" s="7"/>
      <c r="HM405" s="7"/>
      <c r="HN405" s="7"/>
      <c r="HO405" s="7"/>
      <c r="HP405" s="7"/>
      <c r="HQ405" s="7"/>
      <c r="HR405" s="7"/>
      <c r="HS405" s="7"/>
      <c r="HT405" s="7"/>
      <c r="HU405" s="7"/>
      <c r="HV405" s="7"/>
      <c r="HW405" s="7"/>
      <c r="HX405" s="7"/>
      <c r="HY405" s="7"/>
      <c r="HZ405" s="7"/>
      <c r="IA405" s="7"/>
      <c r="IB405" s="7"/>
      <c r="IC405" s="7"/>
      <c r="ID405" s="7"/>
      <c r="IE405" s="7"/>
      <c r="IF405" s="7"/>
      <c r="IG405" s="7"/>
      <c r="IH405" s="7"/>
      <c r="II405" s="7"/>
      <c r="IJ405" s="7"/>
      <c r="IK405" s="7"/>
      <c r="IL405" s="7"/>
      <c r="IM405" s="7"/>
      <c r="IN405" s="7"/>
      <c r="IO405" s="7"/>
      <c r="IP405" s="7"/>
      <c r="IQ405" s="7"/>
      <c r="IR405" s="7"/>
      <c r="IS405" s="7"/>
      <c r="IT405" s="7"/>
      <c r="IU405" s="7"/>
      <c r="IV405" s="7"/>
      <c r="IW405" s="7"/>
      <c r="IX405" s="7"/>
      <c r="IY405" s="7"/>
      <c r="IZ405" s="7"/>
      <c r="JA405" s="7"/>
      <c r="JB405" s="7"/>
      <c r="JC405" s="7"/>
      <c r="JD405" s="7"/>
      <c r="JE405" s="7"/>
      <c r="JF405" s="7"/>
      <c r="JG405" s="7"/>
      <c r="JH405" s="7"/>
      <c r="JI405" s="7"/>
      <c r="JJ405" s="7"/>
      <c r="JK405" s="7"/>
      <c r="JL405" s="7"/>
      <c r="JM405" s="7"/>
      <c r="JN405" s="7"/>
      <c r="JO405" s="7"/>
      <c r="JP405" s="7"/>
      <c r="JQ405" s="7"/>
      <c r="JR405" s="7"/>
      <c r="JS405" s="7"/>
      <c r="JT405" s="7"/>
      <c r="JU405" s="7"/>
    </row>
    <row r="406" spans="1:281" s="3" customFormat="1" ht="30" customHeight="1" thickBot="1">
      <c r="A406" s="19" t="s">
        <v>264</v>
      </c>
      <c r="B406" s="29" t="s">
        <v>327</v>
      </c>
      <c r="C406" s="29" t="s">
        <v>117</v>
      </c>
      <c r="D406" s="109"/>
      <c r="E406" s="115">
        <v>0</v>
      </c>
      <c r="F406" s="113">
        <v>45852</v>
      </c>
      <c r="G406" s="34">
        <v>45866</v>
      </c>
      <c r="H406" s="28">
        <f t="shared" si="260"/>
        <v>15</v>
      </c>
      <c r="I406" s="22"/>
      <c r="J406" s="7"/>
      <c r="K406" s="7"/>
      <c r="L406" s="7"/>
      <c r="M406" s="7"/>
      <c r="N406" s="7"/>
      <c r="O406" s="7"/>
      <c r="P406" s="7"/>
      <c r="Q406" s="7"/>
      <c r="R406" s="7"/>
      <c r="S406" s="7"/>
      <c r="T406" s="7"/>
      <c r="U406" s="8"/>
      <c r="V406" s="8"/>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7"/>
      <c r="DX406" s="7"/>
      <c r="DY406" s="7"/>
      <c r="DZ406" s="7"/>
      <c r="EA406" s="7"/>
      <c r="EB406" s="7"/>
      <c r="EC406" s="7"/>
      <c r="ED406" s="7"/>
      <c r="EE406" s="7"/>
      <c r="EF406" s="7"/>
      <c r="EG406" s="7"/>
      <c r="EH406" s="7"/>
      <c r="EI406" s="7"/>
      <c r="EJ406" s="7"/>
      <c r="EK406" s="7"/>
      <c r="EL406" s="7"/>
      <c r="EM406" s="7"/>
      <c r="EN406" s="7"/>
      <c r="EO406" s="7"/>
      <c r="EP406" s="7"/>
      <c r="EQ406" s="7"/>
      <c r="ER406" s="7"/>
      <c r="ES406" s="7"/>
      <c r="ET406" s="7"/>
      <c r="EU406" s="7"/>
      <c r="EV406" s="7"/>
      <c r="EW406" s="7"/>
      <c r="EX406" s="7"/>
      <c r="EY406" s="7"/>
      <c r="EZ406" s="7"/>
      <c r="FA406" s="7"/>
      <c r="FB406" s="7"/>
      <c r="FC406" s="7"/>
      <c r="FD406" s="7"/>
      <c r="FE406" s="7"/>
      <c r="FF406" s="7"/>
      <c r="FG406" s="7"/>
      <c r="FH406" s="7"/>
      <c r="FI406" s="7"/>
      <c r="FJ406" s="7"/>
      <c r="FK406" s="7"/>
      <c r="FL406" s="7"/>
      <c r="FM406" s="7"/>
      <c r="FN406" s="7"/>
      <c r="FO406" s="7"/>
      <c r="FP406" s="7"/>
      <c r="FQ406" s="7"/>
      <c r="FR406" s="7"/>
      <c r="FS406" s="7"/>
      <c r="FT406" s="7"/>
      <c r="FU406" s="7"/>
      <c r="FV406" s="7"/>
      <c r="FW406" s="7"/>
      <c r="FX406" s="7"/>
      <c r="FY406" s="7"/>
      <c r="FZ406" s="7"/>
      <c r="GA406" s="7"/>
      <c r="GB406" s="7"/>
      <c r="GC406" s="7"/>
      <c r="GD406" s="7"/>
      <c r="GE406" s="7"/>
      <c r="GF406" s="7"/>
      <c r="GG406" s="7"/>
      <c r="GH406" s="7"/>
      <c r="GI406" s="7"/>
      <c r="GJ406" s="7"/>
      <c r="GK406" s="7"/>
      <c r="GL406" s="7"/>
      <c r="GM406" s="7"/>
      <c r="GN406" s="7"/>
      <c r="GO406" s="7"/>
      <c r="GP406" s="7"/>
      <c r="GQ406" s="7"/>
      <c r="GR406" s="7"/>
      <c r="GS406" s="7"/>
      <c r="GT406" s="7"/>
      <c r="GU406" s="7"/>
      <c r="GV406" s="7"/>
      <c r="GW406" s="7"/>
      <c r="GX406" s="7"/>
      <c r="GY406" s="7"/>
      <c r="GZ406" s="7"/>
      <c r="HA406" s="7"/>
      <c r="HB406" s="7"/>
      <c r="HC406" s="7"/>
      <c r="HD406" s="7"/>
      <c r="HE406" s="7"/>
      <c r="HF406" s="7"/>
      <c r="HG406" s="7"/>
      <c r="HH406" s="7"/>
      <c r="HI406" s="7"/>
      <c r="HJ406" s="7"/>
      <c r="HK406" s="7"/>
      <c r="HL406" s="7"/>
      <c r="HM406" s="7"/>
      <c r="HN406" s="7"/>
      <c r="HO406" s="7"/>
      <c r="HP406" s="7"/>
      <c r="HQ406" s="7"/>
      <c r="HR406" s="7"/>
      <c r="HS406" s="7"/>
      <c r="HT406" s="7"/>
      <c r="HU406" s="7"/>
      <c r="HV406" s="7"/>
      <c r="HW406" s="7"/>
      <c r="HX406" s="7"/>
      <c r="HY406" s="7"/>
      <c r="HZ406" s="7"/>
      <c r="IA406" s="7"/>
      <c r="IB406" s="7"/>
      <c r="IC406" s="7"/>
      <c r="ID406" s="7"/>
      <c r="IE406" s="7"/>
      <c r="IF406" s="7"/>
      <c r="IG406" s="7"/>
      <c r="IH406" s="7"/>
      <c r="II406" s="7"/>
      <c r="IJ406" s="7"/>
      <c r="IK406" s="7"/>
      <c r="IL406" s="7"/>
      <c r="IM406" s="7"/>
      <c r="IN406" s="7"/>
      <c r="IO406" s="7"/>
      <c r="IP406" s="7"/>
      <c r="IQ406" s="7"/>
      <c r="IR406" s="7"/>
      <c r="IS406" s="7"/>
      <c r="IT406" s="7"/>
      <c r="IU406" s="7"/>
      <c r="IV406" s="7"/>
      <c r="IW406" s="7"/>
      <c r="IX406" s="7"/>
      <c r="IY406" s="7"/>
      <c r="IZ406" s="7"/>
      <c r="JA406" s="7"/>
      <c r="JB406" s="7"/>
      <c r="JC406" s="7"/>
      <c r="JD406" s="7"/>
      <c r="JE406" s="7"/>
      <c r="JF406" s="7"/>
      <c r="JG406" s="7"/>
      <c r="JH406" s="7"/>
      <c r="JI406" s="7"/>
      <c r="JJ406" s="7"/>
      <c r="JK406" s="7"/>
      <c r="JL406" s="7"/>
      <c r="JM406" s="7"/>
      <c r="JN406" s="7"/>
      <c r="JO406" s="7"/>
      <c r="JP406" s="7"/>
      <c r="JQ406" s="7"/>
      <c r="JR406" s="7"/>
      <c r="JS406" s="7"/>
      <c r="JT406" s="7"/>
      <c r="JU406" s="7"/>
    </row>
    <row r="407" spans="1:281" s="3" customFormat="1" ht="30" customHeight="1" thickBot="1">
      <c r="A407" s="19" t="s">
        <v>265</v>
      </c>
      <c r="B407" s="29" t="s">
        <v>327</v>
      </c>
      <c r="C407" s="29" t="s">
        <v>117</v>
      </c>
      <c r="D407" s="109"/>
      <c r="E407" s="115">
        <v>0</v>
      </c>
      <c r="F407" s="113">
        <v>45852</v>
      </c>
      <c r="G407" s="34">
        <v>45866</v>
      </c>
      <c r="H407" s="28">
        <f t="shared" si="260"/>
        <v>15</v>
      </c>
      <c r="I407" s="22"/>
      <c r="J407" s="7"/>
      <c r="K407" s="7"/>
      <c r="L407" s="7"/>
      <c r="M407" s="7"/>
      <c r="N407" s="7"/>
      <c r="O407" s="7"/>
      <c r="P407" s="7"/>
      <c r="Q407" s="7"/>
      <c r="R407" s="7"/>
      <c r="S407" s="7"/>
      <c r="T407" s="7"/>
      <c r="U407" s="8"/>
      <c r="V407" s="8"/>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7"/>
      <c r="DX407" s="7"/>
      <c r="DY407" s="7"/>
      <c r="DZ407" s="7"/>
      <c r="EA407" s="7"/>
      <c r="EB407" s="7"/>
      <c r="EC407" s="7"/>
      <c r="ED407" s="7"/>
      <c r="EE407" s="7"/>
      <c r="EF407" s="7"/>
      <c r="EG407" s="7"/>
      <c r="EH407" s="7"/>
      <c r="EI407" s="7"/>
      <c r="EJ407" s="7"/>
      <c r="EK407" s="7"/>
      <c r="EL407" s="7"/>
      <c r="EM407" s="7"/>
      <c r="EN407" s="7"/>
      <c r="EO407" s="7"/>
      <c r="EP407" s="7"/>
      <c r="EQ407" s="7"/>
      <c r="ER407" s="7"/>
      <c r="ES407" s="7"/>
      <c r="ET407" s="7"/>
      <c r="EU407" s="7"/>
      <c r="EV407" s="7"/>
      <c r="EW407" s="7"/>
      <c r="EX407" s="7"/>
      <c r="EY407" s="7"/>
      <c r="EZ407" s="7"/>
      <c r="FA407" s="7"/>
      <c r="FB407" s="7"/>
      <c r="FC407" s="7"/>
      <c r="FD407" s="7"/>
      <c r="FE407" s="7"/>
      <c r="FF407" s="7"/>
      <c r="FG407" s="7"/>
      <c r="FH407" s="7"/>
      <c r="FI407" s="7"/>
      <c r="FJ407" s="7"/>
      <c r="FK407" s="7"/>
      <c r="FL407" s="7"/>
      <c r="FM407" s="7"/>
      <c r="FN407" s="7"/>
      <c r="FO407" s="7"/>
      <c r="FP407" s="7"/>
      <c r="FQ407" s="7"/>
      <c r="FR407" s="7"/>
      <c r="FS407" s="7"/>
      <c r="FT407" s="7"/>
      <c r="FU407" s="7"/>
      <c r="FV407" s="7"/>
      <c r="FW407" s="7"/>
      <c r="FX407" s="7"/>
      <c r="FY407" s="7"/>
      <c r="FZ407" s="7"/>
      <c r="GA407" s="7"/>
      <c r="GB407" s="7"/>
      <c r="GC407" s="7"/>
      <c r="GD407" s="7"/>
      <c r="GE407" s="7"/>
      <c r="GF407" s="7"/>
      <c r="GG407" s="7"/>
      <c r="GH407" s="7"/>
      <c r="GI407" s="7"/>
      <c r="GJ407" s="7"/>
      <c r="GK407" s="7"/>
      <c r="GL407" s="7"/>
      <c r="GM407" s="7"/>
      <c r="GN407" s="7"/>
      <c r="GO407" s="7"/>
      <c r="GP407" s="7"/>
      <c r="GQ407" s="7"/>
      <c r="GR407" s="7"/>
      <c r="GS407" s="7"/>
      <c r="GT407" s="7"/>
      <c r="GU407" s="7"/>
      <c r="GV407" s="7"/>
      <c r="GW407" s="7"/>
      <c r="GX407" s="7"/>
      <c r="GY407" s="7"/>
      <c r="GZ407" s="7"/>
      <c r="HA407" s="7"/>
      <c r="HB407" s="7"/>
      <c r="HC407" s="7"/>
      <c r="HD407" s="7"/>
      <c r="HE407" s="7"/>
      <c r="HF407" s="7"/>
      <c r="HG407" s="7"/>
      <c r="HH407" s="7"/>
      <c r="HI407" s="7"/>
      <c r="HJ407" s="7"/>
      <c r="HK407" s="7"/>
      <c r="HL407" s="7"/>
      <c r="HM407" s="7"/>
      <c r="HN407" s="7"/>
      <c r="HO407" s="7"/>
      <c r="HP407" s="7"/>
      <c r="HQ407" s="7"/>
      <c r="HR407" s="7"/>
      <c r="HS407" s="7"/>
      <c r="HT407" s="7"/>
      <c r="HU407" s="7"/>
      <c r="HV407" s="7"/>
      <c r="HW407" s="7"/>
      <c r="HX407" s="7"/>
      <c r="HY407" s="7"/>
      <c r="HZ407" s="7"/>
      <c r="IA407" s="7"/>
      <c r="IB407" s="7"/>
      <c r="IC407" s="7"/>
      <c r="ID407" s="7"/>
      <c r="IE407" s="7"/>
      <c r="IF407" s="7"/>
      <c r="IG407" s="7"/>
      <c r="IH407" s="7"/>
      <c r="II407" s="7"/>
      <c r="IJ407" s="7"/>
      <c r="IK407" s="7"/>
      <c r="IL407" s="7"/>
      <c r="IM407" s="7"/>
      <c r="IN407" s="7"/>
      <c r="IO407" s="7"/>
      <c r="IP407" s="7"/>
      <c r="IQ407" s="7"/>
      <c r="IR407" s="7"/>
      <c r="IS407" s="7"/>
      <c r="IT407" s="7"/>
      <c r="IU407" s="7"/>
      <c r="IV407" s="7"/>
      <c r="IW407" s="7"/>
      <c r="IX407" s="7"/>
      <c r="IY407" s="7"/>
      <c r="IZ407" s="7"/>
      <c r="JA407" s="7"/>
      <c r="JB407" s="7"/>
      <c r="JC407" s="7"/>
      <c r="JD407" s="7"/>
      <c r="JE407" s="7"/>
      <c r="JF407" s="7"/>
      <c r="JG407" s="7"/>
      <c r="JH407" s="7"/>
      <c r="JI407" s="7"/>
      <c r="JJ407" s="7"/>
      <c r="JK407" s="7"/>
      <c r="JL407" s="7"/>
      <c r="JM407" s="7"/>
      <c r="JN407" s="7"/>
      <c r="JO407" s="7"/>
      <c r="JP407" s="7"/>
      <c r="JQ407" s="7"/>
      <c r="JR407" s="7"/>
      <c r="JS407" s="7"/>
      <c r="JT407" s="7"/>
      <c r="JU407" s="7"/>
    </row>
    <row r="408" spans="1:281" s="3" customFormat="1" ht="30" customHeight="1" thickBot="1">
      <c r="A408" s="19" t="s">
        <v>266</v>
      </c>
      <c r="B408" s="29" t="s">
        <v>327</v>
      </c>
      <c r="C408" s="29" t="s">
        <v>117</v>
      </c>
      <c r="D408" s="109"/>
      <c r="E408" s="115">
        <v>0</v>
      </c>
      <c r="F408" s="113">
        <v>45852</v>
      </c>
      <c r="G408" s="34">
        <v>45866</v>
      </c>
      <c r="H408" s="28">
        <f t="shared" si="260"/>
        <v>15</v>
      </c>
      <c r="I408" s="22"/>
      <c r="J408" s="7"/>
      <c r="K408" s="7"/>
      <c r="L408" s="7"/>
      <c r="M408" s="7"/>
      <c r="N408" s="7"/>
      <c r="O408" s="7"/>
      <c r="P408" s="7"/>
      <c r="Q408" s="7"/>
      <c r="R408" s="7"/>
      <c r="S408" s="7"/>
      <c r="T408" s="7"/>
      <c r="U408" s="8"/>
      <c r="V408" s="8"/>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7"/>
      <c r="DX408" s="7"/>
      <c r="DY408" s="7"/>
      <c r="DZ408" s="7"/>
      <c r="EA408" s="7"/>
      <c r="EB408" s="7"/>
      <c r="EC408" s="7"/>
      <c r="ED408" s="7"/>
      <c r="EE408" s="7"/>
      <c r="EF408" s="7"/>
      <c r="EG408" s="7"/>
      <c r="EH408" s="7"/>
      <c r="EI408" s="7"/>
      <c r="EJ408" s="7"/>
      <c r="EK408" s="7"/>
      <c r="EL408" s="7"/>
      <c r="EM408" s="7"/>
      <c r="EN408" s="7"/>
      <c r="EO408" s="7"/>
      <c r="EP408" s="7"/>
      <c r="EQ408" s="7"/>
      <c r="ER408" s="7"/>
      <c r="ES408" s="7"/>
      <c r="ET408" s="7"/>
      <c r="EU408" s="7"/>
      <c r="EV408" s="7"/>
      <c r="EW408" s="7"/>
      <c r="EX408" s="7"/>
      <c r="EY408" s="7"/>
      <c r="EZ408" s="7"/>
      <c r="FA408" s="7"/>
      <c r="FB408" s="7"/>
      <c r="FC408" s="7"/>
      <c r="FD408" s="7"/>
      <c r="FE408" s="7"/>
      <c r="FF408" s="7"/>
      <c r="FG408" s="7"/>
      <c r="FH408" s="7"/>
      <c r="FI408" s="7"/>
      <c r="FJ408" s="7"/>
      <c r="FK408" s="7"/>
      <c r="FL408" s="7"/>
      <c r="FM408" s="7"/>
      <c r="FN408" s="7"/>
      <c r="FO408" s="7"/>
      <c r="FP408" s="7"/>
      <c r="FQ408" s="7"/>
      <c r="FR408" s="7"/>
      <c r="FS408" s="7"/>
      <c r="FT408" s="7"/>
      <c r="FU408" s="7"/>
      <c r="FV408" s="7"/>
      <c r="FW408" s="7"/>
      <c r="FX408" s="7"/>
      <c r="FY408" s="7"/>
      <c r="FZ408" s="7"/>
      <c r="GA408" s="7"/>
      <c r="GB408" s="7"/>
      <c r="GC408" s="7"/>
      <c r="GD408" s="7"/>
      <c r="GE408" s="7"/>
      <c r="GF408" s="7"/>
      <c r="GG408" s="7"/>
      <c r="GH408" s="7"/>
      <c r="GI408" s="7"/>
      <c r="GJ408" s="7"/>
      <c r="GK408" s="7"/>
      <c r="GL408" s="7"/>
      <c r="GM408" s="7"/>
      <c r="GN408" s="7"/>
      <c r="GO408" s="7"/>
      <c r="GP408" s="7"/>
      <c r="GQ408" s="7"/>
      <c r="GR408" s="7"/>
      <c r="GS408" s="7"/>
      <c r="GT408" s="7"/>
      <c r="GU408" s="7"/>
      <c r="GV408" s="7"/>
      <c r="GW408" s="7"/>
      <c r="GX408" s="7"/>
      <c r="GY408" s="7"/>
      <c r="GZ408" s="7"/>
      <c r="HA408" s="7"/>
      <c r="HB408" s="7"/>
      <c r="HC408" s="7"/>
      <c r="HD408" s="7"/>
      <c r="HE408" s="7"/>
      <c r="HF408" s="7"/>
      <c r="HG408" s="7"/>
      <c r="HH408" s="7"/>
      <c r="HI408" s="7"/>
      <c r="HJ408" s="7"/>
      <c r="HK408" s="7"/>
      <c r="HL408" s="7"/>
      <c r="HM408" s="7"/>
      <c r="HN408" s="7"/>
      <c r="HO408" s="7"/>
      <c r="HP408" s="7"/>
      <c r="HQ408" s="7"/>
      <c r="HR408" s="7"/>
      <c r="HS408" s="7"/>
      <c r="HT408" s="7"/>
      <c r="HU408" s="7"/>
      <c r="HV408" s="7"/>
      <c r="HW408" s="7"/>
      <c r="HX408" s="7"/>
      <c r="HY408" s="7"/>
      <c r="HZ408" s="7"/>
      <c r="IA408" s="7"/>
      <c r="IB408" s="7"/>
      <c r="IC408" s="7"/>
      <c r="ID408" s="7"/>
      <c r="IE408" s="7"/>
      <c r="IF408" s="7"/>
      <c r="IG408" s="7"/>
      <c r="IH408" s="7"/>
      <c r="II408" s="7"/>
      <c r="IJ408" s="7"/>
      <c r="IK408" s="7"/>
      <c r="IL408" s="7"/>
      <c r="IM408" s="7"/>
      <c r="IN408" s="7"/>
      <c r="IO408" s="7"/>
      <c r="IP408" s="7"/>
      <c r="IQ408" s="7"/>
      <c r="IR408" s="7"/>
      <c r="IS408" s="7"/>
      <c r="IT408" s="7"/>
      <c r="IU408" s="7"/>
      <c r="IV408" s="7"/>
      <c r="IW408" s="7"/>
      <c r="IX408" s="7"/>
      <c r="IY408" s="7"/>
      <c r="IZ408" s="7"/>
      <c r="JA408" s="7"/>
      <c r="JB408" s="7"/>
      <c r="JC408" s="7"/>
      <c r="JD408" s="7"/>
      <c r="JE408" s="7"/>
      <c r="JF408" s="7"/>
      <c r="JG408" s="7"/>
      <c r="JH408" s="7"/>
      <c r="JI408" s="7"/>
      <c r="JJ408" s="7"/>
      <c r="JK408" s="7"/>
      <c r="JL408" s="7"/>
      <c r="JM408" s="7"/>
      <c r="JN408" s="7"/>
      <c r="JO408" s="7"/>
      <c r="JP408" s="7"/>
      <c r="JQ408" s="7"/>
      <c r="JR408" s="7"/>
      <c r="JS408" s="7"/>
      <c r="JT408" s="7"/>
      <c r="JU408" s="7"/>
    </row>
    <row r="409" spans="1:281" s="3" customFormat="1" ht="30" customHeight="1" thickBot="1">
      <c r="A409" s="19" t="s">
        <v>267</v>
      </c>
      <c r="B409" s="29" t="s">
        <v>19</v>
      </c>
      <c r="C409" s="29" t="s">
        <v>1989</v>
      </c>
      <c r="D409" s="109"/>
      <c r="E409" s="115">
        <v>0</v>
      </c>
      <c r="F409" s="113">
        <v>45852</v>
      </c>
      <c r="G409" s="34">
        <v>45866</v>
      </c>
      <c r="H409" s="28">
        <f t="shared" si="260"/>
        <v>15</v>
      </c>
      <c r="I409" s="22"/>
      <c r="J409" s="7"/>
      <c r="K409" s="7"/>
      <c r="L409" s="7"/>
      <c r="M409" s="7"/>
      <c r="N409" s="7"/>
      <c r="O409" s="7"/>
      <c r="P409" s="7"/>
      <c r="Q409" s="7"/>
      <c r="R409" s="7"/>
      <c r="S409" s="7"/>
      <c r="T409" s="7"/>
      <c r="U409" s="8"/>
      <c r="V409" s="8"/>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7"/>
      <c r="DX409" s="7"/>
      <c r="DY409" s="7"/>
      <c r="DZ409" s="7"/>
      <c r="EA409" s="7"/>
      <c r="EB409" s="7"/>
      <c r="EC409" s="7"/>
      <c r="ED409" s="7"/>
      <c r="EE409" s="7"/>
      <c r="EF409" s="7"/>
      <c r="EG409" s="7"/>
      <c r="EH409" s="7"/>
      <c r="EI409" s="7"/>
      <c r="EJ409" s="7"/>
      <c r="EK409" s="7"/>
      <c r="EL409" s="7"/>
      <c r="EM409" s="7"/>
      <c r="EN409" s="7"/>
      <c r="EO409" s="7"/>
      <c r="EP409" s="7"/>
      <c r="EQ409" s="7"/>
      <c r="ER409" s="7"/>
      <c r="ES409" s="7"/>
      <c r="ET409" s="7"/>
      <c r="EU409" s="7"/>
      <c r="EV409" s="7"/>
      <c r="EW409" s="7"/>
      <c r="EX409" s="7"/>
      <c r="EY409" s="7"/>
      <c r="EZ409" s="7"/>
      <c r="FA409" s="7"/>
      <c r="FB409" s="7"/>
      <c r="FC409" s="7"/>
      <c r="FD409" s="7"/>
      <c r="FE409" s="7"/>
      <c r="FF409" s="7"/>
      <c r="FG409" s="7"/>
      <c r="FH409" s="7"/>
      <c r="FI409" s="7"/>
      <c r="FJ409" s="7"/>
      <c r="FK409" s="7"/>
      <c r="FL409" s="7"/>
      <c r="FM409" s="7"/>
      <c r="FN409" s="7"/>
      <c r="FO409" s="7"/>
      <c r="FP409" s="7"/>
      <c r="FQ409" s="7"/>
      <c r="FR409" s="7"/>
      <c r="FS409" s="7"/>
      <c r="FT409" s="7"/>
      <c r="FU409" s="7"/>
      <c r="FV409" s="7"/>
      <c r="FW409" s="7"/>
      <c r="FX409" s="7"/>
      <c r="FY409" s="7"/>
      <c r="FZ409" s="7"/>
      <c r="GA409" s="7"/>
      <c r="GB409" s="7"/>
      <c r="GC409" s="7"/>
      <c r="GD409" s="7"/>
      <c r="GE409" s="7"/>
      <c r="GF409" s="7"/>
      <c r="GG409" s="7"/>
      <c r="GH409" s="7"/>
      <c r="GI409" s="7"/>
      <c r="GJ409" s="7"/>
      <c r="GK409" s="7"/>
      <c r="GL409" s="7"/>
      <c r="GM409" s="7"/>
      <c r="GN409" s="7"/>
      <c r="GO409" s="7"/>
      <c r="GP409" s="7"/>
      <c r="GQ409" s="7"/>
      <c r="GR409" s="7"/>
      <c r="GS409" s="7"/>
      <c r="GT409" s="7"/>
      <c r="GU409" s="7"/>
      <c r="GV409" s="7"/>
      <c r="GW409" s="7"/>
      <c r="GX409" s="7"/>
      <c r="GY409" s="7"/>
      <c r="GZ409" s="7"/>
      <c r="HA409" s="7"/>
      <c r="HB409" s="7"/>
      <c r="HC409" s="7"/>
      <c r="HD409" s="7"/>
      <c r="HE409" s="7"/>
      <c r="HF409" s="7"/>
      <c r="HG409" s="7"/>
      <c r="HH409" s="7"/>
      <c r="HI409" s="7"/>
      <c r="HJ409" s="7"/>
      <c r="HK409" s="7"/>
      <c r="HL409" s="7"/>
      <c r="HM409" s="7"/>
      <c r="HN409" s="7"/>
      <c r="HO409" s="7"/>
      <c r="HP409" s="7"/>
      <c r="HQ409" s="7"/>
      <c r="HR409" s="7"/>
      <c r="HS409" s="7"/>
      <c r="HT409" s="7"/>
      <c r="HU409" s="7"/>
      <c r="HV409" s="7"/>
      <c r="HW409" s="7"/>
      <c r="HX409" s="7"/>
      <c r="HY409" s="7"/>
      <c r="HZ409" s="7"/>
      <c r="IA409" s="7"/>
      <c r="IB409" s="7"/>
      <c r="IC409" s="7"/>
      <c r="ID409" s="7"/>
      <c r="IE409" s="7"/>
      <c r="IF409" s="7"/>
      <c r="IG409" s="7"/>
      <c r="IH409" s="7"/>
      <c r="II409" s="7"/>
      <c r="IJ409" s="7"/>
      <c r="IK409" s="7"/>
      <c r="IL409" s="7"/>
      <c r="IM409" s="7"/>
      <c r="IN409" s="7"/>
      <c r="IO409" s="7"/>
      <c r="IP409" s="7"/>
      <c r="IQ409" s="7"/>
      <c r="IR409" s="7"/>
      <c r="IS409" s="7"/>
      <c r="IT409" s="7"/>
      <c r="IU409" s="7"/>
      <c r="IV409" s="7"/>
      <c r="IW409" s="7"/>
      <c r="IX409" s="7"/>
      <c r="IY409" s="7"/>
      <c r="IZ409" s="7"/>
      <c r="JA409" s="7"/>
      <c r="JB409" s="7"/>
      <c r="JC409" s="7"/>
      <c r="JD409" s="7"/>
      <c r="JE409" s="7"/>
      <c r="JF409" s="7"/>
      <c r="JG409" s="7"/>
      <c r="JH409" s="7"/>
      <c r="JI409" s="7"/>
      <c r="JJ409" s="7"/>
      <c r="JK409" s="7"/>
      <c r="JL409" s="7"/>
      <c r="JM409" s="7"/>
      <c r="JN409" s="7"/>
      <c r="JO409" s="7"/>
      <c r="JP409" s="7"/>
      <c r="JQ409" s="7"/>
      <c r="JR409" s="7"/>
      <c r="JS409" s="7"/>
      <c r="JT409" s="7"/>
      <c r="JU409" s="7"/>
    </row>
    <row r="410" spans="1:281" s="3" customFormat="1" ht="30" customHeight="1" thickBot="1">
      <c r="A410" s="19" t="s">
        <v>2096</v>
      </c>
      <c r="B410" s="29" t="s">
        <v>19</v>
      </c>
      <c r="C410" s="29" t="s">
        <v>1989</v>
      </c>
      <c r="D410" s="109"/>
      <c r="E410" s="115">
        <v>0</v>
      </c>
      <c r="F410" s="113">
        <v>45852</v>
      </c>
      <c r="G410" s="34">
        <v>45866</v>
      </c>
      <c r="H410" s="28">
        <f t="shared" si="260"/>
        <v>15</v>
      </c>
      <c r="I410" s="22"/>
      <c r="J410" s="7"/>
      <c r="K410" s="7"/>
      <c r="L410" s="7"/>
      <c r="M410" s="7"/>
      <c r="N410" s="7"/>
      <c r="O410" s="7"/>
      <c r="P410" s="7"/>
      <c r="Q410" s="7"/>
      <c r="R410" s="7"/>
      <c r="S410" s="7"/>
      <c r="T410" s="7"/>
      <c r="U410" s="8"/>
      <c r="V410" s="8"/>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7"/>
      <c r="DX410" s="7"/>
      <c r="DY410" s="7"/>
      <c r="DZ410" s="7"/>
      <c r="EA410" s="7"/>
      <c r="EB410" s="7"/>
      <c r="EC410" s="7"/>
      <c r="ED410" s="7"/>
      <c r="EE410" s="7"/>
      <c r="EF410" s="7"/>
      <c r="EG410" s="7"/>
      <c r="EH410" s="7"/>
      <c r="EI410" s="7"/>
      <c r="EJ410" s="7"/>
      <c r="EK410" s="7"/>
      <c r="EL410" s="7"/>
      <c r="EM410" s="7"/>
      <c r="EN410" s="7"/>
      <c r="EO410" s="7"/>
      <c r="EP410" s="7"/>
      <c r="EQ410" s="7"/>
      <c r="ER410" s="7"/>
      <c r="ES410" s="7"/>
      <c r="ET410" s="7"/>
      <c r="EU410" s="7"/>
      <c r="EV410" s="7"/>
      <c r="EW410" s="7"/>
      <c r="EX410" s="7"/>
      <c r="EY410" s="7"/>
      <c r="EZ410" s="7"/>
      <c r="FA410" s="7"/>
      <c r="FB410" s="7"/>
      <c r="FC410" s="7"/>
      <c r="FD410" s="7"/>
      <c r="FE410" s="7"/>
      <c r="FF410" s="7"/>
      <c r="FG410" s="7"/>
      <c r="FH410" s="7"/>
      <c r="FI410" s="7"/>
      <c r="FJ410" s="7"/>
      <c r="FK410" s="7"/>
      <c r="FL410" s="7"/>
      <c r="FM410" s="7"/>
      <c r="FN410" s="7"/>
      <c r="FO410" s="7"/>
      <c r="FP410" s="7"/>
      <c r="FQ410" s="7"/>
      <c r="FR410" s="7"/>
      <c r="FS410" s="7"/>
      <c r="FT410" s="7"/>
      <c r="FU410" s="7"/>
      <c r="FV410" s="7"/>
      <c r="FW410" s="7"/>
      <c r="FX410" s="7"/>
      <c r="FY410" s="7"/>
      <c r="FZ410" s="7"/>
      <c r="GA410" s="7"/>
      <c r="GB410" s="7"/>
      <c r="GC410" s="7"/>
      <c r="GD410" s="7"/>
      <c r="GE410" s="7"/>
      <c r="GF410" s="7"/>
      <c r="GG410" s="7"/>
      <c r="GH410" s="7"/>
      <c r="GI410" s="7"/>
      <c r="GJ410" s="7"/>
      <c r="GK410" s="7"/>
      <c r="GL410" s="7"/>
      <c r="GM410" s="7"/>
      <c r="GN410" s="7"/>
      <c r="GO410" s="7"/>
      <c r="GP410" s="7"/>
      <c r="GQ410" s="7"/>
      <c r="GR410" s="7"/>
      <c r="GS410" s="7"/>
      <c r="GT410" s="7"/>
      <c r="GU410" s="7"/>
      <c r="GV410" s="7"/>
      <c r="GW410" s="7"/>
      <c r="GX410" s="7"/>
      <c r="GY410" s="7"/>
      <c r="GZ410" s="7"/>
      <c r="HA410" s="7"/>
      <c r="HB410" s="7"/>
      <c r="HC410" s="7"/>
      <c r="HD410" s="7"/>
      <c r="HE410" s="7"/>
      <c r="HF410" s="7"/>
      <c r="HG410" s="7"/>
      <c r="HH410" s="7"/>
      <c r="HI410" s="7"/>
      <c r="HJ410" s="7"/>
      <c r="HK410" s="7"/>
      <c r="HL410" s="7"/>
      <c r="HM410" s="7"/>
      <c r="HN410" s="7"/>
      <c r="HO410" s="7"/>
      <c r="HP410" s="7"/>
      <c r="HQ410" s="7"/>
      <c r="HR410" s="7"/>
      <c r="HS410" s="7"/>
      <c r="HT410" s="7"/>
      <c r="HU410" s="7"/>
      <c r="HV410" s="7"/>
      <c r="HW410" s="7"/>
      <c r="HX410" s="7"/>
      <c r="HY410" s="7"/>
      <c r="HZ410" s="7"/>
      <c r="IA410" s="7"/>
      <c r="IB410" s="7"/>
      <c r="IC410" s="7"/>
      <c r="ID410" s="7"/>
      <c r="IE410" s="7"/>
      <c r="IF410" s="7"/>
      <c r="IG410" s="7"/>
      <c r="IH410" s="7"/>
      <c r="II410" s="7"/>
      <c r="IJ410" s="7"/>
      <c r="IK410" s="7"/>
      <c r="IL410" s="7"/>
      <c r="IM410" s="7"/>
      <c r="IN410" s="7"/>
      <c r="IO410" s="7"/>
      <c r="IP410" s="7"/>
      <c r="IQ410" s="7"/>
      <c r="IR410" s="7"/>
      <c r="IS410" s="7"/>
      <c r="IT410" s="7"/>
      <c r="IU410" s="7"/>
      <c r="IV410" s="7"/>
      <c r="IW410" s="7"/>
      <c r="IX410" s="7"/>
      <c r="IY410" s="7"/>
      <c r="IZ410" s="7"/>
      <c r="JA410" s="7"/>
      <c r="JB410" s="7"/>
      <c r="JC410" s="7"/>
      <c r="JD410" s="7"/>
      <c r="JE410" s="7"/>
      <c r="JF410" s="7"/>
      <c r="JG410" s="7"/>
      <c r="JH410" s="7"/>
      <c r="JI410" s="7"/>
      <c r="JJ410" s="7"/>
      <c r="JK410" s="7"/>
      <c r="JL410" s="7"/>
      <c r="JM410" s="7"/>
      <c r="JN410" s="7"/>
      <c r="JO410" s="7"/>
      <c r="JP410" s="7"/>
      <c r="JQ410" s="7"/>
      <c r="JR410" s="7"/>
      <c r="JS410" s="7"/>
      <c r="JT410" s="7"/>
      <c r="JU410" s="7"/>
    </row>
    <row r="411" spans="1:281" s="3" customFormat="1" ht="30" customHeight="1" thickBot="1">
      <c r="A411" s="19" t="s">
        <v>268</v>
      </c>
      <c r="B411" s="29" t="s">
        <v>328</v>
      </c>
      <c r="C411" s="29" t="s">
        <v>119</v>
      </c>
      <c r="D411" s="109"/>
      <c r="E411" s="115">
        <v>0</v>
      </c>
      <c r="F411" s="113">
        <v>45852</v>
      </c>
      <c r="G411" s="34">
        <v>45866</v>
      </c>
      <c r="H411" s="28">
        <f t="shared" si="260"/>
        <v>15</v>
      </c>
      <c r="I411" s="22"/>
      <c r="J411" s="7"/>
      <c r="K411" s="7"/>
      <c r="L411" s="7"/>
      <c r="M411" s="7"/>
      <c r="N411" s="7"/>
      <c r="O411" s="7"/>
      <c r="P411" s="7"/>
      <c r="Q411" s="7"/>
      <c r="R411" s="7"/>
      <c r="S411" s="7"/>
      <c r="T411" s="7"/>
      <c r="U411" s="8"/>
      <c r="V411" s="8"/>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7"/>
      <c r="DX411" s="7"/>
      <c r="DY411" s="7"/>
      <c r="DZ411" s="7"/>
      <c r="EA411" s="7"/>
      <c r="EB411" s="7"/>
      <c r="EC411" s="7"/>
      <c r="ED411" s="7"/>
      <c r="EE411" s="7"/>
      <c r="EF411" s="7"/>
      <c r="EG411" s="7"/>
      <c r="EH411" s="7"/>
      <c r="EI411" s="7"/>
      <c r="EJ411" s="7"/>
      <c r="EK411" s="7"/>
      <c r="EL411" s="7"/>
      <c r="EM411" s="7"/>
      <c r="EN411" s="7"/>
      <c r="EO411" s="7"/>
      <c r="EP411" s="7"/>
      <c r="EQ411" s="7"/>
      <c r="ER411" s="7"/>
      <c r="ES411" s="7"/>
      <c r="ET411" s="7"/>
      <c r="EU411" s="7"/>
      <c r="EV411" s="7"/>
      <c r="EW411" s="7"/>
      <c r="EX411" s="7"/>
      <c r="EY411" s="7"/>
      <c r="EZ411" s="7"/>
      <c r="FA411" s="7"/>
      <c r="FB411" s="7"/>
      <c r="FC411" s="7"/>
      <c r="FD411" s="7"/>
      <c r="FE411" s="7"/>
      <c r="FF411" s="7"/>
      <c r="FG411" s="7"/>
      <c r="FH411" s="7"/>
      <c r="FI411" s="7"/>
      <c r="FJ411" s="7"/>
      <c r="FK411" s="7"/>
      <c r="FL411" s="7"/>
      <c r="FM411" s="7"/>
      <c r="FN411" s="7"/>
      <c r="FO411" s="7"/>
      <c r="FP411" s="7"/>
      <c r="FQ411" s="7"/>
      <c r="FR411" s="7"/>
      <c r="FS411" s="7"/>
      <c r="FT411" s="7"/>
      <c r="FU411" s="7"/>
      <c r="FV411" s="7"/>
      <c r="FW411" s="7"/>
      <c r="FX411" s="7"/>
      <c r="FY411" s="7"/>
      <c r="FZ411" s="7"/>
      <c r="GA411" s="7"/>
      <c r="GB411" s="7"/>
      <c r="GC411" s="7"/>
      <c r="GD411" s="7"/>
      <c r="GE411" s="7"/>
      <c r="GF411" s="7"/>
      <c r="GG411" s="7"/>
      <c r="GH411" s="7"/>
      <c r="GI411" s="7"/>
      <c r="GJ411" s="7"/>
      <c r="GK411" s="7"/>
      <c r="GL411" s="7"/>
      <c r="GM411" s="7"/>
      <c r="GN411" s="7"/>
      <c r="GO411" s="7"/>
      <c r="GP411" s="7"/>
      <c r="GQ411" s="7"/>
      <c r="GR411" s="7"/>
      <c r="GS411" s="7"/>
      <c r="GT411" s="7"/>
      <c r="GU411" s="7"/>
      <c r="GV411" s="7"/>
      <c r="GW411" s="7"/>
      <c r="GX411" s="7"/>
      <c r="GY411" s="7"/>
      <c r="GZ411" s="7"/>
      <c r="HA411" s="7"/>
      <c r="HB411" s="7"/>
      <c r="HC411" s="7"/>
      <c r="HD411" s="7"/>
      <c r="HE411" s="7"/>
      <c r="HF411" s="7"/>
      <c r="HG411" s="7"/>
      <c r="HH411" s="7"/>
      <c r="HI411" s="7"/>
      <c r="HJ411" s="7"/>
      <c r="HK411" s="7"/>
      <c r="HL411" s="7"/>
      <c r="HM411" s="7"/>
      <c r="HN411" s="7"/>
      <c r="HO411" s="7"/>
      <c r="HP411" s="7"/>
      <c r="HQ411" s="7"/>
      <c r="HR411" s="7"/>
      <c r="HS411" s="7"/>
      <c r="HT411" s="7"/>
      <c r="HU411" s="7"/>
      <c r="HV411" s="7"/>
      <c r="HW411" s="7"/>
      <c r="HX411" s="7"/>
      <c r="HY411" s="7"/>
      <c r="HZ411" s="7"/>
      <c r="IA411" s="7"/>
      <c r="IB411" s="7"/>
      <c r="IC411" s="7"/>
      <c r="ID411" s="7"/>
      <c r="IE411" s="7"/>
      <c r="IF411" s="7"/>
      <c r="IG411" s="7"/>
      <c r="IH411" s="7"/>
      <c r="II411" s="7"/>
      <c r="IJ411" s="7"/>
      <c r="IK411" s="7"/>
      <c r="IL411" s="7"/>
      <c r="IM411" s="7"/>
      <c r="IN411" s="7"/>
      <c r="IO411" s="7"/>
      <c r="IP411" s="7"/>
      <c r="IQ411" s="7"/>
      <c r="IR411" s="7"/>
      <c r="IS411" s="7"/>
      <c r="IT411" s="7"/>
      <c r="IU411" s="7"/>
      <c r="IV411" s="7"/>
      <c r="IW411" s="7"/>
      <c r="IX411" s="7"/>
      <c r="IY411" s="7"/>
      <c r="IZ411" s="7"/>
      <c r="JA411" s="7"/>
      <c r="JB411" s="7"/>
      <c r="JC411" s="7"/>
      <c r="JD411" s="7"/>
      <c r="JE411" s="7"/>
      <c r="JF411" s="7"/>
      <c r="JG411" s="7"/>
      <c r="JH411" s="7"/>
      <c r="JI411" s="7"/>
      <c r="JJ411" s="7"/>
      <c r="JK411" s="7"/>
      <c r="JL411" s="7"/>
      <c r="JM411" s="7"/>
      <c r="JN411" s="7"/>
      <c r="JO411" s="7"/>
      <c r="JP411" s="7"/>
      <c r="JQ411" s="7"/>
      <c r="JR411" s="7"/>
      <c r="JS411" s="7"/>
      <c r="JT411" s="7"/>
      <c r="JU411" s="7"/>
    </row>
    <row r="412" spans="1:281" s="3" customFormat="1" ht="30" customHeight="1" thickBot="1">
      <c r="A412" s="19" t="s">
        <v>269</v>
      </c>
      <c r="B412" s="29" t="s">
        <v>327</v>
      </c>
      <c r="C412" s="29" t="s">
        <v>117</v>
      </c>
      <c r="D412" s="109"/>
      <c r="E412" s="115">
        <v>0</v>
      </c>
      <c r="F412" s="113">
        <v>45852</v>
      </c>
      <c r="G412" s="34">
        <v>45866</v>
      </c>
      <c r="H412" s="28">
        <f t="shared" si="260"/>
        <v>15</v>
      </c>
      <c r="I412" s="22"/>
      <c r="J412" s="7"/>
      <c r="K412" s="7"/>
      <c r="L412" s="7"/>
      <c r="M412" s="7"/>
      <c r="N412" s="7"/>
      <c r="O412" s="7"/>
      <c r="P412" s="7"/>
      <c r="Q412" s="7"/>
      <c r="R412" s="7"/>
      <c r="S412" s="7"/>
      <c r="T412" s="7"/>
      <c r="U412" s="8"/>
      <c r="V412" s="8"/>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7"/>
      <c r="DX412" s="7"/>
      <c r="DY412" s="7"/>
      <c r="DZ412" s="7"/>
      <c r="EA412" s="7"/>
      <c r="EB412" s="7"/>
      <c r="EC412" s="7"/>
      <c r="ED412" s="7"/>
      <c r="EE412" s="7"/>
      <c r="EF412" s="7"/>
      <c r="EG412" s="7"/>
      <c r="EH412" s="7"/>
      <c r="EI412" s="7"/>
      <c r="EJ412" s="7"/>
      <c r="EK412" s="7"/>
      <c r="EL412" s="7"/>
      <c r="EM412" s="7"/>
      <c r="EN412" s="7"/>
      <c r="EO412" s="7"/>
      <c r="EP412" s="7"/>
      <c r="EQ412" s="7"/>
      <c r="ER412" s="7"/>
      <c r="ES412" s="7"/>
      <c r="ET412" s="7"/>
      <c r="EU412" s="7"/>
      <c r="EV412" s="7"/>
      <c r="EW412" s="7"/>
      <c r="EX412" s="7"/>
      <c r="EY412" s="7"/>
      <c r="EZ412" s="7"/>
      <c r="FA412" s="7"/>
      <c r="FB412" s="7"/>
      <c r="FC412" s="7"/>
      <c r="FD412" s="7"/>
      <c r="FE412" s="7"/>
      <c r="FF412" s="7"/>
      <c r="FG412" s="7"/>
      <c r="FH412" s="7"/>
      <c r="FI412" s="7"/>
      <c r="FJ412" s="7"/>
      <c r="FK412" s="7"/>
      <c r="FL412" s="7"/>
      <c r="FM412" s="7"/>
      <c r="FN412" s="7"/>
      <c r="FO412" s="7"/>
      <c r="FP412" s="7"/>
      <c r="FQ412" s="7"/>
      <c r="FR412" s="7"/>
      <c r="FS412" s="7"/>
      <c r="FT412" s="7"/>
      <c r="FU412" s="7"/>
      <c r="FV412" s="7"/>
      <c r="FW412" s="7"/>
      <c r="FX412" s="7"/>
      <c r="FY412" s="7"/>
      <c r="FZ412" s="7"/>
      <c r="GA412" s="7"/>
      <c r="GB412" s="7"/>
      <c r="GC412" s="7"/>
      <c r="GD412" s="7"/>
      <c r="GE412" s="7"/>
      <c r="GF412" s="7"/>
      <c r="GG412" s="7"/>
      <c r="GH412" s="7"/>
      <c r="GI412" s="7"/>
      <c r="GJ412" s="7"/>
      <c r="GK412" s="7"/>
      <c r="GL412" s="7"/>
      <c r="GM412" s="7"/>
      <c r="GN412" s="7"/>
      <c r="GO412" s="7"/>
      <c r="GP412" s="7"/>
      <c r="GQ412" s="7"/>
      <c r="GR412" s="7"/>
      <c r="GS412" s="7"/>
      <c r="GT412" s="7"/>
      <c r="GU412" s="7"/>
      <c r="GV412" s="7"/>
      <c r="GW412" s="7"/>
      <c r="GX412" s="7"/>
      <c r="GY412" s="7"/>
      <c r="GZ412" s="7"/>
      <c r="HA412" s="7"/>
      <c r="HB412" s="7"/>
      <c r="HC412" s="7"/>
      <c r="HD412" s="7"/>
      <c r="HE412" s="7"/>
      <c r="HF412" s="7"/>
      <c r="HG412" s="7"/>
      <c r="HH412" s="7"/>
      <c r="HI412" s="7"/>
      <c r="HJ412" s="7"/>
      <c r="HK412" s="7"/>
      <c r="HL412" s="7"/>
      <c r="HM412" s="7"/>
      <c r="HN412" s="7"/>
      <c r="HO412" s="7"/>
      <c r="HP412" s="7"/>
      <c r="HQ412" s="7"/>
      <c r="HR412" s="7"/>
      <c r="HS412" s="7"/>
      <c r="HT412" s="7"/>
      <c r="HU412" s="7"/>
      <c r="HV412" s="7"/>
      <c r="HW412" s="7"/>
      <c r="HX412" s="7"/>
      <c r="HY412" s="7"/>
      <c r="HZ412" s="7"/>
      <c r="IA412" s="7"/>
      <c r="IB412" s="7"/>
      <c r="IC412" s="7"/>
      <c r="ID412" s="7"/>
      <c r="IE412" s="7"/>
      <c r="IF412" s="7"/>
      <c r="IG412" s="7"/>
      <c r="IH412" s="7"/>
      <c r="II412" s="7"/>
      <c r="IJ412" s="7"/>
      <c r="IK412" s="7"/>
      <c r="IL412" s="7"/>
      <c r="IM412" s="7"/>
      <c r="IN412" s="7"/>
      <c r="IO412" s="7"/>
      <c r="IP412" s="7"/>
      <c r="IQ412" s="7"/>
      <c r="IR412" s="7"/>
      <c r="IS412" s="7"/>
      <c r="IT412" s="7"/>
      <c r="IU412" s="7"/>
      <c r="IV412" s="7"/>
      <c r="IW412" s="7"/>
      <c r="IX412" s="7"/>
      <c r="IY412" s="7"/>
      <c r="IZ412" s="7"/>
      <c r="JA412" s="7"/>
      <c r="JB412" s="7"/>
      <c r="JC412" s="7"/>
      <c r="JD412" s="7"/>
      <c r="JE412" s="7"/>
      <c r="JF412" s="7"/>
      <c r="JG412" s="7"/>
      <c r="JH412" s="7"/>
      <c r="JI412" s="7"/>
      <c r="JJ412" s="7"/>
      <c r="JK412" s="7"/>
      <c r="JL412" s="7"/>
      <c r="JM412" s="7"/>
      <c r="JN412" s="7"/>
      <c r="JO412" s="7"/>
      <c r="JP412" s="7"/>
      <c r="JQ412" s="7"/>
      <c r="JR412" s="7"/>
      <c r="JS412" s="7"/>
      <c r="JT412" s="7"/>
      <c r="JU412" s="7"/>
    </row>
    <row r="413" spans="1:281" s="3" customFormat="1" ht="30" customHeight="1" thickBot="1">
      <c r="A413" s="19" t="s">
        <v>270</v>
      </c>
      <c r="B413" s="29" t="s">
        <v>328</v>
      </c>
      <c r="C413" s="29" t="s">
        <v>119</v>
      </c>
      <c r="D413" s="109"/>
      <c r="E413" s="115">
        <v>0</v>
      </c>
      <c r="F413" s="113">
        <v>45852</v>
      </c>
      <c r="G413" s="34">
        <v>45866</v>
      </c>
      <c r="H413" s="28">
        <f t="shared" si="260"/>
        <v>15</v>
      </c>
      <c r="I413" s="22"/>
      <c r="J413" s="7"/>
      <c r="K413" s="7"/>
      <c r="L413" s="7"/>
      <c r="M413" s="7"/>
      <c r="N413" s="7"/>
      <c r="O413" s="7"/>
      <c r="P413" s="7"/>
      <c r="Q413" s="7"/>
      <c r="R413" s="7"/>
      <c r="S413" s="7"/>
      <c r="T413" s="7"/>
      <c r="U413" s="8"/>
      <c r="V413" s="8"/>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7"/>
      <c r="DX413" s="7"/>
      <c r="DY413" s="7"/>
      <c r="DZ413" s="7"/>
      <c r="EA413" s="7"/>
      <c r="EB413" s="7"/>
      <c r="EC413" s="7"/>
      <c r="ED413" s="7"/>
      <c r="EE413" s="7"/>
      <c r="EF413" s="7"/>
      <c r="EG413" s="7"/>
      <c r="EH413" s="7"/>
      <c r="EI413" s="7"/>
      <c r="EJ413" s="7"/>
      <c r="EK413" s="7"/>
      <c r="EL413" s="7"/>
      <c r="EM413" s="7"/>
      <c r="EN413" s="7"/>
      <c r="EO413" s="7"/>
      <c r="EP413" s="7"/>
      <c r="EQ413" s="7"/>
      <c r="ER413" s="7"/>
      <c r="ES413" s="7"/>
      <c r="ET413" s="7"/>
      <c r="EU413" s="7"/>
      <c r="EV413" s="7"/>
      <c r="EW413" s="7"/>
      <c r="EX413" s="7"/>
      <c r="EY413" s="7"/>
      <c r="EZ413" s="7"/>
      <c r="FA413" s="7"/>
      <c r="FB413" s="7"/>
      <c r="FC413" s="7"/>
      <c r="FD413" s="7"/>
      <c r="FE413" s="7"/>
      <c r="FF413" s="7"/>
      <c r="FG413" s="7"/>
      <c r="FH413" s="7"/>
      <c r="FI413" s="7"/>
      <c r="FJ413" s="7"/>
      <c r="FK413" s="7"/>
      <c r="FL413" s="7"/>
      <c r="FM413" s="7"/>
      <c r="FN413" s="7"/>
      <c r="FO413" s="7"/>
      <c r="FP413" s="7"/>
      <c r="FQ413" s="7"/>
      <c r="FR413" s="7"/>
      <c r="FS413" s="7"/>
      <c r="FT413" s="7"/>
      <c r="FU413" s="7"/>
      <c r="FV413" s="7"/>
      <c r="FW413" s="7"/>
      <c r="FX413" s="7"/>
      <c r="FY413" s="7"/>
      <c r="FZ413" s="7"/>
      <c r="GA413" s="7"/>
      <c r="GB413" s="7"/>
      <c r="GC413" s="7"/>
      <c r="GD413" s="7"/>
      <c r="GE413" s="7"/>
      <c r="GF413" s="7"/>
      <c r="GG413" s="7"/>
      <c r="GH413" s="7"/>
      <c r="GI413" s="7"/>
      <c r="GJ413" s="7"/>
      <c r="GK413" s="7"/>
      <c r="GL413" s="7"/>
      <c r="GM413" s="7"/>
      <c r="GN413" s="7"/>
      <c r="GO413" s="7"/>
      <c r="GP413" s="7"/>
      <c r="GQ413" s="7"/>
      <c r="GR413" s="7"/>
      <c r="GS413" s="7"/>
      <c r="GT413" s="7"/>
      <c r="GU413" s="7"/>
      <c r="GV413" s="7"/>
      <c r="GW413" s="7"/>
      <c r="GX413" s="7"/>
      <c r="GY413" s="7"/>
      <c r="GZ413" s="7"/>
      <c r="HA413" s="7"/>
      <c r="HB413" s="7"/>
      <c r="HC413" s="7"/>
      <c r="HD413" s="7"/>
      <c r="HE413" s="7"/>
      <c r="HF413" s="7"/>
      <c r="HG413" s="7"/>
      <c r="HH413" s="7"/>
      <c r="HI413" s="7"/>
      <c r="HJ413" s="7"/>
      <c r="HK413" s="7"/>
      <c r="HL413" s="7"/>
      <c r="HM413" s="7"/>
      <c r="HN413" s="7"/>
      <c r="HO413" s="7"/>
      <c r="HP413" s="7"/>
      <c r="HQ413" s="7"/>
      <c r="HR413" s="7"/>
      <c r="HS413" s="7"/>
      <c r="HT413" s="7"/>
      <c r="HU413" s="7"/>
      <c r="HV413" s="7"/>
      <c r="HW413" s="7"/>
      <c r="HX413" s="7"/>
      <c r="HY413" s="7"/>
      <c r="HZ413" s="7"/>
      <c r="IA413" s="7"/>
      <c r="IB413" s="7"/>
      <c r="IC413" s="7"/>
      <c r="ID413" s="7"/>
      <c r="IE413" s="7"/>
      <c r="IF413" s="7"/>
      <c r="IG413" s="7"/>
      <c r="IH413" s="7"/>
      <c r="II413" s="7"/>
      <c r="IJ413" s="7"/>
      <c r="IK413" s="7"/>
      <c r="IL413" s="7"/>
      <c r="IM413" s="7"/>
      <c r="IN413" s="7"/>
      <c r="IO413" s="7"/>
      <c r="IP413" s="7"/>
      <c r="IQ413" s="7"/>
      <c r="IR413" s="7"/>
      <c r="IS413" s="7"/>
      <c r="IT413" s="7"/>
      <c r="IU413" s="7"/>
      <c r="IV413" s="7"/>
      <c r="IW413" s="7"/>
      <c r="IX413" s="7"/>
      <c r="IY413" s="7"/>
      <c r="IZ413" s="7"/>
      <c r="JA413" s="7"/>
      <c r="JB413" s="7"/>
      <c r="JC413" s="7"/>
      <c r="JD413" s="7"/>
      <c r="JE413" s="7"/>
      <c r="JF413" s="7"/>
      <c r="JG413" s="7"/>
      <c r="JH413" s="7"/>
      <c r="JI413" s="7"/>
      <c r="JJ413" s="7"/>
      <c r="JK413" s="7"/>
      <c r="JL413" s="7"/>
      <c r="JM413" s="7"/>
      <c r="JN413" s="7"/>
      <c r="JO413" s="7"/>
      <c r="JP413" s="7"/>
      <c r="JQ413" s="7"/>
      <c r="JR413" s="7"/>
      <c r="JS413" s="7"/>
      <c r="JT413" s="7"/>
      <c r="JU413" s="7"/>
    </row>
    <row r="414" spans="1:281" s="3" customFormat="1" ht="30" customHeight="1" thickBot="1">
      <c r="A414" s="19" t="s">
        <v>271</v>
      </c>
      <c r="B414" s="29" t="s">
        <v>328</v>
      </c>
      <c r="C414" s="29" t="s">
        <v>119</v>
      </c>
      <c r="D414" s="109"/>
      <c r="E414" s="115">
        <v>0</v>
      </c>
      <c r="F414" s="113">
        <v>45852</v>
      </c>
      <c r="G414" s="34">
        <v>45866</v>
      </c>
      <c r="H414" s="28">
        <f t="shared" si="260"/>
        <v>15</v>
      </c>
      <c r="I414" s="22"/>
      <c r="J414" s="7"/>
      <c r="K414" s="7"/>
      <c r="L414" s="7"/>
      <c r="M414" s="7"/>
      <c r="N414" s="7"/>
      <c r="O414" s="7"/>
      <c r="P414" s="7"/>
      <c r="Q414" s="7"/>
      <c r="R414" s="7"/>
      <c r="S414" s="7"/>
      <c r="T414" s="7"/>
      <c r="U414" s="8"/>
      <c r="V414" s="8"/>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7"/>
      <c r="DX414" s="7"/>
      <c r="DY414" s="7"/>
      <c r="DZ414" s="7"/>
      <c r="EA414" s="7"/>
      <c r="EB414" s="7"/>
      <c r="EC414" s="7"/>
      <c r="ED414" s="7"/>
      <c r="EE414" s="7"/>
      <c r="EF414" s="7"/>
      <c r="EG414" s="7"/>
      <c r="EH414" s="7"/>
      <c r="EI414" s="7"/>
      <c r="EJ414" s="7"/>
      <c r="EK414" s="7"/>
      <c r="EL414" s="7"/>
      <c r="EM414" s="7"/>
      <c r="EN414" s="7"/>
      <c r="EO414" s="7"/>
      <c r="EP414" s="7"/>
      <c r="EQ414" s="7"/>
      <c r="ER414" s="7"/>
      <c r="ES414" s="7"/>
      <c r="ET414" s="7"/>
      <c r="EU414" s="7"/>
      <c r="EV414" s="7"/>
      <c r="EW414" s="7"/>
      <c r="EX414" s="7"/>
      <c r="EY414" s="7"/>
      <c r="EZ414" s="7"/>
      <c r="FA414" s="7"/>
      <c r="FB414" s="7"/>
      <c r="FC414" s="7"/>
      <c r="FD414" s="7"/>
      <c r="FE414" s="7"/>
      <c r="FF414" s="7"/>
      <c r="FG414" s="7"/>
      <c r="FH414" s="7"/>
      <c r="FI414" s="7"/>
      <c r="FJ414" s="7"/>
      <c r="FK414" s="7"/>
      <c r="FL414" s="7"/>
      <c r="FM414" s="7"/>
      <c r="FN414" s="7"/>
      <c r="FO414" s="7"/>
      <c r="FP414" s="7"/>
      <c r="FQ414" s="7"/>
      <c r="FR414" s="7"/>
      <c r="FS414" s="7"/>
      <c r="FT414" s="7"/>
      <c r="FU414" s="7"/>
      <c r="FV414" s="7"/>
      <c r="FW414" s="7"/>
      <c r="FX414" s="7"/>
      <c r="FY414" s="7"/>
      <c r="FZ414" s="7"/>
      <c r="GA414" s="7"/>
      <c r="GB414" s="7"/>
      <c r="GC414" s="7"/>
      <c r="GD414" s="7"/>
      <c r="GE414" s="7"/>
      <c r="GF414" s="7"/>
      <c r="GG414" s="7"/>
      <c r="GH414" s="7"/>
      <c r="GI414" s="7"/>
      <c r="GJ414" s="7"/>
      <c r="GK414" s="7"/>
      <c r="GL414" s="7"/>
      <c r="GM414" s="7"/>
      <c r="GN414" s="7"/>
      <c r="GO414" s="7"/>
      <c r="GP414" s="7"/>
      <c r="GQ414" s="7"/>
      <c r="GR414" s="7"/>
      <c r="GS414" s="7"/>
      <c r="GT414" s="7"/>
      <c r="GU414" s="7"/>
      <c r="GV414" s="7"/>
      <c r="GW414" s="7"/>
      <c r="GX414" s="7"/>
      <c r="GY414" s="7"/>
      <c r="GZ414" s="7"/>
      <c r="HA414" s="7"/>
      <c r="HB414" s="7"/>
      <c r="HC414" s="7"/>
      <c r="HD414" s="7"/>
      <c r="HE414" s="7"/>
      <c r="HF414" s="7"/>
      <c r="HG414" s="7"/>
      <c r="HH414" s="7"/>
      <c r="HI414" s="7"/>
      <c r="HJ414" s="7"/>
      <c r="HK414" s="7"/>
      <c r="HL414" s="7"/>
      <c r="HM414" s="7"/>
      <c r="HN414" s="7"/>
      <c r="HO414" s="7"/>
      <c r="HP414" s="7"/>
      <c r="HQ414" s="7"/>
      <c r="HR414" s="7"/>
      <c r="HS414" s="7"/>
      <c r="HT414" s="7"/>
      <c r="HU414" s="7"/>
      <c r="HV414" s="7"/>
      <c r="HW414" s="7"/>
      <c r="HX414" s="7"/>
      <c r="HY414" s="7"/>
      <c r="HZ414" s="7"/>
      <c r="IA414" s="7"/>
      <c r="IB414" s="7"/>
      <c r="IC414" s="7"/>
      <c r="ID414" s="7"/>
      <c r="IE414" s="7"/>
      <c r="IF414" s="7"/>
      <c r="IG414" s="7"/>
      <c r="IH414" s="7"/>
      <c r="II414" s="7"/>
      <c r="IJ414" s="7"/>
      <c r="IK414" s="7"/>
      <c r="IL414" s="7"/>
      <c r="IM414" s="7"/>
      <c r="IN414" s="7"/>
      <c r="IO414" s="7"/>
      <c r="IP414" s="7"/>
      <c r="IQ414" s="7"/>
      <c r="IR414" s="7"/>
      <c r="IS414" s="7"/>
      <c r="IT414" s="7"/>
      <c r="IU414" s="7"/>
      <c r="IV414" s="7"/>
      <c r="IW414" s="7"/>
      <c r="IX414" s="7"/>
      <c r="IY414" s="7"/>
      <c r="IZ414" s="7"/>
      <c r="JA414" s="7"/>
      <c r="JB414" s="7"/>
      <c r="JC414" s="7"/>
      <c r="JD414" s="7"/>
      <c r="JE414" s="7"/>
      <c r="JF414" s="7"/>
      <c r="JG414" s="7"/>
      <c r="JH414" s="7"/>
      <c r="JI414" s="7"/>
      <c r="JJ414" s="7"/>
      <c r="JK414" s="7"/>
      <c r="JL414" s="7"/>
      <c r="JM414" s="7"/>
      <c r="JN414" s="7"/>
      <c r="JO414" s="7"/>
      <c r="JP414" s="7"/>
      <c r="JQ414" s="7"/>
      <c r="JR414" s="7"/>
      <c r="JS414" s="7"/>
      <c r="JT414" s="7"/>
      <c r="JU414" s="7"/>
    </row>
    <row r="415" spans="1:281" s="3" customFormat="1" ht="30" customHeight="1" thickBot="1">
      <c r="A415" s="19" t="s">
        <v>272</v>
      </c>
      <c r="B415" s="29" t="s">
        <v>328</v>
      </c>
      <c r="C415" s="29" t="s">
        <v>119</v>
      </c>
      <c r="D415" s="109"/>
      <c r="E415" s="115">
        <v>0</v>
      </c>
      <c r="F415" s="113">
        <v>45852</v>
      </c>
      <c r="G415" s="34">
        <v>45866</v>
      </c>
      <c r="H415" s="28">
        <f t="shared" si="260"/>
        <v>15</v>
      </c>
      <c r="I415" s="22"/>
      <c r="J415" s="7"/>
      <c r="K415" s="7"/>
      <c r="L415" s="7"/>
      <c r="M415" s="7"/>
      <c r="N415" s="7"/>
      <c r="O415" s="7"/>
      <c r="P415" s="7"/>
      <c r="Q415" s="7"/>
      <c r="R415" s="7"/>
      <c r="S415" s="7"/>
      <c r="T415" s="7"/>
      <c r="U415" s="8"/>
      <c r="V415" s="8"/>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7"/>
      <c r="DX415" s="7"/>
      <c r="DY415" s="7"/>
      <c r="DZ415" s="7"/>
      <c r="EA415" s="7"/>
      <c r="EB415" s="7"/>
      <c r="EC415" s="7"/>
      <c r="ED415" s="7"/>
      <c r="EE415" s="7"/>
      <c r="EF415" s="7"/>
      <c r="EG415" s="7"/>
      <c r="EH415" s="7"/>
      <c r="EI415" s="7"/>
      <c r="EJ415" s="7"/>
      <c r="EK415" s="7"/>
      <c r="EL415" s="7"/>
      <c r="EM415" s="7"/>
      <c r="EN415" s="7"/>
      <c r="EO415" s="7"/>
      <c r="EP415" s="7"/>
      <c r="EQ415" s="7"/>
      <c r="ER415" s="7"/>
      <c r="ES415" s="7"/>
      <c r="ET415" s="7"/>
      <c r="EU415" s="7"/>
      <c r="EV415" s="7"/>
      <c r="EW415" s="7"/>
      <c r="EX415" s="7"/>
      <c r="EY415" s="7"/>
      <c r="EZ415" s="7"/>
      <c r="FA415" s="7"/>
      <c r="FB415" s="7"/>
      <c r="FC415" s="7"/>
      <c r="FD415" s="7"/>
      <c r="FE415" s="7"/>
      <c r="FF415" s="7"/>
      <c r="FG415" s="7"/>
      <c r="FH415" s="7"/>
      <c r="FI415" s="7"/>
      <c r="FJ415" s="7"/>
      <c r="FK415" s="7"/>
      <c r="FL415" s="7"/>
      <c r="FM415" s="7"/>
      <c r="FN415" s="7"/>
      <c r="FO415" s="7"/>
      <c r="FP415" s="7"/>
      <c r="FQ415" s="7"/>
      <c r="FR415" s="7"/>
      <c r="FS415" s="7"/>
      <c r="FT415" s="7"/>
      <c r="FU415" s="7"/>
      <c r="FV415" s="7"/>
      <c r="FW415" s="7"/>
      <c r="FX415" s="7"/>
      <c r="FY415" s="7"/>
      <c r="FZ415" s="7"/>
      <c r="GA415" s="7"/>
      <c r="GB415" s="7"/>
      <c r="GC415" s="7"/>
      <c r="GD415" s="7"/>
      <c r="GE415" s="7"/>
      <c r="GF415" s="7"/>
      <c r="GG415" s="7"/>
      <c r="GH415" s="7"/>
      <c r="GI415" s="7"/>
      <c r="GJ415" s="7"/>
      <c r="GK415" s="7"/>
      <c r="GL415" s="7"/>
      <c r="GM415" s="7"/>
      <c r="GN415" s="7"/>
      <c r="GO415" s="7"/>
      <c r="GP415" s="7"/>
      <c r="GQ415" s="7"/>
      <c r="GR415" s="7"/>
      <c r="GS415" s="7"/>
      <c r="GT415" s="7"/>
      <c r="GU415" s="7"/>
      <c r="GV415" s="7"/>
      <c r="GW415" s="7"/>
      <c r="GX415" s="7"/>
      <c r="GY415" s="7"/>
      <c r="GZ415" s="7"/>
      <c r="HA415" s="7"/>
      <c r="HB415" s="7"/>
      <c r="HC415" s="7"/>
      <c r="HD415" s="7"/>
      <c r="HE415" s="7"/>
      <c r="HF415" s="7"/>
      <c r="HG415" s="7"/>
      <c r="HH415" s="7"/>
      <c r="HI415" s="7"/>
      <c r="HJ415" s="7"/>
      <c r="HK415" s="7"/>
      <c r="HL415" s="7"/>
      <c r="HM415" s="7"/>
      <c r="HN415" s="7"/>
      <c r="HO415" s="7"/>
      <c r="HP415" s="7"/>
      <c r="HQ415" s="7"/>
      <c r="HR415" s="7"/>
      <c r="HS415" s="7"/>
      <c r="HT415" s="7"/>
      <c r="HU415" s="7"/>
      <c r="HV415" s="7"/>
      <c r="HW415" s="7"/>
      <c r="HX415" s="7"/>
      <c r="HY415" s="7"/>
      <c r="HZ415" s="7"/>
      <c r="IA415" s="7"/>
      <c r="IB415" s="7"/>
      <c r="IC415" s="7"/>
      <c r="ID415" s="7"/>
      <c r="IE415" s="7"/>
      <c r="IF415" s="7"/>
      <c r="IG415" s="7"/>
      <c r="IH415" s="7"/>
      <c r="II415" s="7"/>
      <c r="IJ415" s="7"/>
      <c r="IK415" s="7"/>
      <c r="IL415" s="7"/>
      <c r="IM415" s="7"/>
      <c r="IN415" s="7"/>
      <c r="IO415" s="7"/>
      <c r="IP415" s="7"/>
      <c r="IQ415" s="7"/>
      <c r="IR415" s="7"/>
      <c r="IS415" s="7"/>
      <c r="IT415" s="7"/>
      <c r="IU415" s="7"/>
      <c r="IV415" s="7"/>
      <c r="IW415" s="7"/>
      <c r="IX415" s="7"/>
      <c r="IY415" s="7"/>
      <c r="IZ415" s="7"/>
      <c r="JA415" s="7"/>
      <c r="JB415" s="7"/>
      <c r="JC415" s="7"/>
      <c r="JD415" s="7"/>
      <c r="JE415" s="7"/>
      <c r="JF415" s="7"/>
      <c r="JG415" s="7"/>
      <c r="JH415" s="7"/>
      <c r="JI415" s="7"/>
      <c r="JJ415" s="7"/>
      <c r="JK415" s="7"/>
      <c r="JL415" s="7"/>
      <c r="JM415" s="7"/>
      <c r="JN415" s="7"/>
      <c r="JO415" s="7"/>
      <c r="JP415" s="7"/>
      <c r="JQ415" s="7"/>
      <c r="JR415" s="7"/>
      <c r="JS415" s="7"/>
      <c r="JT415" s="7"/>
      <c r="JU415" s="7"/>
    </row>
    <row r="416" spans="1:281" s="3" customFormat="1" ht="30" customHeight="1" thickBot="1">
      <c r="A416" s="19" t="s">
        <v>273</v>
      </c>
      <c r="B416" s="29" t="s">
        <v>19</v>
      </c>
      <c r="C416" s="29" t="s">
        <v>1989</v>
      </c>
      <c r="D416" s="109"/>
      <c r="E416" s="115">
        <v>0</v>
      </c>
      <c r="F416" s="113">
        <v>45852</v>
      </c>
      <c r="G416" s="34">
        <v>45866</v>
      </c>
      <c r="H416" s="28">
        <f t="shared" si="260"/>
        <v>15</v>
      </c>
      <c r="I416" s="22"/>
      <c r="J416" s="7"/>
      <c r="K416" s="7"/>
      <c r="L416" s="7"/>
      <c r="M416" s="7"/>
      <c r="N416" s="7"/>
      <c r="O416" s="7"/>
      <c r="P416" s="7"/>
      <c r="Q416" s="7"/>
      <c r="R416" s="7"/>
      <c r="S416" s="7"/>
      <c r="T416" s="7"/>
      <c r="U416" s="8"/>
      <c r="V416" s="8"/>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7"/>
      <c r="DX416" s="7"/>
      <c r="DY416" s="7"/>
      <c r="DZ416" s="7"/>
      <c r="EA416" s="7"/>
      <c r="EB416" s="7"/>
      <c r="EC416" s="7"/>
      <c r="ED416" s="7"/>
      <c r="EE416" s="7"/>
      <c r="EF416" s="7"/>
      <c r="EG416" s="7"/>
      <c r="EH416" s="7"/>
      <c r="EI416" s="7"/>
      <c r="EJ416" s="7"/>
      <c r="EK416" s="7"/>
      <c r="EL416" s="7"/>
      <c r="EM416" s="7"/>
      <c r="EN416" s="7"/>
      <c r="EO416" s="7"/>
      <c r="EP416" s="7"/>
      <c r="EQ416" s="7"/>
      <c r="ER416" s="7"/>
      <c r="ES416" s="7"/>
      <c r="ET416" s="7"/>
      <c r="EU416" s="7"/>
      <c r="EV416" s="7"/>
      <c r="EW416" s="7"/>
      <c r="EX416" s="7"/>
      <c r="EY416" s="7"/>
      <c r="EZ416" s="7"/>
      <c r="FA416" s="7"/>
      <c r="FB416" s="7"/>
      <c r="FC416" s="7"/>
      <c r="FD416" s="7"/>
      <c r="FE416" s="7"/>
      <c r="FF416" s="7"/>
      <c r="FG416" s="7"/>
      <c r="FH416" s="7"/>
      <c r="FI416" s="7"/>
      <c r="FJ416" s="7"/>
      <c r="FK416" s="7"/>
      <c r="FL416" s="7"/>
      <c r="FM416" s="7"/>
      <c r="FN416" s="7"/>
      <c r="FO416" s="7"/>
      <c r="FP416" s="7"/>
      <c r="FQ416" s="7"/>
      <c r="FR416" s="7"/>
      <c r="FS416" s="7"/>
      <c r="FT416" s="7"/>
      <c r="FU416" s="7"/>
      <c r="FV416" s="7"/>
      <c r="FW416" s="7"/>
      <c r="FX416" s="7"/>
      <c r="FY416" s="7"/>
      <c r="FZ416" s="7"/>
      <c r="GA416" s="7"/>
      <c r="GB416" s="7"/>
      <c r="GC416" s="7"/>
      <c r="GD416" s="7"/>
      <c r="GE416" s="7"/>
      <c r="GF416" s="7"/>
      <c r="GG416" s="7"/>
      <c r="GH416" s="7"/>
      <c r="GI416" s="7"/>
      <c r="GJ416" s="7"/>
      <c r="GK416" s="7"/>
      <c r="GL416" s="7"/>
      <c r="GM416" s="7"/>
      <c r="GN416" s="7"/>
      <c r="GO416" s="7"/>
      <c r="GP416" s="7"/>
      <c r="GQ416" s="7"/>
      <c r="GR416" s="7"/>
      <c r="GS416" s="7"/>
      <c r="GT416" s="7"/>
      <c r="GU416" s="7"/>
      <c r="GV416" s="7"/>
      <c r="GW416" s="7"/>
      <c r="GX416" s="7"/>
      <c r="GY416" s="7"/>
      <c r="GZ416" s="7"/>
      <c r="HA416" s="7"/>
      <c r="HB416" s="7"/>
      <c r="HC416" s="7"/>
      <c r="HD416" s="7"/>
      <c r="HE416" s="7"/>
      <c r="HF416" s="7"/>
      <c r="HG416" s="7"/>
      <c r="HH416" s="7"/>
      <c r="HI416" s="7"/>
      <c r="HJ416" s="7"/>
      <c r="HK416" s="7"/>
      <c r="HL416" s="7"/>
      <c r="HM416" s="7"/>
      <c r="HN416" s="7"/>
      <c r="HO416" s="7"/>
      <c r="HP416" s="7"/>
      <c r="HQ416" s="7"/>
      <c r="HR416" s="7"/>
      <c r="HS416" s="7"/>
      <c r="HT416" s="7"/>
      <c r="HU416" s="7"/>
      <c r="HV416" s="7"/>
      <c r="HW416" s="7"/>
      <c r="HX416" s="7"/>
      <c r="HY416" s="7"/>
      <c r="HZ416" s="7"/>
      <c r="IA416" s="7"/>
      <c r="IB416" s="7"/>
      <c r="IC416" s="7"/>
      <c r="ID416" s="7"/>
      <c r="IE416" s="7"/>
      <c r="IF416" s="7"/>
      <c r="IG416" s="7"/>
      <c r="IH416" s="7"/>
      <c r="II416" s="7"/>
      <c r="IJ416" s="7"/>
      <c r="IK416" s="7"/>
      <c r="IL416" s="7"/>
      <c r="IM416" s="7"/>
      <c r="IN416" s="7"/>
      <c r="IO416" s="7"/>
      <c r="IP416" s="7"/>
      <c r="IQ416" s="7"/>
      <c r="IR416" s="7"/>
      <c r="IS416" s="7"/>
      <c r="IT416" s="7"/>
      <c r="IU416" s="7"/>
      <c r="IV416" s="7"/>
      <c r="IW416" s="7"/>
      <c r="IX416" s="7"/>
      <c r="IY416" s="7"/>
      <c r="IZ416" s="7"/>
      <c r="JA416" s="7"/>
      <c r="JB416" s="7"/>
      <c r="JC416" s="7"/>
      <c r="JD416" s="7"/>
      <c r="JE416" s="7"/>
      <c r="JF416" s="7"/>
      <c r="JG416" s="7"/>
      <c r="JH416" s="7"/>
      <c r="JI416" s="7"/>
      <c r="JJ416" s="7"/>
      <c r="JK416" s="7"/>
      <c r="JL416" s="7"/>
      <c r="JM416" s="7"/>
      <c r="JN416" s="7"/>
      <c r="JO416" s="7"/>
      <c r="JP416" s="7"/>
      <c r="JQ416" s="7"/>
      <c r="JR416" s="7"/>
      <c r="JS416" s="7"/>
      <c r="JT416" s="7"/>
      <c r="JU416" s="7"/>
    </row>
    <row r="417" spans="1:281" s="3" customFormat="1" ht="30" customHeight="1" thickBot="1">
      <c r="A417" s="19" t="s">
        <v>2090</v>
      </c>
      <c r="B417" s="29" t="s">
        <v>19</v>
      </c>
      <c r="C417" s="29" t="s">
        <v>1989</v>
      </c>
      <c r="D417" s="109"/>
      <c r="E417" s="115">
        <v>0</v>
      </c>
      <c r="F417" s="113">
        <v>45852</v>
      </c>
      <c r="G417" s="34">
        <v>45866</v>
      </c>
      <c r="H417" s="28">
        <f t="shared" si="260"/>
        <v>15</v>
      </c>
      <c r="I417" s="22"/>
      <c r="J417" s="7"/>
      <c r="K417" s="7"/>
      <c r="L417" s="7"/>
      <c r="M417" s="7"/>
      <c r="N417" s="7"/>
      <c r="O417" s="7"/>
      <c r="P417" s="7"/>
      <c r="Q417" s="7"/>
      <c r="R417" s="7"/>
      <c r="S417" s="7"/>
      <c r="T417" s="7"/>
      <c r="U417" s="8"/>
      <c r="V417" s="8"/>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7"/>
      <c r="DX417" s="7"/>
      <c r="DY417" s="7"/>
      <c r="DZ417" s="7"/>
      <c r="EA417" s="7"/>
      <c r="EB417" s="7"/>
      <c r="EC417" s="7"/>
      <c r="ED417" s="7"/>
      <c r="EE417" s="7"/>
      <c r="EF417" s="7"/>
      <c r="EG417" s="7"/>
      <c r="EH417" s="7"/>
      <c r="EI417" s="7"/>
      <c r="EJ417" s="7"/>
      <c r="EK417" s="7"/>
      <c r="EL417" s="7"/>
      <c r="EM417" s="7"/>
      <c r="EN417" s="7"/>
      <c r="EO417" s="7"/>
      <c r="EP417" s="7"/>
      <c r="EQ417" s="7"/>
      <c r="ER417" s="7"/>
      <c r="ES417" s="7"/>
      <c r="ET417" s="7"/>
      <c r="EU417" s="7"/>
      <c r="EV417" s="7"/>
      <c r="EW417" s="7"/>
      <c r="EX417" s="7"/>
      <c r="EY417" s="7"/>
      <c r="EZ417" s="7"/>
      <c r="FA417" s="7"/>
      <c r="FB417" s="7"/>
      <c r="FC417" s="7"/>
      <c r="FD417" s="7"/>
      <c r="FE417" s="7"/>
      <c r="FF417" s="7"/>
      <c r="FG417" s="7"/>
      <c r="FH417" s="7"/>
      <c r="FI417" s="7"/>
      <c r="FJ417" s="7"/>
      <c r="FK417" s="7"/>
      <c r="FL417" s="7"/>
      <c r="FM417" s="7"/>
      <c r="FN417" s="7"/>
      <c r="FO417" s="7"/>
      <c r="FP417" s="7"/>
      <c r="FQ417" s="7"/>
      <c r="FR417" s="7"/>
      <c r="FS417" s="7"/>
      <c r="FT417" s="7"/>
      <c r="FU417" s="7"/>
      <c r="FV417" s="7"/>
      <c r="FW417" s="7"/>
      <c r="FX417" s="7"/>
      <c r="FY417" s="7"/>
      <c r="FZ417" s="7"/>
      <c r="GA417" s="7"/>
      <c r="GB417" s="7"/>
      <c r="GC417" s="7"/>
      <c r="GD417" s="7"/>
      <c r="GE417" s="7"/>
      <c r="GF417" s="7"/>
      <c r="GG417" s="7"/>
      <c r="GH417" s="7"/>
      <c r="GI417" s="7"/>
      <c r="GJ417" s="7"/>
      <c r="GK417" s="7"/>
      <c r="GL417" s="7"/>
      <c r="GM417" s="7"/>
      <c r="GN417" s="7"/>
      <c r="GO417" s="7"/>
      <c r="GP417" s="7"/>
      <c r="GQ417" s="7"/>
      <c r="GR417" s="7"/>
      <c r="GS417" s="7"/>
      <c r="GT417" s="7"/>
      <c r="GU417" s="7"/>
      <c r="GV417" s="7"/>
      <c r="GW417" s="7"/>
      <c r="GX417" s="7"/>
      <c r="GY417" s="7"/>
      <c r="GZ417" s="7"/>
      <c r="HA417" s="7"/>
      <c r="HB417" s="7"/>
      <c r="HC417" s="7"/>
      <c r="HD417" s="7"/>
      <c r="HE417" s="7"/>
      <c r="HF417" s="7"/>
      <c r="HG417" s="7"/>
      <c r="HH417" s="7"/>
      <c r="HI417" s="7"/>
      <c r="HJ417" s="7"/>
      <c r="HK417" s="7"/>
      <c r="HL417" s="7"/>
      <c r="HM417" s="7"/>
      <c r="HN417" s="7"/>
      <c r="HO417" s="7"/>
      <c r="HP417" s="7"/>
      <c r="HQ417" s="7"/>
      <c r="HR417" s="7"/>
      <c r="HS417" s="7"/>
      <c r="HT417" s="7"/>
      <c r="HU417" s="7"/>
      <c r="HV417" s="7"/>
      <c r="HW417" s="7"/>
      <c r="HX417" s="7"/>
      <c r="HY417" s="7"/>
      <c r="HZ417" s="7"/>
      <c r="IA417" s="7"/>
      <c r="IB417" s="7"/>
      <c r="IC417" s="7"/>
      <c r="ID417" s="7"/>
      <c r="IE417" s="7"/>
      <c r="IF417" s="7"/>
      <c r="IG417" s="7"/>
      <c r="IH417" s="7"/>
      <c r="II417" s="7"/>
      <c r="IJ417" s="7"/>
      <c r="IK417" s="7"/>
      <c r="IL417" s="7"/>
      <c r="IM417" s="7"/>
      <c r="IN417" s="7"/>
      <c r="IO417" s="7"/>
      <c r="IP417" s="7"/>
      <c r="IQ417" s="7"/>
      <c r="IR417" s="7"/>
      <c r="IS417" s="7"/>
      <c r="IT417" s="7"/>
      <c r="IU417" s="7"/>
      <c r="IV417" s="7"/>
      <c r="IW417" s="7"/>
      <c r="IX417" s="7"/>
      <c r="IY417" s="7"/>
      <c r="IZ417" s="7"/>
      <c r="JA417" s="7"/>
      <c r="JB417" s="7"/>
      <c r="JC417" s="7"/>
      <c r="JD417" s="7"/>
      <c r="JE417" s="7"/>
      <c r="JF417" s="7"/>
      <c r="JG417" s="7"/>
      <c r="JH417" s="7"/>
      <c r="JI417" s="7"/>
      <c r="JJ417" s="7"/>
      <c r="JK417" s="7"/>
      <c r="JL417" s="7"/>
      <c r="JM417" s="7"/>
      <c r="JN417" s="7"/>
      <c r="JO417" s="7"/>
      <c r="JP417" s="7"/>
      <c r="JQ417" s="7"/>
      <c r="JR417" s="7"/>
      <c r="JS417" s="7"/>
      <c r="JT417" s="7"/>
      <c r="JU417" s="7"/>
    </row>
    <row r="418" spans="1:281" s="3" customFormat="1" ht="30" customHeight="1" thickBot="1">
      <c r="A418" s="19" t="s">
        <v>2091</v>
      </c>
      <c r="B418" s="29" t="s">
        <v>19</v>
      </c>
      <c r="C418" s="29" t="s">
        <v>1989</v>
      </c>
      <c r="D418" s="109"/>
      <c r="E418" s="115">
        <v>0</v>
      </c>
      <c r="F418" s="113">
        <v>45852</v>
      </c>
      <c r="G418" s="34">
        <v>45866</v>
      </c>
      <c r="H418" s="28">
        <f t="shared" si="260"/>
        <v>15</v>
      </c>
      <c r="I418" s="22"/>
      <c r="J418" s="7"/>
      <c r="K418" s="7"/>
      <c r="L418" s="7"/>
      <c r="M418" s="7"/>
      <c r="N418" s="7"/>
      <c r="O418" s="7"/>
      <c r="P418" s="7"/>
      <c r="Q418" s="7"/>
      <c r="R418" s="7"/>
      <c r="S418" s="7"/>
      <c r="T418" s="7"/>
      <c r="U418" s="8"/>
      <c r="V418" s="8"/>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7"/>
      <c r="DX418" s="7"/>
      <c r="DY418" s="7"/>
      <c r="DZ418" s="7"/>
      <c r="EA418" s="7"/>
      <c r="EB418" s="7"/>
      <c r="EC418" s="7"/>
      <c r="ED418" s="7"/>
      <c r="EE418" s="7"/>
      <c r="EF418" s="7"/>
      <c r="EG418" s="7"/>
      <c r="EH418" s="7"/>
      <c r="EI418" s="7"/>
      <c r="EJ418" s="7"/>
      <c r="EK418" s="7"/>
      <c r="EL418" s="7"/>
      <c r="EM418" s="7"/>
      <c r="EN418" s="7"/>
      <c r="EO418" s="7"/>
      <c r="EP418" s="7"/>
      <c r="EQ418" s="7"/>
      <c r="ER418" s="7"/>
      <c r="ES418" s="7"/>
      <c r="ET418" s="7"/>
      <c r="EU418" s="7"/>
      <c r="EV418" s="7"/>
      <c r="EW418" s="7"/>
      <c r="EX418" s="7"/>
      <c r="EY418" s="7"/>
      <c r="EZ418" s="7"/>
      <c r="FA418" s="7"/>
      <c r="FB418" s="7"/>
      <c r="FC418" s="7"/>
      <c r="FD418" s="7"/>
      <c r="FE418" s="7"/>
      <c r="FF418" s="7"/>
      <c r="FG418" s="7"/>
      <c r="FH418" s="7"/>
      <c r="FI418" s="7"/>
      <c r="FJ418" s="7"/>
      <c r="FK418" s="7"/>
      <c r="FL418" s="7"/>
      <c r="FM418" s="7"/>
      <c r="FN418" s="7"/>
      <c r="FO418" s="7"/>
      <c r="FP418" s="7"/>
      <c r="FQ418" s="7"/>
      <c r="FR418" s="7"/>
      <c r="FS418" s="7"/>
      <c r="FT418" s="7"/>
      <c r="FU418" s="7"/>
      <c r="FV418" s="7"/>
      <c r="FW418" s="7"/>
      <c r="FX418" s="7"/>
      <c r="FY418" s="7"/>
      <c r="FZ418" s="7"/>
      <c r="GA418" s="7"/>
      <c r="GB418" s="7"/>
      <c r="GC418" s="7"/>
      <c r="GD418" s="7"/>
      <c r="GE418" s="7"/>
      <c r="GF418" s="7"/>
      <c r="GG418" s="7"/>
      <c r="GH418" s="7"/>
      <c r="GI418" s="7"/>
      <c r="GJ418" s="7"/>
      <c r="GK418" s="7"/>
      <c r="GL418" s="7"/>
      <c r="GM418" s="7"/>
      <c r="GN418" s="7"/>
      <c r="GO418" s="7"/>
      <c r="GP418" s="7"/>
      <c r="GQ418" s="7"/>
      <c r="GR418" s="7"/>
      <c r="GS418" s="7"/>
      <c r="GT418" s="7"/>
      <c r="GU418" s="7"/>
      <c r="GV418" s="7"/>
      <c r="GW418" s="7"/>
      <c r="GX418" s="7"/>
      <c r="GY418" s="7"/>
      <c r="GZ418" s="7"/>
      <c r="HA418" s="7"/>
      <c r="HB418" s="7"/>
      <c r="HC418" s="7"/>
      <c r="HD418" s="7"/>
      <c r="HE418" s="7"/>
      <c r="HF418" s="7"/>
      <c r="HG418" s="7"/>
      <c r="HH418" s="7"/>
      <c r="HI418" s="7"/>
      <c r="HJ418" s="7"/>
      <c r="HK418" s="7"/>
      <c r="HL418" s="7"/>
      <c r="HM418" s="7"/>
      <c r="HN418" s="7"/>
      <c r="HO418" s="7"/>
      <c r="HP418" s="7"/>
      <c r="HQ418" s="7"/>
      <c r="HR418" s="7"/>
      <c r="HS418" s="7"/>
      <c r="HT418" s="7"/>
      <c r="HU418" s="7"/>
      <c r="HV418" s="7"/>
      <c r="HW418" s="7"/>
      <c r="HX418" s="7"/>
      <c r="HY418" s="7"/>
      <c r="HZ418" s="7"/>
      <c r="IA418" s="7"/>
      <c r="IB418" s="7"/>
      <c r="IC418" s="7"/>
      <c r="ID418" s="7"/>
      <c r="IE418" s="7"/>
      <c r="IF418" s="7"/>
      <c r="IG418" s="7"/>
      <c r="IH418" s="7"/>
      <c r="II418" s="7"/>
      <c r="IJ418" s="7"/>
      <c r="IK418" s="7"/>
      <c r="IL418" s="7"/>
      <c r="IM418" s="7"/>
      <c r="IN418" s="7"/>
      <c r="IO418" s="7"/>
      <c r="IP418" s="7"/>
      <c r="IQ418" s="7"/>
      <c r="IR418" s="7"/>
      <c r="IS418" s="7"/>
      <c r="IT418" s="7"/>
      <c r="IU418" s="7"/>
      <c r="IV418" s="7"/>
      <c r="IW418" s="7"/>
      <c r="IX418" s="7"/>
      <c r="IY418" s="7"/>
      <c r="IZ418" s="7"/>
      <c r="JA418" s="7"/>
      <c r="JB418" s="7"/>
      <c r="JC418" s="7"/>
      <c r="JD418" s="7"/>
      <c r="JE418" s="7"/>
      <c r="JF418" s="7"/>
      <c r="JG418" s="7"/>
      <c r="JH418" s="7"/>
      <c r="JI418" s="7"/>
      <c r="JJ418" s="7"/>
      <c r="JK418" s="7"/>
      <c r="JL418" s="7"/>
      <c r="JM418" s="7"/>
      <c r="JN418" s="7"/>
      <c r="JO418" s="7"/>
      <c r="JP418" s="7"/>
      <c r="JQ418" s="7"/>
      <c r="JR418" s="7"/>
      <c r="JS418" s="7"/>
      <c r="JT418" s="7"/>
      <c r="JU418" s="7"/>
    </row>
    <row r="419" spans="1:281" s="3" customFormat="1" ht="30" customHeight="1" thickBot="1">
      <c r="A419" s="19" t="s">
        <v>274</v>
      </c>
      <c r="B419" s="29" t="s">
        <v>328</v>
      </c>
      <c r="C419" s="29" t="s">
        <v>119</v>
      </c>
      <c r="D419" s="109"/>
      <c r="E419" s="115">
        <v>0</v>
      </c>
      <c r="F419" s="113">
        <v>45852</v>
      </c>
      <c r="G419" s="34">
        <v>45866</v>
      </c>
      <c r="H419" s="28">
        <f t="shared" si="260"/>
        <v>15</v>
      </c>
      <c r="I419" s="22"/>
      <c r="J419" s="7"/>
      <c r="K419" s="7"/>
      <c r="L419" s="7"/>
      <c r="M419" s="7"/>
      <c r="N419" s="7"/>
      <c r="O419" s="7"/>
      <c r="P419" s="7"/>
      <c r="Q419" s="7"/>
      <c r="R419" s="7"/>
      <c r="S419" s="7"/>
      <c r="T419" s="7"/>
      <c r="U419" s="8"/>
      <c r="V419" s="8"/>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7"/>
      <c r="DX419" s="7"/>
      <c r="DY419" s="7"/>
      <c r="DZ419" s="7"/>
      <c r="EA419" s="7"/>
      <c r="EB419" s="7"/>
      <c r="EC419" s="7"/>
      <c r="ED419" s="7"/>
      <c r="EE419" s="7"/>
      <c r="EF419" s="7"/>
      <c r="EG419" s="7"/>
      <c r="EH419" s="7"/>
      <c r="EI419" s="7"/>
      <c r="EJ419" s="7"/>
      <c r="EK419" s="7"/>
      <c r="EL419" s="7"/>
      <c r="EM419" s="7"/>
      <c r="EN419" s="7"/>
      <c r="EO419" s="7"/>
      <c r="EP419" s="7"/>
      <c r="EQ419" s="7"/>
      <c r="ER419" s="7"/>
      <c r="ES419" s="7"/>
      <c r="ET419" s="7"/>
      <c r="EU419" s="7"/>
      <c r="EV419" s="7"/>
      <c r="EW419" s="7"/>
      <c r="EX419" s="7"/>
      <c r="EY419" s="7"/>
      <c r="EZ419" s="7"/>
      <c r="FA419" s="7"/>
      <c r="FB419" s="7"/>
      <c r="FC419" s="7"/>
      <c r="FD419" s="7"/>
      <c r="FE419" s="7"/>
      <c r="FF419" s="7"/>
      <c r="FG419" s="7"/>
      <c r="FH419" s="7"/>
      <c r="FI419" s="7"/>
      <c r="FJ419" s="7"/>
      <c r="FK419" s="7"/>
      <c r="FL419" s="7"/>
      <c r="FM419" s="7"/>
      <c r="FN419" s="7"/>
      <c r="FO419" s="7"/>
      <c r="FP419" s="7"/>
      <c r="FQ419" s="7"/>
      <c r="FR419" s="7"/>
      <c r="FS419" s="7"/>
      <c r="FT419" s="7"/>
      <c r="FU419" s="7"/>
      <c r="FV419" s="7"/>
      <c r="FW419" s="7"/>
      <c r="FX419" s="7"/>
      <c r="FY419" s="7"/>
      <c r="FZ419" s="7"/>
      <c r="GA419" s="7"/>
      <c r="GB419" s="7"/>
      <c r="GC419" s="7"/>
      <c r="GD419" s="7"/>
      <c r="GE419" s="7"/>
      <c r="GF419" s="7"/>
      <c r="GG419" s="7"/>
      <c r="GH419" s="7"/>
      <c r="GI419" s="7"/>
      <c r="GJ419" s="7"/>
      <c r="GK419" s="7"/>
      <c r="GL419" s="7"/>
      <c r="GM419" s="7"/>
      <c r="GN419" s="7"/>
      <c r="GO419" s="7"/>
      <c r="GP419" s="7"/>
      <c r="GQ419" s="7"/>
      <c r="GR419" s="7"/>
      <c r="GS419" s="7"/>
      <c r="GT419" s="7"/>
      <c r="GU419" s="7"/>
      <c r="GV419" s="7"/>
      <c r="GW419" s="7"/>
      <c r="GX419" s="7"/>
      <c r="GY419" s="7"/>
      <c r="GZ419" s="7"/>
      <c r="HA419" s="7"/>
      <c r="HB419" s="7"/>
      <c r="HC419" s="7"/>
      <c r="HD419" s="7"/>
      <c r="HE419" s="7"/>
      <c r="HF419" s="7"/>
      <c r="HG419" s="7"/>
      <c r="HH419" s="7"/>
      <c r="HI419" s="7"/>
      <c r="HJ419" s="7"/>
      <c r="HK419" s="7"/>
      <c r="HL419" s="7"/>
      <c r="HM419" s="7"/>
      <c r="HN419" s="7"/>
      <c r="HO419" s="7"/>
      <c r="HP419" s="7"/>
      <c r="HQ419" s="7"/>
      <c r="HR419" s="7"/>
      <c r="HS419" s="7"/>
      <c r="HT419" s="7"/>
      <c r="HU419" s="7"/>
      <c r="HV419" s="7"/>
      <c r="HW419" s="7"/>
      <c r="HX419" s="7"/>
      <c r="HY419" s="7"/>
      <c r="HZ419" s="7"/>
      <c r="IA419" s="7"/>
      <c r="IB419" s="7"/>
      <c r="IC419" s="7"/>
      <c r="ID419" s="7"/>
      <c r="IE419" s="7"/>
      <c r="IF419" s="7"/>
      <c r="IG419" s="7"/>
      <c r="IH419" s="7"/>
      <c r="II419" s="7"/>
      <c r="IJ419" s="7"/>
      <c r="IK419" s="7"/>
      <c r="IL419" s="7"/>
      <c r="IM419" s="7"/>
      <c r="IN419" s="7"/>
      <c r="IO419" s="7"/>
      <c r="IP419" s="7"/>
      <c r="IQ419" s="7"/>
      <c r="IR419" s="7"/>
      <c r="IS419" s="7"/>
      <c r="IT419" s="7"/>
      <c r="IU419" s="7"/>
      <c r="IV419" s="7"/>
      <c r="IW419" s="7"/>
      <c r="IX419" s="7"/>
      <c r="IY419" s="7"/>
      <c r="IZ419" s="7"/>
      <c r="JA419" s="7"/>
      <c r="JB419" s="7"/>
      <c r="JC419" s="7"/>
      <c r="JD419" s="7"/>
      <c r="JE419" s="7"/>
      <c r="JF419" s="7"/>
      <c r="JG419" s="7"/>
      <c r="JH419" s="7"/>
      <c r="JI419" s="7"/>
      <c r="JJ419" s="7"/>
      <c r="JK419" s="7"/>
      <c r="JL419" s="7"/>
      <c r="JM419" s="7"/>
      <c r="JN419" s="7"/>
      <c r="JO419" s="7"/>
      <c r="JP419" s="7"/>
      <c r="JQ419" s="7"/>
      <c r="JR419" s="7"/>
      <c r="JS419" s="7"/>
      <c r="JT419" s="7"/>
      <c r="JU419" s="7"/>
    </row>
    <row r="420" spans="1:281" s="3" customFormat="1" ht="30" customHeight="1" thickBot="1">
      <c r="A420" s="19" t="s">
        <v>275</v>
      </c>
      <c r="B420" s="29" t="s">
        <v>19</v>
      </c>
      <c r="C420" s="29" t="s">
        <v>1989</v>
      </c>
      <c r="D420" s="109"/>
      <c r="E420" s="115">
        <v>0</v>
      </c>
      <c r="F420" s="113">
        <v>45852</v>
      </c>
      <c r="G420" s="34">
        <v>45866</v>
      </c>
      <c r="H420" s="28">
        <f t="shared" si="260"/>
        <v>15</v>
      </c>
      <c r="I420" s="22"/>
      <c r="J420" s="7"/>
      <c r="K420" s="7"/>
      <c r="L420" s="7"/>
      <c r="M420" s="7"/>
      <c r="N420" s="7"/>
      <c r="O420" s="7"/>
      <c r="P420" s="7"/>
      <c r="Q420" s="7"/>
      <c r="R420" s="7"/>
      <c r="S420" s="7"/>
      <c r="T420" s="7"/>
      <c r="U420" s="8"/>
      <c r="V420" s="8"/>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7"/>
      <c r="DX420" s="7"/>
      <c r="DY420" s="7"/>
      <c r="DZ420" s="7"/>
      <c r="EA420" s="7"/>
      <c r="EB420" s="7"/>
      <c r="EC420" s="7"/>
      <c r="ED420" s="7"/>
      <c r="EE420" s="7"/>
      <c r="EF420" s="7"/>
      <c r="EG420" s="7"/>
      <c r="EH420" s="7"/>
      <c r="EI420" s="7"/>
      <c r="EJ420" s="7"/>
      <c r="EK420" s="7"/>
      <c r="EL420" s="7"/>
      <c r="EM420" s="7"/>
      <c r="EN420" s="7"/>
      <c r="EO420" s="7"/>
      <c r="EP420" s="7"/>
      <c r="EQ420" s="7"/>
      <c r="ER420" s="7"/>
      <c r="ES420" s="7"/>
      <c r="ET420" s="7"/>
      <c r="EU420" s="7"/>
      <c r="EV420" s="7"/>
      <c r="EW420" s="7"/>
      <c r="EX420" s="7"/>
      <c r="EY420" s="7"/>
      <c r="EZ420" s="7"/>
      <c r="FA420" s="7"/>
      <c r="FB420" s="7"/>
      <c r="FC420" s="7"/>
      <c r="FD420" s="7"/>
      <c r="FE420" s="7"/>
      <c r="FF420" s="7"/>
      <c r="FG420" s="7"/>
      <c r="FH420" s="7"/>
      <c r="FI420" s="7"/>
      <c r="FJ420" s="7"/>
      <c r="FK420" s="7"/>
      <c r="FL420" s="7"/>
      <c r="FM420" s="7"/>
      <c r="FN420" s="7"/>
      <c r="FO420" s="7"/>
      <c r="FP420" s="7"/>
      <c r="FQ420" s="7"/>
      <c r="FR420" s="7"/>
      <c r="FS420" s="7"/>
      <c r="FT420" s="7"/>
      <c r="FU420" s="7"/>
      <c r="FV420" s="7"/>
      <c r="FW420" s="7"/>
      <c r="FX420" s="7"/>
      <c r="FY420" s="7"/>
      <c r="FZ420" s="7"/>
      <c r="GA420" s="7"/>
      <c r="GB420" s="7"/>
      <c r="GC420" s="7"/>
      <c r="GD420" s="7"/>
      <c r="GE420" s="7"/>
      <c r="GF420" s="7"/>
      <c r="GG420" s="7"/>
      <c r="GH420" s="7"/>
      <c r="GI420" s="7"/>
      <c r="GJ420" s="7"/>
      <c r="GK420" s="7"/>
      <c r="GL420" s="7"/>
      <c r="GM420" s="7"/>
      <c r="GN420" s="7"/>
      <c r="GO420" s="7"/>
      <c r="GP420" s="7"/>
      <c r="GQ420" s="7"/>
      <c r="GR420" s="7"/>
      <c r="GS420" s="7"/>
      <c r="GT420" s="7"/>
      <c r="GU420" s="7"/>
      <c r="GV420" s="7"/>
      <c r="GW420" s="7"/>
      <c r="GX420" s="7"/>
      <c r="GY420" s="7"/>
      <c r="GZ420" s="7"/>
      <c r="HA420" s="7"/>
      <c r="HB420" s="7"/>
      <c r="HC420" s="7"/>
      <c r="HD420" s="7"/>
      <c r="HE420" s="7"/>
      <c r="HF420" s="7"/>
      <c r="HG420" s="7"/>
      <c r="HH420" s="7"/>
      <c r="HI420" s="7"/>
      <c r="HJ420" s="7"/>
      <c r="HK420" s="7"/>
      <c r="HL420" s="7"/>
      <c r="HM420" s="7"/>
      <c r="HN420" s="7"/>
      <c r="HO420" s="7"/>
      <c r="HP420" s="7"/>
      <c r="HQ420" s="7"/>
      <c r="HR420" s="7"/>
      <c r="HS420" s="7"/>
      <c r="HT420" s="7"/>
      <c r="HU420" s="7"/>
      <c r="HV420" s="7"/>
      <c r="HW420" s="7"/>
      <c r="HX420" s="7"/>
      <c r="HY420" s="7"/>
      <c r="HZ420" s="7"/>
      <c r="IA420" s="7"/>
      <c r="IB420" s="7"/>
      <c r="IC420" s="7"/>
      <c r="ID420" s="7"/>
      <c r="IE420" s="7"/>
      <c r="IF420" s="7"/>
      <c r="IG420" s="7"/>
      <c r="IH420" s="7"/>
      <c r="II420" s="7"/>
      <c r="IJ420" s="7"/>
      <c r="IK420" s="7"/>
      <c r="IL420" s="7"/>
      <c r="IM420" s="7"/>
      <c r="IN420" s="7"/>
      <c r="IO420" s="7"/>
      <c r="IP420" s="7"/>
      <c r="IQ420" s="7"/>
      <c r="IR420" s="7"/>
      <c r="IS420" s="7"/>
      <c r="IT420" s="7"/>
      <c r="IU420" s="7"/>
      <c r="IV420" s="7"/>
      <c r="IW420" s="7"/>
      <c r="IX420" s="7"/>
      <c r="IY420" s="7"/>
      <c r="IZ420" s="7"/>
      <c r="JA420" s="7"/>
      <c r="JB420" s="7"/>
      <c r="JC420" s="7"/>
      <c r="JD420" s="7"/>
      <c r="JE420" s="7"/>
      <c r="JF420" s="7"/>
      <c r="JG420" s="7"/>
      <c r="JH420" s="7"/>
      <c r="JI420" s="7"/>
      <c r="JJ420" s="7"/>
      <c r="JK420" s="7"/>
      <c r="JL420" s="7"/>
      <c r="JM420" s="7"/>
      <c r="JN420" s="7"/>
      <c r="JO420" s="7"/>
      <c r="JP420" s="7"/>
      <c r="JQ420" s="7"/>
      <c r="JR420" s="7"/>
      <c r="JS420" s="7"/>
      <c r="JT420" s="7"/>
      <c r="JU420" s="7"/>
    </row>
    <row r="421" spans="1:281" s="3" customFormat="1" ht="30" customHeight="1" thickBot="1">
      <c r="A421" s="19" t="s">
        <v>2092</v>
      </c>
      <c r="B421" s="29" t="s">
        <v>19</v>
      </c>
      <c r="C421" s="29" t="s">
        <v>1989</v>
      </c>
      <c r="D421" s="109"/>
      <c r="E421" s="115">
        <v>0</v>
      </c>
      <c r="F421" s="113">
        <v>45852</v>
      </c>
      <c r="G421" s="34">
        <v>45866</v>
      </c>
      <c r="H421" s="28">
        <f t="shared" si="260"/>
        <v>15</v>
      </c>
      <c r="I421" s="22"/>
      <c r="J421" s="7"/>
      <c r="K421" s="7"/>
      <c r="L421" s="7"/>
      <c r="M421" s="7"/>
      <c r="N421" s="7"/>
      <c r="O421" s="7"/>
      <c r="P421" s="7"/>
      <c r="Q421" s="7"/>
      <c r="R421" s="7"/>
      <c r="S421" s="7"/>
      <c r="T421" s="7"/>
      <c r="U421" s="8"/>
      <c r="V421" s="8"/>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7"/>
      <c r="DX421" s="7"/>
      <c r="DY421" s="7"/>
      <c r="DZ421" s="7"/>
      <c r="EA421" s="7"/>
      <c r="EB421" s="7"/>
      <c r="EC421" s="7"/>
      <c r="ED421" s="7"/>
      <c r="EE421" s="7"/>
      <c r="EF421" s="7"/>
      <c r="EG421" s="7"/>
      <c r="EH421" s="7"/>
      <c r="EI421" s="7"/>
      <c r="EJ421" s="7"/>
      <c r="EK421" s="7"/>
      <c r="EL421" s="7"/>
      <c r="EM421" s="7"/>
      <c r="EN421" s="7"/>
      <c r="EO421" s="7"/>
      <c r="EP421" s="7"/>
      <c r="EQ421" s="7"/>
      <c r="ER421" s="7"/>
      <c r="ES421" s="7"/>
      <c r="ET421" s="7"/>
      <c r="EU421" s="7"/>
      <c r="EV421" s="7"/>
      <c r="EW421" s="7"/>
      <c r="EX421" s="7"/>
      <c r="EY421" s="7"/>
      <c r="EZ421" s="7"/>
      <c r="FA421" s="7"/>
      <c r="FB421" s="7"/>
      <c r="FC421" s="7"/>
      <c r="FD421" s="7"/>
      <c r="FE421" s="7"/>
      <c r="FF421" s="7"/>
      <c r="FG421" s="7"/>
      <c r="FH421" s="7"/>
      <c r="FI421" s="7"/>
      <c r="FJ421" s="7"/>
      <c r="FK421" s="7"/>
      <c r="FL421" s="7"/>
      <c r="FM421" s="7"/>
      <c r="FN421" s="7"/>
      <c r="FO421" s="7"/>
      <c r="FP421" s="7"/>
      <c r="FQ421" s="7"/>
      <c r="FR421" s="7"/>
      <c r="FS421" s="7"/>
      <c r="FT421" s="7"/>
      <c r="FU421" s="7"/>
      <c r="FV421" s="7"/>
      <c r="FW421" s="7"/>
      <c r="FX421" s="7"/>
      <c r="FY421" s="7"/>
      <c r="FZ421" s="7"/>
      <c r="GA421" s="7"/>
      <c r="GB421" s="7"/>
      <c r="GC421" s="7"/>
      <c r="GD421" s="7"/>
      <c r="GE421" s="7"/>
      <c r="GF421" s="7"/>
      <c r="GG421" s="7"/>
      <c r="GH421" s="7"/>
      <c r="GI421" s="7"/>
      <c r="GJ421" s="7"/>
      <c r="GK421" s="7"/>
      <c r="GL421" s="7"/>
      <c r="GM421" s="7"/>
      <c r="GN421" s="7"/>
      <c r="GO421" s="7"/>
      <c r="GP421" s="7"/>
      <c r="GQ421" s="7"/>
      <c r="GR421" s="7"/>
      <c r="GS421" s="7"/>
      <c r="GT421" s="7"/>
      <c r="GU421" s="7"/>
      <c r="GV421" s="7"/>
      <c r="GW421" s="7"/>
      <c r="GX421" s="7"/>
      <c r="GY421" s="7"/>
      <c r="GZ421" s="7"/>
      <c r="HA421" s="7"/>
      <c r="HB421" s="7"/>
      <c r="HC421" s="7"/>
      <c r="HD421" s="7"/>
      <c r="HE421" s="7"/>
      <c r="HF421" s="7"/>
      <c r="HG421" s="7"/>
      <c r="HH421" s="7"/>
      <c r="HI421" s="7"/>
      <c r="HJ421" s="7"/>
      <c r="HK421" s="7"/>
      <c r="HL421" s="7"/>
      <c r="HM421" s="7"/>
      <c r="HN421" s="7"/>
      <c r="HO421" s="7"/>
      <c r="HP421" s="7"/>
      <c r="HQ421" s="7"/>
      <c r="HR421" s="7"/>
      <c r="HS421" s="7"/>
      <c r="HT421" s="7"/>
      <c r="HU421" s="7"/>
      <c r="HV421" s="7"/>
      <c r="HW421" s="7"/>
      <c r="HX421" s="7"/>
      <c r="HY421" s="7"/>
      <c r="HZ421" s="7"/>
      <c r="IA421" s="7"/>
      <c r="IB421" s="7"/>
      <c r="IC421" s="7"/>
      <c r="ID421" s="7"/>
      <c r="IE421" s="7"/>
      <c r="IF421" s="7"/>
      <c r="IG421" s="7"/>
      <c r="IH421" s="7"/>
      <c r="II421" s="7"/>
      <c r="IJ421" s="7"/>
      <c r="IK421" s="7"/>
      <c r="IL421" s="7"/>
      <c r="IM421" s="7"/>
      <c r="IN421" s="7"/>
      <c r="IO421" s="7"/>
      <c r="IP421" s="7"/>
      <c r="IQ421" s="7"/>
      <c r="IR421" s="7"/>
      <c r="IS421" s="7"/>
      <c r="IT421" s="7"/>
      <c r="IU421" s="7"/>
      <c r="IV421" s="7"/>
      <c r="IW421" s="7"/>
      <c r="IX421" s="7"/>
      <c r="IY421" s="7"/>
      <c r="IZ421" s="7"/>
      <c r="JA421" s="7"/>
      <c r="JB421" s="7"/>
      <c r="JC421" s="7"/>
      <c r="JD421" s="7"/>
      <c r="JE421" s="7"/>
      <c r="JF421" s="7"/>
      <c r="JG421" s="7"/>
      <c r="JH421" s="7"/>
      <c r="JI421" s="7"/>
      <c r="JJ421" s="7"/>
      <c r="JK421" s="7"/>
      <c r="JL421" s="7"/>
      <c r="JM421" s="7"/>
      <c r="JN421" s="7"/>
      <c r="JO421" s="7"/>
      <c r="JP421" s="7"/>
      <c r="JQ421" s="7"/>
      <c r="JR421" s="7"/>
      <c r="JS421" s="7"/>
      <c r="JT421" s="7"/>
      <c r="JU421" s="7"/>
    </row>
    <row r="422" spans="1:281" s="3" customFormat="1" ht="30" customHeight="1" thickBot="1">
      <c r="A422" s="19" t="s">
        <v>2093</v>
      </c>
      <c r="B422" s="29" t="s">
        <v>19</v>
      </c>
      <c r="C422" s="29" t="s">
        <v>1989</v>
      </c>
      <c r="D422" s="109"/>
      <c r="E422" s="115">
        <v>0</v>
      </c>
      <c r="F422" s="113">
        <v>45852</v>
      </c>
      <c r="G422" s="34">
        <v>45866</v>
      </c>
      <c r="H422" s="28">
        <f t="shared" si="260"/>
        <v>15</v>
      </c>
      <c r="I422" s="22"/>
      <c r="J422" s="7"/>
      <c r="K422" s="7"/>
      <c r="L422" s="7"/>
      <c r="M422" s="7"/>
      <c r="N422" s="7"/>
      <c r="O422" s="7"/>
      <c r="P422" s="7"/>
      <c r="Q422" s="7"/>
      <c r="R422" s="7"/>
      <c r="S422" s="7"/>
      <c r="T422" s="7"/>
      <c r="U422" s="8"/>
      <c r="V422" s="8"/>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7"/>
      <c r="DX422" s="7"/>
      <c r="DY422" s="7"/>
      <c r="DZ422" s="7"/>
      <c r="EA422" s="7"/>
      <c r="EB422" s="7"/>
      <c r="EC422" s="7"/>
      <c r="ED422" s="7"/>
      <c r="EE422" s="7"/>
      <c r="EF422" s="7"/>
      <c r="EG422" s="7"/>
      <c r="EH422" s="7"/>
      <c r="EI422" s="7"/>
      <c r="EJ422" s="7"/>
      <c r="EK422" s="7"/>
      <c r="EL422" s="7"/>
      <c r="EM422" s="7"/>
      <c r="EN422" s="7"/>
      <c r="EO422" s="7"/>
      <c r="EP422" s="7"/>
      <c r="EQ422" s="7"/>
      <c r="ER422" s="7"/>
      <c r="ES422" s="7"/>
      <c r="ET422" s="7"/>
      <c r="EU422" s="7"/>
      <c r="EV422" s="7"/>
      <c r="EW422" s="7"/>
      <c r="EX422" s="7"/>
      <c r="EY422" s="7"/>
      <c r="EZ422" s="7"/>
      <c r="FA422" s="7"/>
      <c r="FB422" s="7"/>
      <c r="FC422" s="7"/>
      <c r="FD422" s="7"/>
      <c r="FE422" s="7"/>
      <c r="FF422" s="7"/>
      <c r="FG422" s="7"/>
      <c r="FH422" s="7"/>
      <c r="FI422" s="7"/>
      <c r="FJ422" s="7"/>
      <c r="FK422" s="7"/>
      <c r="FL422" s="7"/>
      <c r="FM422" s="7"/>
      <c r="FN422" s="7"/>
      <c r="FO422" s="7"/>
      <c r="FP422" s="7"/>
      <c r="FQ422" s="7"/>
      <c r="FR422" s="7"/>
      <c r="FS422" s="7"/>
      <c r="FT422" s="7"/>
      <c r="FU422" s="7"/>
      <c r="FV422" s="7"/>
      <c r="FW422" s="7"/>
      <c r="FX422" s="7"/>
      <c r="FY422" s="7"/>
      <c r="FZ422" s="7"/>
      <c r="GA422" s="7"/>
      <c r="GB422" s="7"/>
      <c r="GC422" s="7"/>
      <c r="GD422" s="7"/>
      <c r="GE422" s="7"/>
      <c r="GF422" s="7"/>
      <c r="GG422" s="7"/>
      <c r="GH422" s="7"/>
      <c r="GI422" s="7"/>
      <c r="GJ422" s="7"/>
      <c r="GK422" s="7"/>
      <c r="GL422" s="7"/>
      <c r="GM422" s="7"/>
      <c r="GN422" s="7"/>
      <c r="GO422" s="7"/>
      <c r="GP422" s="7"/>
      <c r="GQ422" s="7"/>
      <c r="GR422" s="7"/>
      <c r="GS422" s="7"/>
      <c r="GT422" s="7"/>
      <c r="GU422" s="7"/>
      <c r="GV422" s="7"/>
      <c r="GW422" s="7"/>
      <c r="GX422" s="7"/>
      <c r="GY422" s="7"/>
      <c r="GZ422" s="7"/>
      <c r="HA422" s="7"/>
      <c r="HB422" s="7"/>
      <c r="HC422" s="7"/>
      <c r="HD422" s="7"/>
      <c r="HE422" s="7"/>
      <c r="HF422" s="7"/>
      <c r="HG422" s="7"/>
      <c r="HH422" s="7"/>
      <c r="HI422" s="7"/>
      <c r="HJ422" s="7"/>
      <c r="HK422" s="7"/>
      <c r="HL422" s="7"/>
      <c r="HM422" s="7"/>
      <c r="HN422" s="7"/>
      <c r="HO422" s="7"/>
      <c r="HP422" s="7"/>
      <c r="HQ422" s="7"/>
      <c r="HR422" s="7"/>
      <c r="HS422" s="7"/>
      <c r="HT422" s="7"/>
      <c r="HU422" s="7"/>
      <c r="HV422" s="7"/>
      <c r="HW422" s="7"/>
      <c r="HX422" s="7"/>
      <c r="HY422" s="7"/>
      <c r="HZ422" s="7"/>
      <c r="IA422" s="7"/>
      <c r="IB422" s="7"/>
      <c r="IC422" s="7"/>
      <c r="ID422" s="7"/>
      <c r="IE422" s="7"/>
      <c r="IF422" s="7"/>
      <c r="IG422" s="7"/>
      <c r="IH422" s="7"/>
      <c r="II422" s="7"/>
      <c r="IJ422" s="7"/>
      <c r="IK422" s="7"/>
      <c r="IL422" s="7"/>
      <c r="IM422" s="7"/>
      <c r="IN422" s="7"/>
      <c r="IO422" s="7"/>
      <c r="IP422" s="7"/>
      <c r="IQ422" s="7"/>
      <c r="IR422" s="7"/>
      <c r="IS422" s="7"/>
      <c r="IT422" s="7"/>
      <c r="IU422" s="7"/>
      <c r="IV422" s="7"/>
      <c r="IW422" s="7"/>
      <c r="IX422" s="7"/>
      <c r="IY422" s="7"/>
      <c r="IZ422" s="7"/>
      <c r="JA422" s="7"/>
      <c r="JB422" s="7"/>
      <c r="JC422" s="7"/>
      <c r="JD422" s="7"/>
      <c r="JE422" s="7"/>
      <c r="JF422" s="7"/>
      <c r="JG422" s="7"/>
      <c r="JH422" s="7"/>
      <c r="JI422" s="7"/>
      <c r="JJ422" s="7"/>
      <c r="JK422" s="7"/>
      <c r="JL422" s="7"/>
      <c r="JM422" s="7"/>
      <c r="JN422" s="7"/>
      <c r="JO422" s="7"/>
      <c r="JP422" s="7"/>
      <c r="JQ422" s="7"/>
      <c r="JR422" s="7"/>
      <c r="JS422" s="7"/>
      <c r="JT422" s="7"/>
      <c r="JU422" s="7"/>
    </row>
    <row r="423" spans="1:281" s="3" customFormat="1" ht="30" customHeight="1" thickBot="1">
      <c r="A423" s="19" t="s">
        <v>276</v>
      </c>
      <c r="B423" s="29" t="s">
        <v>328</v>
      </c>
      <c r="C423" s="29" t="s">
        <v>119</v>
      </c>
      <c r="D423" s="109"/>
      <c r="E423" s="115">
        <v>0</v>
      </c>
      <c r="F423" s="113">
        <v>45852</v>
      </c>
      <c r="G423" s="34">
        <v>45866</v>
      </c>
      <c r="H423" s="28">
        <f t="shared" si="260"/>
        <v>15</v>
      </c>
      <c r="I423" s="22"/>
      <c r="J423" s="7"/>
      <c r="K423" s="7"/>
      <c r="L423" s="7"/>
      <c r="M423" s="7"/>
      <c r="N423" s="7"/>
      <c r="O423" s="7"/>
      <c r="P423" s="7"/>
      <c r="Q423" s="7"/>
      <c r="R423" s="7"/>
      <c r="S423" s="7"/>
      <c r="T423" s="7"/>
      <c r="U423" s="8"/>
      <c r="V423" s="8"/>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7"/>
      <c r="DX423" s="7"/>
      <c r="DY423" s="7"/>
      <c r="DZ423" s="7"/>
      <c r="EA423" s="7"/>
      <c r="EB423" s="7"/>
      <c r="EC423" s="7"/>
      <c r="ED423" s="7"/>
      <c r="EE423" s="7"/>
      <c r="EF423" s="7"/>
      <c r="EG423" s="7"/>
      <c r="EH423" s="7"/>
      <c r="EI423" s="7"/>
      <c r="EJ423" s="7"/>
      <c r="EK423" s="7"/>
      <c r="EL423" s="7"/>
      <c r="EM423" s="7"/>
      <c r="EN423" s="7"/>
      <c r="EO423" s="7"/>
      <c r="EP423" s="7"/>
      <c r="EQ423" s="7"/>
      <c r="ER423" s="7"/>
      <c r="ES423" s="7"/>
      <c r="ET423" s="7"/>
      <c r="EU423" s="7"/>
      <c r="EV423" s="7"/>
      <c r="EW423" s="7"/>
      <c r="EX423" s="7"/>
      <c r="EY423" s="7"/>
      <c r="EZ423" s="7"/>
      <c r="FA423" s="7"/>
      <c r="FB423" s="7"/>
      <c r="FC423" s="7"/>
      <c r="FD423" s="7"/>
      <c r="FE423" s="7"/>
      <c r="FF423" s="7"/>
      <c r="FG423" s="7"/>
      <c r="FH423" s="7"/>
      <c r="FI423" s="7"/>
      <c r="FJ423" s="7"/>
      <c r="FK423" s="7"/>
      <c r="FL423" s="7"/>
      <c r="FM423" s="7"/>
      <c r="FN423" s="7"/>
      <c r="FO423" s="7"/>
      <c r="FP423" s="7"/>
      <c r="FQ423" s="7"/>
      <c r="FR423" s="7"/>
      <c r="FS423" s="7"/>
      <c r="FT423" s="7"/>
      <c r="FU423" s="7"/>
      <c r="FV423" s="7"/>
      <c r="FW423" s="7"/>
      <c r="FX423" s="7"/>
      <c r="FY423" s="7"/>
      <c r="FZ423" s="7"/>
      <c r="GA423" s="7"/>
      <c r="GB423" s="7"/>
      <c r="GC423" s="7"/>
      <c r="GD423" s="7"/>
      <c r="GE423" s="7"/>
      <c r="GF423" s="7"/>
      <c r="GG423" s="7"/>
      <c r="GH423" s="7"/>
      <c r="GI423" s="7"/>
      <c r="GJ423" s="7"/>
      <c r="GK423" s="7"/>
      <c r="GL423" s="7"/>
      <c r="GM423" s="7"/>
      <c r="GN423" s="7"/>
      <c r="GO423" s="7"/>
      <c r="GP423" s="7"/>
      <c r="GQ423" s="7"/>
      <c r="GR423" s="7"/>
      <c r="GS423" s="7"/>
      <c r="GT423" s="7"/>
      <c r="GU423" s="7"/>
      <c r="GV423" s="7"/>
      <c r="GW423" s="7"/>
      <c r="GX423" s="7"/>
      <c r="GY423" s="7"/>
      <c r="GZ423" s="7"/>
      <c r="HA423" s="7"/>
      <c r="HB423" s="7"/>
      <c r="HC423" s="7"/>
      <c r="HD423" s="7"/>
      <c r="HE423" s="7"/>
      <c r="HF423" s="7"/>
      <c r="HG423" s="7"/>
      <c r="HH423" s="7"/>
      <c r="HI423" s="7"/>
      <c r="HJ423" s="7"/>
      <c r="HK423" s="7"/>
      <c r="HL423" s="7"/>
      <c r="HM423" s="7"/>
      <c r="HN423" s="7"/>
      <c r="HO423" s="7"/>
      <c r="HP423" s="7"/>
      <c r="HQ423" s="7"/>
      <c r="HR423" s="7"/>
      <c r="HS423" s="7"/>
      <c r="HT423" s="7"/>
      <c r="HU423" s="7"/>
      <c r="HV423" s="7"/>
      <c r="HW423" s="7"/>
      <c r="HX423" s="7"/>
      <c r="HY423" s="7"/>
      <c r="HZ423" s="7"/>
      <c r="IA423" s="7"/>
      <c r="IB423" s="7"/>
      <c r="IC423" s="7"/>
      <c r="ID423" s="7"/>
      <c r="IE423" s="7"/>
      <c r="IF423" s="7"/>
      <c r="IG423" s="7"/>
      <c r="IH423" s="7"/>
      <c r="II423" s="7"/>
      <c r="IJ423" s="7"/>
      <c r="IK423" s="7"/>
      <c r="IL423" s="7"/>
      <c r="IM423" s="7"/>
      <c r="IN423" s="7"/>
      <c r="IO423" s="7"/>
      <c r="IP423" s="7"/>
      <c r="IQ423" s="7"/>
      <c r="IR423" s="7"/>
      <c r="IS423" s="7"/>
      <c r="IT423" s="7"/>
      <c r="IU423" s="7"/>
      <c r="IV423" s="7"/>
      <c r="IW423" s="7"/>
      <c r="IX423" s="7"/>
      <c r="IY423" s="7"/>
      <c r="IZ423" s="7"/>
      <c r="JA423" s="7"/>
      <c r="JB423" s="7"/>
      <c r="JC423" s="7"/>
      <c r="JD423" s="7"/>
      <c r="JE423" s="7"/>
      <c r="JF423" s="7"/>
      <c r="JG423" s="7"/>
      <c r="JH423" s="7"/>
      <c r="JI423" s="7"/>
      <c r="JJ423" s="7"/>
      <c r="JK423" s="7"/>
      <c r="JL423" s="7"/>
      <c r="JM423" s="7"/>
      <c r="JN423" s="7"/>
      <c r="JO423" s="7"/>
      <c r="JP423" s="7"/>
      <c r="JQ423" s="7"/>
      <c r="JR423" s="7"/>
      <c r="JS423" s="7"/>
      <c r="JT423" s="7"/>
      <c r="JU423" s="7"/>
    </row>
    <row r="424" spans="1:281" s="3" customFormat="1" ht="30" customHeight="1" thickBot="1">
      <c r="A424" s="19" t="s">
        <v>277</v>
      </c>
      <c r="B424" s="29" t="s">
        <v>328</v>
      </c>
      <c r="C424" s="29" t="s">
        <v>119</v>
      </c>
      <c r="D424" s="109"/>
      <c r="E424" s="115">
        <v>0</v>
      </c>
      <c r="F424" s="113">
        <v>45852</v>
      </c>
      <c r="G424" s="34">
        <v>45866</v>
      </c>
      <c r="H424" s="28">
        <f t="shared" si="260"/>
        <v>15</v>
      </c>
      <c r="I424" s="22"/>
      <c r="J424" s="7"/>
      <c r="K424" s="7"/>
      <c r="L424" s="7"/>
      <c r="M424" s="7"/>
      <c r="N424" s="7"/>
      <c r="O424" s="7"/>
      <c r="P424" s="7"/>
      <c r="Q424" s="7"/>
      <c r="R424" s="7"/>
      <c r="S424" s="7"/>
      <c r="T424" s="7"/>
      <c r="U424" s="8"/>
      <c r="V424" s="8"/>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7"/>
      <c r="DX424" s="7"/>
      <c r="DY424" s="7"/>
      <c r="DZ424" s="7"/>
      <c r="EA424" s="7"/>
      <c r="EB424" s="7"/>
      <c r="EC424" s="7"/>
      <c r="ED424" s="7"/>
      <c r="EE424" s="7"/>
      <c r="EF424" s="7"/>
      <c r="EG424" s="7"/>
      <c r="EH424" s="7"/>
      <c r="EI424" s="7"/>
      <c r="EJ424" s="7"/>
      <c r="EK424" s="7"/>
      <c r="EL424" s="7"/>
      <c r="EM424" s="7"/>
      <c r="EN424" s="7"/>
      <c r="EO424" s="7"/>
      <c r="EP424" s="7"/>
      <c r="EQ424" s="7"/>
      <c r="ER424" s="7"/>
      <c r="ES424" s="7"/>
      <c r="ET424" s="7"/>
      <c r="EU424" s="7"/>
      <c r="EV424" s="7"/>
      <c r="EW424" s="7"/>
      <c r="EX424" s="7"/>
      <c r="EY424" s="7"/>
      <c r="EZ424" s="7"/>
      <c r="FA424" s="7"/>
      <c r="FB424" s="7"/>
      <c r="FC424" s="7"/>
      <c r="FD424" s="7"/>
      <c r="FE424" s="7"/>
      <c r="FF424" s="7"/>
      <c r="FG424" s="7"/>
      <c r="FH424" s="7"/>
      <c r="FI424" s="7"/>
      <c r="FJ424" s="7"/>
      <c r="FK424" s="7"/>
      <c r="FL424" s="7"/>
      <c r="FM424" s="7"/>
      <c r="FN424" s="7"/>
      <c r="FO424" s="7"/>
      <c r="FP424" s="7"/>
      <c r="FQ424" s="7"/>
      <c r="FR424" s="7"/>
      <c r="FS424" s="7"/>
      <c r="FT424" s="7"/>
      <c r="FU424" s="7"/>
      <c r="FV424" s="7"/>
      <c r="FW424" s="7"/>
      <c r="FX424" s="7"/>
      <c r="FY424" s="7"/>
      <c r="FZ424" s="7"/>
      <c r="GA424" s="7"/>
      <c r="GB424" s="7"/>
      <c r="GC424" s="7"/>
      <c r="GD424" s="7"/>
      <c r="GE424" s="7"/>
      <c r="GF424" s="7"/>
      <c r="GG424" s="7"/>
      <c r="GH424" s="7"/>
      <c r="GI424" s="7"/>
      <c r="GJ424" s="7"/>
      <c r="GK424" s="7"/>
      <c r="GL424" s="7"/>
      <c r="GM424" s="7"/>
      <c r="GN424" s="7"/>
      <c r="GO424" s="7"/>
      <c r="GP424" s="7"/>
      <c r="GQ424" s="7"/>
      <c r="GR424" s="7"/>
      <c r="GS424" s="7"/>
      <c r="GT424" s="7"/>
      <c r="GU424" s="7"/>
      <c r="GV424" s="7"/>
      <c r="GW424" s="7"/>
      <c r="GX424" s="7"/>
      <c r="GY424" s="7"/>
      <c r="GZ424" s="7"/>
      <c r="HA424" s="7"/>
      <c r="HB424" s="7"/>
      <c r="HC424" s="7"/>
      <c r="HD424" s="7"/>
      <c r="HE424" s="7"/>
      <c r="HF424" s="7"/>
      <c r="HG424" s="7"/>
      <c r="HH424" s="7"/>
      <c r="HI424" s="7"/>
      <c r="HJ424" s="7"/>
      <c r="HK424" s="7"/>
      <c r="HL424" s="7"/>
      <c r="HM424" s="7"/>
      <c r="HN424" s="7"/>
      <c r="HO424" s="7"/>
      <c r="HP424" s="7"/>
      <c r="HQ424" s="7"/>
      <c r="HR424" s="7"/>
      <c r="HS424" s="7"/>
      <c r="HT424" s="7"/>
      <c r="HU424" s="7"/>
      <c r="HV424" s="7"/>
      <c r="HW424" s="7"/>
      <c r="HX424" s="7"/>
      <c r="HY424" s="7"/>
      <c r="HZ424" s="7"/>
      <c r="IA424" s="7"/>
      <c r="IB424" s="7"/>
      <c r="IC424" s="7"/>
      <c r="ID424" s="7"/>
      <c r="IE424" s="7"/>
      <c r="IF424" s="7"/>
      <c r="IG424" s="7"/>
      <c r="IH424" s="7"/>
      <c r="II424" s="7"/>
      <c r="IJ424" s="7"/>
      <c r="IK424" s="7"/>
      <c r="IL424" s="7"/>
      <c r="IM424" s="7"/>
      <c r="IN424" s="7"/>
      <c r="IO424" s="7"/>
      <c r="IP424" s="7"/>
      <c r="IQ424" s="7"/>
      <c r="IR424" s="7"/>
      <c r="IS424" s="7"/>
      <c r="IT424" s="7"/>
      <c r="IU424" s="7"/>
      <c r="IV424" s="7"/>
      <c r="IW424" s="7"/>
      <c r="IX424" s="7"/>
      <c r="IY424" s="7"/>
      <c r="IZ424" s="7"/>
      <c r="JA424" s="7"/>
      <c r="JB424" s="7"/>
      <c r="JC424" s="7"/>
      <c r="JD424" s="7"/>
      <c r="JE424" s="7"/>
      <c r="JF424" s="7"/>
      <c r="JG424" s="7"/>
      <c r="JH424" s="7"/>
      <c r="JI424" s="7"/>
      <c r="JJ424" s="7"/>
      <c r="JK424" s="7"/>
      <c r="JL424" s="7"/>
      <c r="JM424" s="7"/>
      <c r="JN424" s="7"/>
      <c r="JO424" s="7"/>
      <c r="JP424" s="7"/>
      <c r="JQ424" s="7"/>
      <c r="JR424" s="7"/>
      <c r="JS424" s="7"/>
      <c r="JT424" s="7"/>
      <c r="JU424" s="7"/>
    </row>
    <row r="425" spans="1:281" s="3" customFormat="1" ht="30" customHeight="1" thickBot="1">
      <c r="A425" s="19" t="s">
        <v>278</v>
      </c>
      <c r="B425" s="29" t="s">
        <v>328</v>
      </c>
      <c r="C425" s="29" t="s">
        <v>119</v>
      </c>
      <c r="D425" s="109"/>
      <c r="E425" s="115">
        <v>0</v>
      </c>
      <c r="F425" s="113">
        <v>45852</v>
      </c>
      <c r="G425" s="34">
        <v>45866</v>
      </c>
      <c r="H425" s="28">
        <f t="shared" si="260"/>
        <v>15</v>
      </c>
      <c r="I425" s="22"/>
      <c r="J425" s="7"/>
      <c r="K425" s="7"/>
      <c r="L425" s="7"/>
      <c r="M425" s="7"/>
      <c r="N425" s="7"/>
      <c r="O425" s="7"/>
      <c r="P425" s="7"/>
      <c r="Q425" s="7"/>
      <c r="R425" s="7"/>
      <c r="S425" s="7"/>
      <c r="T425" s="7"/>
      <c r="U425" s="8"/>
      <c r="V425" s="8"/>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7"/>
      <c r="DX425" s="7"/>
      <c r="DY425" s="7"/>
      <c r="DZ425" s="7"/>
      <c r="EA425" s="7"/>
      <c r="EB425" s="7"/>
      <c r="EC425" s="7"/>
      <c r="ED425" s="7"/>
      <c r="EE425" s="7"/>
      <c r="EF425" s="7"/>
      <c r="EG425" s="7"/>
      <c r="EH425" s="7"/>
      <c r="EI425" s="7"/>
      <c r="EJ425" s="7"/>
      <c r="EK425" s="7"/>
      <c r="EL425" s="7"/>
      <c r="EM425" s="7"/>
      <c r="EN425" s="7"/>
      <c r="EO425" s="7"/>
      <c r="EP425" s="7"/>
      <c r="EQ425" s="7"/>
      <c r="ER425" s="7"/>
      <c r="ES425" s="7"/>
      <c r="ET425" s="7"/>
      <c r="EU425" s="7"/>
      <c r="EV425" s="7"/>
      <c r="EW425" s="7"/>
      <c r="EX425" s="7"/>
      <c r="EY425" s="7"/>
      <c r="EZ425" s="7"/>
      <c r="FA425" s="7"/>
      <c r="FB425" s="7"/>
      <c r="FC425" s="7"/>
      <c r="FD425" s="7"/>
      <c r="FE425" s="7"/>
      <c r="FF425" s="7"/>
      <c r="FG425" s="7"/>
      <c r="FH425" s="7"/>
      <c r="FI425" s="7"/>
      <c r="FJ425" s="7"/>
      <c r="FK425" s="7"/>
      <c r="FL425" s="7"/>
      <c r="FM425" s="7"/>
      <c r="FN425" s="7"/>
      <c r="FO425" s="7"/>
      <c r="FP425" s="7"/>
      <c r="FQ425" s="7"/>
      <c r="FR425" s="7"/>
      <c r="FS425" s="7"/>
      <c r="FT425" s="7"/>
      <c r="FU425" s="7"/>
      <c r="FV425" s="7"/>
      <c r="FW425" s="7"/>
      <c r="FX425" s="7"/>
      <c r="FY425" s="7"/>
      <c r="FZ425" s="7"/>
      <c r="GA425" s="7"/>
      <c r="GB425" s="7"/>
      <c r="GC425" s="7"/>
      <c r="GD425" s="7"/>
      <c r="GE425" s="7"/>
      <c r="GF425" s="7"/>
      <c r="GG425" s="7"/>
      <c r="GH425" s="7"/>
      <c r="GI425" s="7"/>
      <c r="GJ425" s="7"/>
      <c r="GK425" s="7"/>
      <c r="GL425" s="7"/>
      <c r="GM425" s="7"/>
      <c r="GN425" s="7"/>
      <c r="GO425" s="7"/>
      <c r="GP425" s="7"/>
      <c r="GQ425" s="7"/>
      <c r="GR425" s="7"/>
      <c r="GS425" s="7"/>
      <c r="GT425" s="7"/>
      <c r="GU425" s="7"/>
      <c r="GV425" s="7"/>
      <c r="GW425" s="7"/>
      <c r="GX425" s="7"/>
      <c r="GY425" s="7"/>
      <c r="GZ425" s="7"/>
      <c r="HA425" s="7"/>
      <c r="HB425" s="7"/>
      <c r="HC425" s="7"/>
      <c r="HD425" s="7"/>
      <c r="HE425" s="7"/>
      <c r="HF425" s="7"/>
      <c r="HG425" s="7"/>
      <c r="HH425" s="7"/>
      <c r="HI425" s="7"/>
      <c r="HJ425" s="7"/>
      <c r="HK425" s="7"/>
      <c r="HL425" s="7"/>
      <c r="HM425" s="7"/>
      <c r="HN425" s="7"/>
      <c r="HO425" s="7"/>
      <c r="HP425" s="7"/>
      <c r="HQ425" s="7"/>
      <c r="HR425" s="7"/>
      <c r="HS425" s="7"/>
      <c r="HT425" s="7"/>
      <c r="HU425" s="7"/>
      <c r="HV425" s="7"/>
      <c r="HW425" s="7"/>
      <c r="HX425" s="7"/>
      <c r="HY425" s="7"/>
      <c r="HZ425" s="7"/>
      <c r="IA425" s="7"/>
      <c r="IB425" s="7"/>
      <c r="IC425" s="7"/>
      <c r="ID425" s="7"/>
      <c r="IE425" s="7"/>
      <c r="IF425" s="7"/>
      <c r="IG425" s="7"/>
      <c r="IH425" s="7"/>
      <c r="II425" s="7"/>
      <c r="IJ425" s="7"/>
      <c r="IK425" s="7"/>
      <c r="IL425" s="7"/>
      <c r="IM425" s="7"/>
      <c r="IN425" s="7"/>
      <c r="IO425" s="7"/>
      <c r="IP425" s="7"/>
      <c r="IQ425" s="7"/>
      <c r="IR425" s="7"/>
      <c r="IS425" s="7"/>
      <c r="IT425" s="7"/>
      <c r="IU425" s="7"/>
      <c r="IV425" s="7"/>
      <c r="IW425" s="7"/>
      <c r="IX425" s="7"/>
      <c r="IY425" s="7"/>
      <c r="IZ425" s="7"/>
      <c r="JA425" s="7"/>
      <c r="JB425" s="7"/>
      <c r="JC425" s="7"/>
      <c r="JD425" s="7"/>
      <c r="JE425" s="7"/>
      <c r="JF425" s="7"/>
      <c r="JG425" s="7"/>
      <c r="JH425" s="7"/>
      <c r="JI425" s="7"/>
      <c r="JJ425" s="7"/>
      <c r="JK425" s="7"/>
      <c r="JL425" s="7"/>
      <c r="JM425" s="7"/>
      <c r="JN425" s="7"/>
      <c r="JO425" s="7"/>
      <c r="JP425" s="7"/>
      <c r="JQ425" s="7"/>
      <c r="JR425" s="7"/>
      <c r="JS425" s="7"/>
      <c r="JT425" s="7"/>
      <c r="JU425" s="7"/>
    </row>
    <row r="426" spans="1:281" s="3" customFormat="1" ht="30" customHeight="1" thickBot="1">
      <c r="A426" s="19" t="s">
        <v>279</v>
      </c>
      <c r="B426" s="29" t="s">
        <v>328</v>
      </c>
      <c r="C426" s="29" t="s">
        <v>119</v>
      </c>
      <c r="D426" s="109"/>
      <c r="E426" s="115">
        <v>0</v>
      </c>
      <c r="F426" s="113">
        <v>45852</v>
      </c>
      <c r="G426" s="34">
        <v>45866</v>
      </c>
      <c r="H426" s="28">
        <f t="shared" si="260"/>
        <v>15</v>
      </c>
      <c r="I426" s="22"/>
      <c r="J426" s="7"/>
      <c r="K426" s="7"/>
      <c r="L426" s="7"/>
      <c r="M426" s="7"/>
      <c r="N426" s="7"/>
      <c r="O426" s="7"/>
      <c r="P426" s="7"/>
      <c r="Q426" s="7"/>
      <c r="R426" s="7"/>
      <c r="S426" s="7"/>
      <c r="T426" s="7"/>
      <c r="U426" s="8"/>
      <c r="V426" s="8"/>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c r="EP426" s="7"/>
      <c r="EQ426" s="7"/>
      <c r="ER426" s="7"/>
      <c r="ES426" s="7"/>
      <c r="ET426" s="7"/>
      <c r="EU426" s="7"/>
      <c r="EV426" s="7"/>
      <c r="EW426" s="7"/>
      <c r="EX426" s="7"/>
      <c r="EY426" s="7"/>
      <c r="EZ426" s="7"/>
      <c r="FA426" s="7"/>
      <c r="FB426" s="7"/>
      <c r="FC426" s="7"/>
      <c r="FD426" s="7"/>
      <c r="FE426" s="7"/>
      <c r="FF426" s="7"/>
      <c r="FG426" s="7"/>
      <c r="FH426" s="7"/>
      <c r="FI426" s="7"/>
      <c r="FJ426" s="7"/>
      <c r="FK426" s="7"/>
      <c r="FL426" s="7"/>
      <c r="FM426" s="7"/>
      <c r="FN426" s="7"/>
      <c r="FO426" s="7"/>
      <c r="FP426" s="7"/>
      <c r="FQ426" s="7"/>
      <c r="FR426" s="7"/>
      <c r="FS426" s="7"/>
      <c r="FT426" s="7"/>
      <c r="FU426" s="7"/>
      <c r="FV426" s="7"/>
      <c r="FW426" s="7"/>
      <c r="FX426" s="7"/>
      <c r="FY426" s="7"/>
      <c r="FZ426" s="7"/>
      <c r="GA426" s="7"/>
      <c r="GB426" s="7"/>
      <c r="GC426" s="7"/>
      <c r="GD426" s="7"/>
      <c r="GE426" s="7"/>
      <c r="GF426" s="7"/>
      <c r="GG426" s="7"/>
      <c r="GH426" s="7"/>
      <c r="GI426" s="7"/>
      <c r="GJ426" s="7"/>
      <c r="GK426" s="7"/>
      <c r="GL426" s="7"/>
      <c r="GM426" s="7"/>
      <c r="GN426" s="7"/>
      <c r="GO426" s="7"/>
      <c r="GP426" s="7"/>
      <c r="GQ426" s="7"/>
      <c r="GR426" s="7"/>
      <c r="GS426" s="7"/>
      <c r="GT426" s="7"/>
      <c r="GU426" s="7"/>
      <c r="GV426" s="7"/>
      <c r="GW426" s="7"/>
      <c r="GX426" s="7"/>
      <c r="GY426" s="7"/>
      <c r="GZ426" s="7"/>
      <c r="HA426" s="7"/>
      <c r="HB426" s="7"/>
      <c r="HC426" s="7"/>
      <c r="HD426" s="7"/>
      <c r="HE426" s="7"/>
      <c r="HF426" s="7"/>
      <c r="HG426" s="7"/>
      <c r="HH426" s="7"/>
      <c r="HI426" s="7"/>
      <c r="HJ426" s="7"/>
      <c r="HK426" s="7"/>
      <c r="HL426" s="7"/>
      <c r="HM426" s="7"/>
      <c r="HN426" s="7"/>
      <c r="HO426" s="7"/>
      <c r="HP426" s="7"/>
      <c r="HQ426" s="7"/>
      <c r="HR426" s="7"/>
      <c r="HS426" s="7"/>
      <c r="HT426" s="7"/>
      <c r="HU426" s="7"/>
      <c r="HV426" s="7"/>
      <c r="HW426" s="7"/>
      <c r="HX426" s="7"/>
      <c r="HY426" s="7"/>
      <c r="HZ426" s="7"/>
      <c r="IA426" s="7"/>
      <c r="IB426" s="7"/>
      <c r="IC426" s="7"/>
      <c r="ID426" s="7"/>
      <c r="IE426" s="7"/>
      <c r="IF426" s="7"/>
      <c r="IG426" s="7"/>
      <c r="IH426" s="7"/>
      <c r="II426" s="7"/>
      <c r="IJ426" s="7"/>
      <c r="IK426" s="7"/>
      <c r="IL426" s="7"/>
      <c r="IM426" s="7"/>
      <c r="IN426" s="7"/>
      <c r="IO426" s="7"/>
      <c r="IP426" s="7"/>
      <c r="IQ426" s="7"/>
      <c r="IR426" s="7"/>
      <c r="IS426" s="7"/>
      <c r="IT426" s="7"/>
      <c r="IU426" s="7"/>
      <c r="IV426" s="7"/>
      <c r="IW426" s="7"/>
      <c r="IX426" s="7"/>
      <c r="IY426" s="7"/>
      <c r="IZ426" s="7"/>
      <c r="JA426" s="7"/>
      <c r="JB426" s="7"/>
      <c r="JC426" s="7"/>
      <c r="JD426" s="7"/>
      <c r="JE426" s="7"/>
      <c r="JF426" s="7"/>
      <c r="JG426" s="7"/>
      <c r="JH426" s="7"/>
      <c r="JI426" s="7"/>
      <c r="JJ426" s="7"/>
      <c r="JK426" s="7"/>
      <c r="JL426" s="7"/>
      <c r="JM426" s="7"/>
      <c r="JN426" s="7"/>
      <c r="JO426" s="7"/>
      <c r="JP426" s="7"/>
      <c r="JQ426" s="7"/>
      <c r="JR426" s="7"/>
      <c r="JS426" s="7"/>
      <c r="JT426" s="7"/>
      <c r="JU426" s="7"/>
    </row>
    <row r="427" spans="1:281" s="3" customFormat="1" ht="30" customHeight="1" thickBot="1">
      <c r="A427" s="19" t="s">
        <v>280</v>
      </c>
      <c r="B427" s="29" t="s">
        <v>328</v>
      </c>
      <c r="C427" s="29" t="s">
        <v>119</v>
      </c>
      <c r="D427" s="109"/>
      <c r="E427" s="115">
        <v>0</v>
      </c>
      <c r="F427" s="113">
        <v>45852</v>
      </c>
      <c r="G427" s="34">
        <v>45866</v>
      </c>
      <c r="H427" s="28">
        <f t="shared" si="260"/>
        <v>15</v>
      </c>
      <c r="I427" s="22"/>
      <c r="J427" s="7"/>
      <c r="K427" s="7"/>
      <c r="L427" s="7"/>
      <c r="M427" s="7"/>
      <c r="N427" s="7"/>
      <c r="O427" s="7"/>
      <c r="P427" s="7"/>
      <c r="Q427" s="7"/>
      <c r="R427" s="7"/>
      <c r="S427" s="7"/>
      <c r="T427" s="7"/>
      <c r="U427" s="8"/>
      <c r="V427" s="8"/>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c r="EP427" s="7"/>
      <c r="EQ427" s="7"/>
      <c r="ER427" s="7"/>
      <c r="ES427" s="7"/>
      <c r="ET427" s="7"/>
      <c r="EU427" s="7"/>
      <c r="EV427" s="7"/>
      <c r="EW427" s="7"/>
      <c r="EX427" s="7"/>
      <c r="EY427" s="7"/>
      <c r="EZ427" s="7"/>
      <c r="FA427" s="7"/>
      <c r="FB427" s="7"/>
      <c r="FC427" s="7"/>
      <c r="FD427" s="7"/>
      <c r="FE427" s="7"/>
      <c r="FF427" s="7"/>
      <c r="FG427" s="7"/>
      <c r="FH427" s="7"/>
      <c r="FI427" s="7"/>
      <c r="FJ427" s="7"/>
      <c r="FK427" s="7"/>
      <c r="FL427" s="7"/>
      <c r="FM427" s="7"/>
      <c r="FN427" s="7"/>
      <c r="FO427" s="7"/>
      <c r="FP427" s="7"/>
      <c r="FQ427" s="7"/>
      <c r="FR427" s="7"/>
      <c r="FS427" s="7"/>
      <c r="FT427" s="7"/>
      <c r="FU427" s="7"/>
      <c r="FV427" s="7"/>
      <c r="FW427" s="7"/>
      <c r="FX427" s="7"/>
      <c r="FY427" s="7"/>
      <c r="FZ427" s="7"/>
      <c r="GA427" s="7"/>
      <c r="GB427" s="7"/>
      <c r="GC427" s="7"/>
      <c r="GD427" s="7"/>
      <c r="GE427" s="7"/>
      <c r="GF427" s="7"/>
      <c r="GG427" s="7"/>
      <c r="GH427" s="7"/>
      <c r="GI427" s="7"/>
      <c r="GJ427" s="7"/>
      <c r="GK427" s="7"/>
      <c r="GL427" s="7"/>
      <c r="GM427" s="7"/>
      <c r="GN427" s="7"/>
      <c r="GO427" s="7"/>
      <c r="GP427" s="7"/>
      <c r="GQ427" s="7"/>
      <c r="GR427" s="7"/>
      <c r="GS427" s="7"/>
      <c r="GT427" s="7"/>
      <c r="GU427" s="7"/>
      <c r="GV427" s="7"/>
      <c r="GW427" s="7"/>
      <c r="GX427" s="7"/>
      <c r="GY427" s="7"/>
      <c r="GZ427" s="7"/>
      <c r="HA427" s="7"/>
      <c r="HB427" s="7"/>
      <c r="HC427" s="7"/>
      <c r="HD427" s="7"/>
      <c r="HE427" s="7"/>
      <c r="HF427" s="7"/>
      <c r="HG427" s="7"/>
      <c r="HH427" s="7"/>
      <c r="HI427" s="7"/>
      <c r="HJ427" s="7"/>
      <c r="HK427" s="7"/>
      <c r="HL427" s="7"/>
      <c r="HM427" s="7"/>
      <c r="HN427" s="7"/>
      <c r="HO427" s="7"/>
      <c r="HP427" s="7"/>
      <c r="HQ427" s="7"/>
      <c r="HR427" s="7"/>
      <c r="HS427" s="7"/>
      <c r="HT427" s="7"/>
      <c r="HU427" s="7"/>
      <c r="HV427" s="7"/>
      <c r="HW427" s="7"/>
      <c r="HX427" s="7"/>
      <c r="HY427" s="7"/>
      <c r="HZ427" s="7"/>
      <c r="IA427" s="7"/>
      <c r="IB427" s="7"/>
      <c r="IC427" s="7"/>
      <c r="ID427" s="7"/>
      <c r="IE427" s="7"/>
      <c r="IF427" s="7"/>
      <c r="IG427" s="7"/>
      <c r="IH427" s="7"/>
      <c r="II427" s="7"/>
      <c r="IJ427" s="7"/>
      <c r="IK427" s="7"/>
      <c r="IL427" s="7"/>
      <c r="IM427" s="7"/>
      <c r="IN427" s="7"/>
      <c r="IO427" s="7"/>
      <c r="IP427" s="7"/>
      <c r="IQ427" s="7"/>
      <c r="IR427" s="7"/>
      <c r="IS427" s="7"/>
      <c r="IT427" s="7"/>
      <c r="IU427" s="7"/>
      <c r="IV427" s="7"/>
      <c r="IW427" s="7"/>
      <c r="IX427" s="7"/>
      <c r="IY427" s="7"/>
      <c r="IZ427" s="7"/>
      <c r="JA427" s="7"/>
      <c r="JB427" s="7"/>
      <c r="JC427" s="7"/>
      <c r="JD427" s="7"/>
      <c r="JE427" s="7"/>
      <c r="JF427" s="7"/>
      <c r="JG427" s="7"/>
      <c r="JH427" s="7"/>
      <c r="JI427" s="7"/>
      <c r="JJ427" s="7"/>
      <c r="JK427" s="7"/>
      <c r="JL427" s="7"/>
      <c r="JM427" s="7"/>
      <c r="JN427" s="7"/>
      <c r="JO427" s="7"/>
      <c r="JP427" s="7"/>
      <c r="JQ427" s="7"/>
      <c r="JR427" s="7"/>
      <c r="JS427" s="7"/>
      <c r="JT427" s="7"/>
      <c r="JU427" s="7"/>
    </row>
    <row r="428" spans="1:281" s="3" customFormat="1" ht="30" customHeight="1" thickBot="1">
      <c r="A428" s="19" t="s">
        <v>281</v>
      </c>
      <c r="B428" s="29" t="s">
        <v>328</v>
      </c>
      <c r="C428" s="29" t="s">
        <v>119</v>
      </c>
      <c r="D428" s="109"/>
      <c r="E428" s="115">
        <v>0</v>
      </c>
      <c r="F428" s="113">
        <v>45852</v>
      </c>
      <c r="G428" s="34">
        <v>45866</v>
      </c>
      <c r="H428" s="28">
        <f t="shared" si="260"/>
        <v>15</v>
      </c>
      <c r="I428" s="22"/>
      <c r="J428" s="7"/>
      <c r="K428" s="7"/>
      <c r="L428" s="7"/>
      <c r="M428" s="7"/>
      <c r="N428" s="7"/>
      <c r="O428" s="7"/>
      <c r="P428" s="7"/>
      <c r="Q428" s="7"/>
      <c r="R428" s="7"/>
      <c r="S428" s="7"/>
      <c r="T428" s="7"/>
      <c r="U428" s="8"/>
      <c r="V428" s="8"/>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c r="EP428" s="7"/>
      <c r="EQ428" s="7"/>
      <c r="ER428" s="7"/>
      <c r="ES428" s="7"/>
      <c r="ET428" s="7"/>
      <c r="EU428" s="7"/>
      <c r="EV428" s="7"/>
      <c r="EW428" s="7"/>
      <c r="EX428" s="7"/>
      <c r="EY428" s="7"/>
      <c r="EZ428" s="7"/>
      <c r="FA428" s="7"/>
      <c r="FB428" s="7"/>
      <c r="FC428" s="7"/>
      <c r="FD428" s="7"/>
      <c r="FE428" s="7"/>
      <c r="FF428" s="7"/>
      <c r="FG428" s="7"/>
      <c r="FH428" s="7"/>
      <c r="FI428" s="7"/>
      <c r="FJ428" s="7"/>
      <c r="FK428" s="7"/>
      <c r="FL428" s="7"/>
      <c r="FM428" s="7"/>
      <c r="FN428" s="7"/>
      <c r="FO428" s="7"/>
      <c r="FP428" s="7"/>
      <c r="FQ428" s="7"/>
      <c r="FR428" s="7"/>
      <c r="FS428" s="7"/>
      <c r="FT428" s="7"/>
      <c r="FU428" s="7"/>
      <c r="FV428" s="7"/>
      <c r="FW428" s="7"/>
      <c r="FX428" s="7"/>
      <c r="FY428" s="7"/>
      <c r="FZ428" s="7"/>
      <c r="GA428" s="7"/>
      <c r="GB428" s="7"/>
      <c r="GC428" s="7"/>
      <c r="GD428" s="7"/>
      <c r="GE428" s="7"/>
      <c r="GF428" s="7"/>
      <c r="GG428" s="7"/>
      <c r="GH428" s="7"/>
      <c r="GI428" s="7"/>
      <c r="GJ428" s="7"/>
      <c r="GK428" s="7"/>
      <c r="GL428" s="7"/>
      <c r="GM428" s="7"/>
      <c r="GN428" s="7"/>
      <c r="GO428" s="7"/>
      <c r="GP428" s="7"/>
      <c r="GQ428" s="7"/>
      <c r="GR428" s="7"/>
      <c r="GS428" s="7"/>
      <c r="GT428" s="7"/>
      <c r="GU428" s="7"/>
      <c r="GV428" s="7"/>
      <c r="GW428" s="7"/>
      <c r="GX428" s="7"/>
      <c r="GY428" s="7"/>
      <c r="GZ428" s="7"/>
      <c r="HA428" s="7"/>
      <c r="HB428" s="7"/>
      <c r="HC428" s="7"/>
      <c r="HD428" s="7"/>
      <c r="HE428" s="7"/>
      <c r="HF428" s="7"/>
      <c r="HG428" s="7"/>
      <c r="HH428" s="7"/>
      <c r="HI428" s="7"/>
      <c r="HJ428" s="7"/>
      <c r="HK428" s="7"/>
      <c r="HL428" s="7"/>
      <c r="HM428" s="7"/>
      <c r="HN428" s="7"/>
      <c r="HO428" s="7"/>
      <c r="HP428" s="7"/>
      <c r="HQ428" s="7"/>
      <c r="HR428" s="7"/>
      <c r="HS428" s="7"/>
      <c r="HT428" s="7"/>
      <c r="HU428" s="7"/>
      <c r="HV428" s="7"/>
      <c r="HW428" s="7"/>
      <c r="HX428" s="7"/>
      <c r="HY428" s="7"/>
      <c r="HZ428" s="7"/>
      <c r="IA428" s="7"/>
      <c r="IB428" s="7"/>
      <c r="IC428" s="7"/>
      <c r="ID428" s="7"/>
      <c r="IE428" s="7"/>
      <c r="IF428" s="7"/>
      <c r="IG428" s="7"/>
      <c r="IH428" s="7"/>
      <c r="II428" s="7"/>
      <c r="IJ428" s="7"/>
      <c r="IK428" s="7"/>
      <c r="IL428" s="7"/>
      <c r="IM428" s="7"/>
      <c r="IN428" s="7"/>
      <c r="IO428" s="7"/>
      <c r="IP428" s="7"/>
      <c r="IQ428" s="7"/>
      <c r="IR428" s="7"/>
      <c r="IS428" s="7"/>
      <c r="IT428" s="7"/>
      <c r="IU428" s="7"/>
      <c r="IV428" s="7"/>
      <c r="IW428" s="7"/>
      <c r="IX428" s="7"/>
      <c r="IY428" s="7"/>
      <c r="IZ428" s="7"/>
      <c r="JA428" s="7"/>
      <c r="JB428" s="7"/>
      <c r="JC428" s="7"/>
      <c r="JD428" s="7"/>
      <c r="JE428" s="7"/>
      <c r="JF428" s="7"/>
      <c r="JG428" s="7"/>
      <c r="JH428" s="7"/>
      <c r="JI428" s="7"/>
      <c r="JJ428" s="7"/>
      <c r="JK428" s="7"/>
      <c r="JL428" s="7"/>
      <c r="JM428" s="7"/>
      <c r="JN428" s="7"/>
      <c r="JO428" s="7"/>
      <c r="JP428" s="7"/>
      <c r="JQ428" s="7"/>
      <c r="JR428" s="7"/>
      <c r="JS428" s="7"/>
      <c r="JT428" s="7"/>
      <c r="JU428" s="7"/>
    </row>
    <row r="429" spans="1:281" s="3" customFormat="1" ht="30" customHeight="1" thickBot="1">
      <c r="A429" s="19" t="s">
        <v>282</v>
      </c>
      <c r="B429" s="29" t="s">
        <v>328</v>
      </c>
      <c r="C429" s="29" t="s">
        <v>119</v>
      </c>
      <c r="D429" s="109"/>
      <c r="E429" s="115">
        <v>0</v>
      </c>
      <c r="F429" s="113">
        <v>45852</v>
      </c>
      <c r="G429" s="34">
        <v>45866</v>
      </c>
      <c r="H429" s="28">
        <f t="shared" si="260"/>
        <v>15</v>
      </c>
      <c r="I429" s="22"/>
      <c r="J429" s="7"/>
      <c r="K429" s="7"/>
      <c r="L429" s="7"/>
      <c r="M429" s="7"/>
      <c r="N429" s="7"/>
      <c r="O429" s="7"/>
      <c r="P429" s="7"/>
      <c r="Q429" s="7"/>
      <c r="R429" s="7"/>
      <c r="S429" s="7"/>
      <c r="T429" s="7"/>
      <c r="U429" s="8"/>
      <c r="V429" s="8"/>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7"/>
      <c r="DX429" s="7"/>
      <c r="DY429" s="7"/>
      <c r="DZ429" s="7"/>
      <c r="EA429" s="7"/>
      <c r="EB429" s="7"/>
      <c r="EC429" s="7"/>
      <c r="ED429" s="7"/>
      <c r="EE429" s="7"/>
      <c r="EF429" s="7"/>
      <c r="EG429" s="7"/>
      <c r="EH429" s="7"/>
      <c r="EI429" s="7"/>
      <c r="EJ429" s="7"/>
      <c r="EK429" s="7"/>
      <c r="EL429" s="7"/>
      <c r="EM429" s="7"/>
      <c r="EN429" s="7"/>
      <c r="EO429" s="7"/>
      <c r="EP429" s="7"/>
      <c r="EQ429" s="7"/>
      <c r="ER429" s="7"/>
      <c r="ES429" s="7"/>
      <c r="ET429" s="7"/>
      <c r="EU429" s="7"/>
      <c r="EV429" s="7"/>
      <c r="EW429" s="7"/>
      <c r="EX429" s="7"/>
      <c r="EY429" s="7"/>
      <c r="EZ429" s="7"/>
      <c r="FA429" s="7"/>
      <c r="FB429" s="7"/>
      <c r="FC429" s="7"/>
      <c r="FD429" s="7"/>
      <c r="FE429" s="7"/>
      <c r="FF429" s="7"/>
      <c r="FG429" s="7"/>
      <c r="FH429" s="7"/>
      <c r="FI429" s="7"/>
      <c r="FJ429" s="7"/>
      <c r="FK429" s="7"/>
      <c r="FL429" s="7"/>
      <c r="FM429" s="7"/>
      <c r="FN429" s="7"/>
      <c r="FO429" s="7"/>
      <c r="FP429" s="7"/>
      <c r="FQ429" s="7"/>
      <c r="FR429" s="7"/>
      <c r="FS429" s="7"/>
      <c r="FT429" s="7"/>
      <c r="FU429" s="7"/>
      <c r="FV429" s="7"/>
      <c r="FW429" s="7"/>
      <c r="FX429" s="7"/>
      <c r="FY429" s="7"/>
      <c r="FZ429" s="7"/>
      <c r="GA429" s="7"/>
      <c r="GB429" s="7"/>
      <c r="GC429" s="7"/>
      <c r="GD429" s="7"/>
      <c r="GE429" s="7"/>
      <c r="GF429" s="7"/>
      <c r="GG429" s="7"/>
      <c r="GH429" s="7"/>
      <c r="GI429" s="7"/>
      <c r="GJ429" s="7"/>
      <c r="GK429" s="7"/>
      <c r="GL429" s="7"/>
      <c r="GM429" s="7"/>
      <c r="GN429" s="7"/>
      <c r="GO429" s="7"/>
      <c r="GP429" s="7"/>
      <c r="GQ429" s="7"/>
      <c r="GR429" s="7"/>
      <c r="GS429" s="7"/>
      <c r="GT429" s="7"/>
      <c r="GU429" s="7"/>
      <c r="GV429" s="7"/>
      <c r="GW429" s="7"/>
      <c r="GX429" s="7"/>
      <c r="GY429" s="7"/>
      <c r="GZ429" s="7"/>
      <c r="HA429" s="7"/>
      <c r="HB429" s="7"/>
      <c r="HC429" s="7"/>
      <c r="HD429" s="7"/>
      <c r="HE429" s="7"/>
      <c r="HF429" s="7"/>
      <c r="HG429" s="7"/>
      <c r="HH429" s="7"/>
      <c r="HI429" s="7"/>
      <c r="HJ429" s="7"/>
      <c r="HK429" s="7"/>
      <c r="HL429" s="7"/>
      <c r="HM429" s="7"/>
      <c r="HN429" s="7"/>
      <c r="HO429" s="7"/>
      <c r="HP429" s="7"/>
      <c r="HQ429" s="7"/>
      <c r="HR429" s="7"/>
      <c r="HS429" s="7"/>
      <c r="HT429" s="7"/>
      <c r="HU429" s="7"/>
      <c r="HV429" s="7"/>
      <c r="HW429" s="7"/>
      <c r="HX429" s="7"/>
      <c r="HY429" s="7"/>
      <c r="HZ429" s="7"/>
      <c r="IA429" s="7"/>
      <c r="IB429" s="7"/>
      <c r="IC429" s="7"/>
      <c r="ID429" s="7"/>
      <c r="IE429" s="7"/>
      <c r="IF429" s="7"/>
      <c r="IG429" s="7"/>
      <c r="IH429" s="7"/>
      <c r="II429" s="7"/>
      <c r="IJ429" s="7"/>
      <c r="IK429" s="7"/>
      <c r="IL429" s="7"/>
      <c r="IM429" s="7"/>
      <c r="IN429" s="7"/>
      <c r="IO429" s="7"/>
      <c r="IP429" s="7"/>
      <c r="IQ429" s="7"/>
      <c r="IR429" s="7"/>
      <c r="IS429" s="7"/>
      <c r="IT429" s="7"/>
      <c r="IU429" s="7"/>
      <c r="IV429" s="7"/>
      <c r="IW429" s="7"/>
      <c r="IX429" s="7"/>
      <c r="IY429" s="7"/>
      <c r="IZ429" s="7"/>
      <c r="JA429" s="7"/>
      <c r="JB429" s="7"/>
      <c r="JC429" s="7"/>
      <c r="JD429" s="7"/>
      <c r="JE429" s="7"/>
      <c r="JF429" s="7"/>
      <c r="JG429" s="7"/>
      <c r="JH429" s="7"/>
      <c r="JI429" s="7"/>
      <c r="JJ429" s="7"/>
      <c r="JK429" s="7"/>
      <c r="JL429" s="7"/>
      <c r="JM429" s="7"/>
      <c r="JN429" s="7"/>
      <c r="JO429" s="7"/>
      <c r="JP429" s="7"/>
      <c r="JQ429" s="7"/>
      <c r="JR429" s="7"/>
      <c r="JS429" s="7"/>
      <c r="JT429" s="7"/>
      <c r="JU429" s="7"/>
    </row>
    <row r="430" spans="1:281" s="3" customFormat="1" ht="30" customHeight="1" thickBot="1">
      <c r="A430" s="19" t="s">
        <v>2098</v>
      </c>
      <c r="B430" s="29" t="s">
        <v>328</v>
      </c>
      <c r="C430" s="29" t="s">
        <v>119</v>
      </c>
      <c r="D430" s="109"/>
      <c r="E430" s="115">
        <v>0.1</v>
      </c>
      <c r="F430" s="112">
        <v>45785</v>
      </c>
      <c r="G430" s="17">
        <v>45792</v>
      </c>
      <c r="H430" s="28">
        <f t="shared" si="260"/>
        <v>8</v>
      </c>
      <c r="I430" s="22"/>
      <c r="J430" s="7"/>
      <c r="K430" s="7"/>
      <c r="L430" s="7"/>
      <c r="M430" s="7"/>
      <c r="N430" s="7"/>
      <c r="O430" s="7"/>
      <c r="P430" s="7"/>
      <c r="Q430" s="7"/>
      <c r="R430" s="7"/>
      <c r="S430" s="7"/>
      <c r="T430" s="7"/>
      <c r="U430" s="8"/>
      <c r="V430" s="8"/>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7"/>
      <c r="DX430" s="7"/>
      <c r="DY430" s="7"/>
      <c r="DZ430" s="7"/>
      <c r="EA430" s="7"/>
      <c r="EB430" s="7"/>
      <c r="EC430" s="7"/>
      <c r="ED430" s="7"/>
      <c r="EE430" s="7"/>
      <c r="EF430" s="7"/>
      <c r="EG430" s="7"/>
      <c r="EH430" s="7"/>
      <c r="EI430" s="7"/>
      <c r="EJ430" s="7"/>
      <c r="EK430" s="7"/>
      <c r="EL430" s="7"/>
      <c r="EM430" s="7"/>
      <c r="EN430" s="7"/>
      <c r="EO430" s="7"/>
      <c r="EP430" s="7"/>
      <c r="EQ430" s="7"/>
      <c r="ER430" s="7"/>
      <c r="ES430" s="7"/>
      <c r="ET430" s="7"/>
      <c r="EU430" s="7"/>
      <c r="EV430" s="7"/>
      <c r="EW430" s="7"/>
      <c r="EX430" s="7"/>
      <c r="EY430" s="7"/>
      <c r="EZ430" s="7"/>
      <c r="FA430" s="7"/>
      <c r="FB430" s="7"/>
      <c r="FC430" s="7"/>
      <c r="FD430" s="7"/>
      <c r="FE430" s="7"/>
      <c r="FF430" s="7"/>
      <c r="FG430" s="7"/>
      <c r="FH430" s="7"/>
      <c r="FI430" s="7"/>
      <c r="FJ430" s="7"/>
      <c r="FK430" s="7"/>
      <c r="FL430" s="7"/>
      <c r="FM430" s="7"/>
      <c r="FN430" s="7"/>
      <c r="FO430" s="7"/>
      <c r="FP430" s="7"/>
      <c r="FQ430" s="7"/>
      <c r="FR430" s="7"/>
      <c r="FS430" s="7"/>
      <c r="FT430" s="7"/>
      <c r="FU430" s="7"/>
      <c r="FV430" s="7"/>
      <c r="FW430" s="7"/>
      <c r="FX430" s="7"/>
      <c r="FY430" s="7"/>
      <c r="FZ430" s="7"/>
      <c r="GA430" s="7"/>
      <c r="GB430" s="7"/>
      <c r="GC430" s="7"/>
      <c r="GD430" s="7"/>
      <c r="GE430" s="7"/>
      <c r="GF430" s="7"/>
      <c r="GG430" s="7"/>
      <c r="GH430" s="7"/>
      <c r="GI430" s="7"/>
      <c r="GJ430" s="7"/>
      <c r="GK430" s="7"/>
      <c r="GL430" s="7"/>
      <c r="GM430" s="7"/>
      <c r="GN430" s="7"/>
      <c r="GO430" s="7"/>
      <c r="GP430" s="7"/>
      <c r="GQ430" s="7"/>
      <c r="GR430" s="7"/>
      <c r="GS430" s="7"/>
      <c r="GT430" s="7"/>
      <c r="GU430" s="7"/>
      <c r="GV430" s="7"/>
      <c r="GW430" s="7"/>
      <c r="GX430" s="7"/>
      <c r="GY430" s="7"/>
      <c r="GZ430" s="7"/>
      <c r="HA430" s="7"/>
      <c r="HB430" s="7"/>
      <c r="HC430" s="7"/>
      <c r="HD430" s="7"/>
      <c r="HE430" s="7"/>
      <c r="HF430" s="7"/>
      <c r="HG430" s="7"/>
      <c r="HH430" s="7"/>
      <c r="HI430" s="7"/>
      <c r="HJ430" s="7"/>
      <c r="HK430" s="7"/>
      <c r="HL430" s="7"/>
      <c r="HM430" s="7"/>
      <c r="HN430" s="7"/>
      <c r="HO430" s="7"/>
      <c r="HP430" s="7"/>
      <c r="HQ430" s="7"/>
      <c r="HR430" s="7"/>
      <c r="HS430" s="7"/>
      <c r="HT430" s="7"/>
      <c r="HU430" s="7"/>
      <c r="HV430" s="7"/>
      <c r="HW430" s="7"/>
      <c r="HX430" s="7"/>
      <c r="HY430" s="7"/>
      <c r="HZ430" s="7"/>
      <c r="IA430" s="7"/>
      <c r="IB430" s="7"/>
      <c r="IC430" s="7"/>
      <c r="ID430" s="7"/>
      <c r="IE430" s="7"/>
      <c r="IF430" s="7"/>
      <c r="IG430" s="7"/>
      <c r="IH430" s="7"/>
      <c r="II430" s="7"/>
      <c r="IJ430" s="7"/>
      <c r="IK430" s="7"/>
      <c r="IL430" s="7"/>
      <c r="IM430" s="7"/>
      <c r="IN430" s="7"/>
      <c r="IO430" s="7"/>
      <c r="IP430" s="7"/>
      <c r="IQ430" s="7"/>
      <c r="IR430" s="7"/>
      <c r="IS430" s="7"/>
      <c r="IT430" s="7"/>
      <c r="IU430" s="7"/>
      <c r="IV430" s="7"/>
      <c r="IW430" s="7"/>
      <c r="IX430" s="7"/>
      <c r="IY430" s="7"/>
      <c r="IZ430" s="7"/>
      <c r="JA430" s="7"/>
      <c r="JB430" s="7"/>
      <c r="JC430" s="7"/>
      <c r="JD430" s="7"/>
      <c r="JE430" s="7"/>
      <c r="JF430" s="7"/>
      <c r="JG430" s="7"/>
      <c r="JH430" s="7"/>
      <c r="JI430" s="7"/>
      <c r="JJ430" s="7"/>
      <c r="JK430" s="7"/>
      <c r="JL430" s="7"/>
      <c r="JM430" s="7"/>
      <c r="JN430" s="7"/>
      <c r="JO430" s="7"/>
      <c r="JP430" s="7"/>
      <c r="JQ430" s="7"/>
      <c r="JR430" s="7"/>
      <c r="JS430" s="7"/>
      <c r="JT430" s="7"/>
      <c r="JU430" s="7"/>
    </row>
    <row r="431" spans="1:281" s="3" customFormat="1" ht="30" customHeight="1" thickBot="1">
      <c r="A431" s="19" t="s">
        <v>1766</v>
      </c>
      <c r="B431" s="29" t="s">
        <v>328</v>
      </c>
      <c r="C431" s="29" t="s">
        <v>119</v>
      </c>
      <c r="D431" s="109"/>
      <c r="E431" s="115">
        <v>0</v>
      </c>
      <c r="F431" s="113">
        <v>45852</v>
      </c>
      <c r="G431" s="34">
        <v>45866</v>
      </c>
      <c r="H431" s="28">
        <f t="shared" si="260"/>
        <v>15</v>
      </c>
      <c r="I431" s="22"/>
      <c r="J431" s="7"/>
      <c r="K431" s="7"/>
      <c r="L431" s="7"/>
      <c r="M431" s="7"/>
      <c r="N431" s="7"/>
      <c r="O431" s="7"/>
      <c r="P431" s="7"/>
      <c r="Q431" s="7"/>
      <c r="R431" s="7"/>
      <c r="S431" s="7"/>
      <c r="T431" s="7"/>
      <c r="U431" s="8"/>
      <c r="V431" s="8"/>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7"/>
      <c r="DX431" s="7"/>
      <c r="DY431" s="7"/>
      <c r="DZ431" s="7"/>
      <c r="EA431" s="7"/>
      <c r="EB431" s="7"/>
      <c r="EC431" s="7"/>
      <c r="ED431" s="7"/>
      <c r="EE431" s="7"/>
      <c r="EF431" s="7"/>
      <c r="EG431" s="7"/>
      <c r="EH431" s="7"/>
      <c r="EI431" s="7"/>
      <c r="EJ431" s="7"/>
      <c r="EK431" s="7"/>
      <c r="EL431" s="7"/>
      <c r="EM431" s="7"/>
      <c r="EN431" s="7"/>
      <c r="EO431" s="7"/>
      <c r="EP431" s="7"/>
      <c r="EQ431" s="7"/>
      <c r="ER431" s="7"/>
      <c r="ES431" s="7"/>
      <c r="ET431" s="7"/>
      <c r="EU431" s="7"/>
      <c r="EV431" s="7"/>
      <c r="EW431" s="7"/>
      <c r="EX431" s="7"/>
      <c r="EY431" s="7"/>
      <c r="EZ431" s="7"/>
      <c r="FA431" s="7"/>
      <c r="FB431" s="7"/>
      <c r="FC431" s="7"/>
      <c r="FD431" s="7"/>
      <c r="FE431" s="7"/>
      <c r="FF431" s="7"/>
      <c r="FG431" s="7"/>
      <c r="FH431" s="7"/>
      <c r="FI431" s="7"/>
      <c r="FJ431" s="7"/>
      <c r="FK431" s="7"/>
      <c r="FL431" s="7"/>
      <c r="FM431" s="7"/>
      <c r="FN431" s="7"/>
      <c r="FO431" s="7"/>
      <c r="FP431" s="7"/>
      <c r="FQ431" s="7"/>
      <c r="FR431" s="7"/>
      <c r="FS431" s="7"/>
      <c r="FT431" s="7"/>
      <c r="FU431" s="7"/>
      <c r="FV431" s="7"/>
      <c r="FW431" s="7"/>
      <c r="FX431" s="7"/>
      <c r="FY431" s="7"/>
      <c r="FZ431" s="7"/>
      <c r="GA431" s="7"/>
      <c r="GB431" s="7"/>
      <c r="GC431" s="7"/>
      <c r="GD431" s="7"/>
      <c r="GE431" s="7"/>
      <c r="GF431" s="7"/>
      <c r="GG431" s="7"/>
      <c r="GH431" s="7"/>
      <c r="GI431" s="7"/>
      <c r="GJ431" s="7"/>
      <c r="GK431" s="7"/>
      <c r="GL431" s="7"/>
      <c r="GM431" s="7"/>
      <c r="GN431" s="7"/>
      <c r="GO431" s="7"/>
      <c r="GP431" s="7"/>
      <c r="GQ431" s="7"/>
      <c r="GR431" s="7"/>
      <c r="GS431" s="7"/>
      <c r="GT431" s="7"/>
      <c r="GU431" s="7"/>
      <c r="GV431" s="7"/>
      <c r="GW431" s="7"/>
      <c r="GX431" s="7"/>
      <c r="GY431" s="7"/>
      <c r="GZ431" s="7"/>
      <c r="HA431" s="7"/>
      <c r="HB431" s="7"/>
      <c r="HC431" s="7"/>
      <c r="HD431" s="7"/>
      <c r="HE431" s="7"/>
      <c r="HF431" s="7"/>
      <c r="HG431" s="7"/>
      <c r="HH431" s="7"/>
      <c r="HI431" s="7"/>
      <c r="HJ431" s="7"/>
      <c r="HK431" s="7"/>
      <c r="HL431" s="7"/>
      <c r="HM431" s="7"/>
      <c r="HN431" s="7"/>
      <c r="HO431" s="7"/>
      <c r="HP431" s="7"/>
      <c r="HQ431" s="7"/>
      <c r="HR431" s="7"/>
      <c r="HS431" s="7"/>
      <c r="HT431" s="7"/>
      <c r="HU431" s="7"/>
      <c r="HV431" s="7"/>
      <c r="HW431" s="7"/>
      <c r="HX431" s="7"/>
      <c r="HY431" s="7"/>
      <c r="HZ431" s="7"/>
      <c r="IA431" s="7"/>
      <c r="IB431" s="7"/>
      <c r="IC431" s="7"/>
      <c r="ID431" s="7"/>
      <c r="IE431" s="7"/>
      <c r="IF431" s="7"/>
      <c r="IG431" s="7"/>
      <c r="IH431" s="7"/>
      <c r="II431" s="7"/>
      <c r="IJ431" s="7"/>
      <c r="IK431" s="7"/>
      <c r="IL431" s="7"/>
      <c r="IM431" s="7"/>
      <c r="IN431" s="7"/>
      <c r="IO431" s="7"/>
      <c r="IP431" s="7"/>
      <c r="IQ431" s="7"/>
      <c r="IR431" s="7"/>
      <c r="IS431" s="7"/>
      <c r="IT431" s="7"/>
      <c r="IU431" s="7"/>
      <c r="IV431" s="7"/>
      <c r="IW431" s="7"/>
      <c r="IX431" s="7"/>
      <c r="IY431" s="7"/>
      <c r="IZ431" s="7"/>
      <c r="JA431" s="7"/>
      <c r="JB431" s="7"/>
      <c r="JC431" s="7"/>
      <c r="JD431" s="7"/>
      <c r="JE431" s="7"/>
      <c r="JF431" s="7"/>
      <c r="JG431" s="7"/>
      <c r="JH431" s="7"/>
      <c r="JI431" s="7"/>
      <c r="JJ431" s="7"/>
      <c r="JK431" s="7"/>
      <c r="JL431" s="7"/>
      <c r="JM431" s="7"/>
      <c r="JN431" s="7"/>
      <c r="JO431" s="7"/>
      <c r="JP431" s="7"/>
      <c r="JQ431" s="7"/>
      <c r="JR431" s="7"/>
      <c r="JS431" s="7"/>
      <c r="JT431" s="7"/>
      <c r="JU431" s="7"/>
    </row>
    <row r="432" spans="1:281" s="3" customFormat="1" ht="30" customHeight="1" thickBot="1">
      <c r="A432" s="19" t="s">
        <v>283</v>
      </c>
      <c r="B432" s="29" t="s">
        <v>328</v>
      </c>
      <c r="C432" s="29" t="s">
        <v>119</v>
      </c>
      <c r="D432" s="109"/>
      <c r="E432" s="115">
        <v>0</v>
      </c>
      <c r="F432" s="113">
        <v>45852</v>
      </c>
      <c r="G432" s="34">
        <v>45866</v>
      </c>
      <c r="H432" s="28">
        <f t="shared" si="260"/>
        <v>15</v>
      </c>
      <c r="I432" s="22"/>
      <c r="J432" s="7"/>
      <c r="K432" s="7"/>
      <c r="L432" s="7"/>
      <c r="M432" s="7"/>
      <c r="N432" s="7"/>
      <c r="O432" s="7"/>
      <c r="P432" s="7"/>
      <c r="Q432" s="7"/>
      <c r="R432" s="7"/>
      <c r="S432" s="7"/>
      <c r="T432" s="7"/>
      <c r="U432" s="8"/>
      <c r="V432" s="8"/>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7"/>
      <c r="DX432" s="7"/>
      <c r="DY432" s="7"/>
      <c r="DZ432" s="7"/>
      <c r="EA432" s="7"/>
      <c r="EB432" s="7"/>
      <c r="EC432" s="7"/>
      <c r="ED432" s="7"/>
      <c r="EE432" s="7"/>
      <c r="EF432" s="7"/>
      <c r="EG432" s="7"/>
      <c r="EH432" s="7"/>
      <c r="EI432" s="7"/>
      <c r="EJ432" s="7"/>
      <c r="EK432" s="7"/>
      <c r="EL432" s="7"/>
      <c r="EM432" s="7"/>
      <c r="EN432" s="7"/>
      <c r="EO432" s="7"/>
      <c r="EP432" s="7"/>
      <c r="EQ432" s="7"/>
      <c r="ER432" s="7"/>
      <c r="ES432" s="7"/>
      <c r="ET432" s="7"/>
      <c r="EU432" s="7"/>
      <c r="EV432" s="7"/>
      <c r="EW432" s="7"/>
      <c r="EX432" s="7"/>
      <c r="EY432" s="7"/>
      <c r="EZ432" s="7"/>
      <c r="FA432" s="7"/>
      <c r="FB432" s="7"/>
      <c r="FC432" s="7"/>
      <c r="FD432" s="7"/>
      <c r="FE432" s="7"/>
      <c r="FF432" s="7"/>
      <c r="FG432" s="7"/>
      <c r="FH432" s="7"/>
      <c r="FI432" s="7"/>
      <c r="FJ432" s="7"/>
      <c r="FK432" s="7"/>
      <c r="FL432" s="7"/>
      <c r="FM432" s="7"/>
      <c r="FN432" s="7"/>
      <c r="FO432" s="7"/>
      <c r="FP432" s="7"/>
      <c r="FQ432" s="7"/>
      <c r="FR432" s="7"/>
      <c r="FS432" s="7"/>
      <c r="FT432" s="7"/>
      <c r="FU432" s="7"/>
      <c r="FV432" s="7"/>
      <c r="FW432" s="7"/>
      <c r="FX432" s="7"/>
      <c r="FY432" s="7"/>
      <c r="FZ432" s="7"/>
      <c r="GA432" s="7"/>
      <c r="GB432" s="7"/>
      <c r="GC432" s="7"/>
      <c r="GD432" s="7"/>
      <c r="GE432" s="7"/>
      <c r="GF432" s="7"/>
      <c r="GG432" s="7"/>
      <c r="GH432" s="7"/>
      <c r="GI432" s="7"/>
      <c r="GJ432" s="7"/>
      <c r="GK432" s="7"/>
      <c r="GL432" s="7"/>
      <c r="GM432" s="7"/>
      <c r="GN432" s="7"/>
      <c r="GO432" s="7"/>
      <c r="GP432" s="7"/>
      <c r="GQ432" s="7"/>
      <c r="GR432" s="7"/>
      <c r="GS432" s="7"/>
      <c r="GT432" s="7"/>
      <c r="GU432" s="7"/>
      <c r="GV432" s="7"/>
      <c r="GW432" s="7"/>
      <c r="GX432" s="7"/>
      <c r="GY432" s="7"/>
      <c r="GZ432" s="7"/>
      <c r="HA432" s="7"/>
      <c r="HB432" s="7"/>
      <c r="HC432" s="7"/>
      <c r="HD432" s="7"/>
      <c r="HE432" s="7"/>
      <c r="HF432" s="7"/>
      <c r="HG432" s="7"/>
      <c r="HH432" s="7"/>
      <c r="HI432" s="7"/>
      <c r="HJ432" s="7"/>
      <c r="HK432" s="7"/>
      <c r="HL432" s="7"/>
      <c r="HM432" s="7"/>
      <c r="HN432" s="7"/>
      <c r="HO432" s="7"/>
      <c r="HP432" s="7"/>
      <c r="HQ432" s="7"/>
      <c r="HR432" s="7"/>
      <c r="HS432" s="7"/>
      <c r="HT432" s="7"/>
      <c r="HU432" s="7"/>
      <c r="HV432" s="7"/>
      <c r="HW432" s="7"/>
      <c r="HX432" s="7"/>
      <c r="HY432" s="7"/>
      <c r="HZ432" s="7"/>
      <c r="IA432" s="7"/>
      <c r="IB432" s="7"/>
      <c r="IC432" s="7"/>
      <c r="ID432" s="7"/>
      <c r="IE432" s="7"/>
      <c r="IF432" s="7"/>
      <c r="IG432" s="7"/>
      <c r="IH432" s="7"/>
      <c r="II432" s="7"/>
      <c r="IJ432" s="7"/>
      <c r="IK432" s="7"/>
      <c r="IL432" s="7"/>
      <c r="IM432" s="7"/>
      <c r="IN432" s="7"/>
      <c r="IO432" s="7"/>
      <c r="IP432" s="7"/>
      <c r="IQ432" s="7"/>
      <c r="IR432" s="7"/>
      <c r="IS432" s="7"/>
      <c r="IT432" s="7"/>
      <c r="IU432" s="7"/>
      <c r="IV432" s="7"/>
      <c r="IW432" s="7"/>
      <c r="IX432" s="7"/>
      <c r="IY432" s="7"/>
      <c r="IZ432" s="7"/>
      <c r="JA432" s="7"/>
      <c r="JB432" s="7"/>
      <c r="JC432" s="7"/>
      <c r="JD432" s="7"/>
      <c r="JE432" s="7"/>
      <c r="JF432" s="7"/>
      <c r="JG432" s="7"/>
      <c r="JH432" s="7"/>
      <c r="JI432" s="7"/>
      <c r="JJ432" s="7"/>
      <c r="JK432" s="7"/>
      <c r="JL432" s="7"/>
      <c r="JM432" s="7"/>
      <c r="JN432" s="7"/>
      <c r="JO432" s="7"/>
      <c r="JP432" s="7"/>
      <c r="JQ432" s="7"/>
      <c r="JR432" s="7"/>
      <c r="JS432" s="7"/>
      <c r="JT432" s="7"/>
      <c r="JU432" s="7"/>
    </row>
    <row r="433" spans="1:281" s="3" customFormat="1" ht="30" customHeight="1" thickBot="1">
      <c r="A433" s="19" t="s">
        <v>284</v>
      </c>
      <c r="B433" s="29" t="s">
        <v>328</v>
      </c>
      <c r="C433" s="29" t="s">
        <v>119</v>
      </c>
      <c r="D433" s="109"/>
      <c r="E433" s="115">
        <v>0</v>
      </c>
      <c r="F433" s="113">
        <v>45852</v>
      </c>
      <c r="G433" s="34">
        <v>45866</v>
      </c>
      <c r="H433" s="28">
        <f t="shared" si="260"/>
        <v>15</v>
      </c>
      <c r="I433" s="22"/>
      <c r="J433" s="7"/>
      <c r="K433" s="7"/>
      <c r="L433" s="7"/>
      <c r="M433" s="7"/>
      <c r="N433" s="7"/>
      <c r="O433" s="7"/>
      <c r="P433" s="7"/>
      <c r="Q433" s="7"/>
      <c r="R433" s="7"/>
      <c r="S433" s="7"/>
      <c r="T433" s="7"/>
      <c r="U433" s="8"/>
      <c r="V433" s="8"/>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7"/>
      <c r="DX433" s="7"/>
      <c r="DY433" s="7"/>
      <c r="DZ433" s="7"/>
      <c r="EA433" s="7"/>
      <c r="EB433" s="7"/>
      <c r="EC433" s="7"/>
      <c r="ED433" s="7"/>
      <c r="EE433" s="7"/>
      <c r="EF433" s="7"/>
      <c r="EG433" s="7"/>
      <c r="EH433" s="7"/>
      <c r="EI433" s="7"/>
      <c r="EJ433" s="7"/>
      <c r="EK433" s="7"/>
      <c r="EL433" s="7"/>
      <c r="EM433" s="7"/>
      <c r="EN433" s="7"/>
      <c r="EO433" s="7"/>
      <c r="EP433" s="7"/>
      <c r="EQ433" s="7"/>
      <c r="ER433" s="7"/>
      <c r="ES433" s="7"/>
      <c r="ET433" s="7"/>
      <c r="EU433" s="7"/>
      <c r="EV433" s="7"/>
      <c r="EW433" s="7"/>
      <c r="EX433" s="7"/>
      <c r="EY433" s="7"/>
      <c r="EZ433" s="7"/>
      <c r="FA433" s="7"/>
      <c r="FB433" s="7"/>
      <c r="FC433" s="7"/>
      <c r="FD433" s="7"/>
      <c r="FE433" s="7"/>
      <c r="FF433" s="7"/>
      <c r="FG433" s="7"/>
      <c r="FH433" s="7"/>
      <c r="FI433" s="7"/>
      <c r="FJ433" s="7"/>
      <c r="FK433" s="7"/>
      <c r="FL433" s="7"/>
      <c r="FM433" s="7"/>
      <c r="FN433" s="7"/>
      <c r="FO433" s="7"/>
      <c r="FP433" s="7"/>
      <c r="FQ433" s="7"/>
      <c r="FR433" s="7"/>
      <c r="FS433" s="7"/>
      <c r="FT433" s="7"/>
      <c r="FU433" s="7"/>
      <c r="FV433" s="7"/>
      <c r="FW433" s="7"/>
      <c r="FX433" s="7"/>
      <c r="FY433" s="7"/>
      <c r="FZ433" s="7"/>
      <c r="GA433" s="7"/>
      <c r="GB433" s="7"/>
      <c r="GC433" s="7"/>
      <c r="GD433" s="7"/>
      <c r="GE433" s="7"/>
      <c r="GF433" s="7"/>
      <c r="GG433" s="7"/>
      <c r="GH433" s="7"/>
      <c r="GI433" s="7"/>
      <c r="GJ433" s="7"/>
      <c r="GK433" s="7"/>
      <c r="GL433" s="7"/>
      <c r="GM433" s="7"/>
      <c r="GN433" s="7"/>
      <c r="GO433" s="7"/>
      <c r="GP433" s="7"/>
      <c r="GQ433" s="7"/>
      <c r="GR433" s="7"/>
      <c r="GS433" s="7"/>
      <c r="GT433" s="7"/>
      <c r="GU433" s="7"/>
      <c r="GV433" s="7"/>
      <c r="GW433" s="7"/>
      <c r="GX433" s="7"/>
      <c r="GY433" s="7"/>
      <c r="GZ433" s="7"/>
      <c r="HA433" s="7"/>
      <c r="HB433" s="7"/>
      <c r="HC433" s="7"/>
      <c r="HD433" s="7"/>
      <c r="HE433" s="7"/>
      <c r="HF433" s="7"/>
      <c r="HG433" s="7"/>
      <c r="HH433" s="7"/>
      <c r="HI433" s="7"/>
      <c r="HJ433" s="7"/>
      <c r="HK433" s="7"/>
      <c r="HL433" s="7"/>
      <c r="HM433" s="7"/>
      <c r="HN433" s="7"/>
      <c r="HO433" s="7"/>
      <c r="HP433" s="7"/>
      <c r="HQ433" s="7"/>
      <c r="HR433" s="7"/>
      <c r="HS433" s="7"/>
      <c r="HT433" s="7"/>
      <c r="HU433" s="7"/>
      <c r="HV433" s="7"/>
      <c r="HW433" s="7"/>
      <c r="HX433" s="7"/>
      <c r="HY433" s="7"/>
      <c r="HZ433" s="7"/>
      <c r="IA433" s="7"/>
      <c r="IB433" s="7"/>
      <c r="IC433" s="7"/>
      <c r="ID433" s="7"/>
      <c r="IE433" s="7"/>
      <c r="IF433" s="7"/>
      <c r="IG433" s="7"/>
      <c r="IH433" s="7"/>
      <c r="II433" s="7"/>
      <c r="IJ433" s="7"/>
      <c r="IK433" s="7"/>
      <c r="IL433" s="7"/>
      <c r="IM433" s="7"/>
      <c r="IN433" s="7"/>
      <c r="IO433" s="7"/>
      <c r="IP433" s="7"/>
      <c r="IQ433" s="7"/>
      <c r="IR433" s="7"/>
      <c r="IS433" s="7"/>
      <c r="IT433" s="7"/>
      <c r="IU433" s="7"/>
      <c r="IV433" s="7"/>
      <c r="IW433" s="7"/>
      <c r="IX433" s="7"/>
      <c r="IY433" s="7"/>
      <c r="IZ433" s="7"/>
      <c r="JA433" s="7"/>
      <c r="JB433" s="7"/>
      <c r="JC433" s="7"/>
      <c r="JD433" s="7"/>
      <c r="JE433" s="7"/>
      <c r="JF433" s="7"/>
      <c r="JG433" s="7"/>
      <c r="JH433" s="7"/>
      <c r="JI433" s="7"/>
      <c r="JJ433" s="7"/>
      <c r="JK433" s="7"/>
      <c r="JL433" s="7"/>
      <c r="JM433" s="7"/>
      <c r="JN433" s="7"/>
      <c r="JO433" s="7"/>
      <c r="JP433" s="7"/>
      <c r="JQ433" s="7"/>
      <c r="JR433" s="7"/>
      <c r="JS433" s="7"/>
      <c r="JT433" s="7"/>
      <c r="JU433" s="7"/>
    </row>
    <row r="434" spans="1:281" s="3" customFormat="1" ht="30" customHeight="1" thickBot="1">
      <c r="A434" s="19" t="s">
        <v>285</v>
      </c>
      <c r="B434" s="29" t="s">
        <v>328</v>
      </c>
      <c r="C434" s="29" t="s">
        <v>119</v>
      </c>
      <c r="D434" s="109"/>
      <c r="E434" s="115">
        <v>0</v>
      </c>
      <c r="F434" s="113">
        <v>45852</v>
      </c>
      <c r="G434" s="34">
        <v>45866</v>
      </c>
      <c r="H434" s="28">
        <f t="shared" si="260"/>
        <v>15</v>
      </c>
      <c r="I434" s="22"/>
      <c r="J434" s="7"/>
      <c r="K434" s="7"/>
      <c r="L434" s="7"/>
      <c r="M434" s="7"/>
      <c r="N434" s="7"/>
      <c r="O434" s="7"/>
      <c r="P434" s="7"/>
      <c r="Q434" s="7"/>
      <c r="R434" s="7"/>
      <c r="S434" s="7"/>
      <c r="T434" s="7"/>
      <c r="U434" s="8"/>
      <c r="V434" s="8"/>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7"/>
      <c r="DX434" s="7"/>
      <c r="DY434" s="7"/>
      <c r="DZ434" s="7"/>
      <c r="EA434" s="7"/>
      <c r="EB434" s="7"/>
      <c r="EC434" s="7"/>
      <c r="ED434" s="7"/>
      <c r="EE434" s="7"/>
      <c r="EF434" s="7"/>
      <c r="EG434" s="7"/>
      <c r="EH434" s="7"/>
      <c r="EI434" s="7"/>
      <c r="EJ434" s="7"/>
      <c r="EK434" s="7"/>
      <c r="EL434" s="7"/>
      <c r="EM434" s="7"/>
      <c r="EN434" s="7"/>
      <c r="EO434" s="7"/>
      <c r="EP434" s="7"/>
      <c r="EQ434" s="7"/>
      <c r="ER434" s="7"/>
      <c r="ES434" s="7"/>
      <c r="ET434" s="7"/>
      <c r="EU434" s="7"/>
      <c r="EV434" s="7"/>
      <c r="EW434" s="7"/>
      <c r="EX434" s="7"/>
      <c r="EY434" s="7"/>
      <c r="EZ434" s="7"/>
      <c r="FA434" s="7"/>
      <c r="FB434" s="7"/>
      <c r="FC434" s="7"/>
      <c r="FD434" s="7"/>
      <c r="FE434" s="7"/>
      <c r="FF434" s="7"/>
      <c r="FG434" s="7"/>
      <c r="FH434" s="7"/>
      <c r="FI434" s="7"/>
      <c r="FJ434" s="7"/>
      <c r="FK434" s="7"/>
      <c r="FL434" s="7"/>
      <c r="FM434" s="7"/>
      <c r="FN434" s="7"/>
      <c r="FO434" s="7"/>
      <c r="FP434" s="7"/>
      <c r="FQ434" s="7"/>
      <c r="FR434" s="7"/>
      <c r="FS434" s="7"/>
      <c r="FT434" s="7"/>
      <c r="FU434" s="7"/>
      <c r="FV434" s="7"/>
      <c r="FW434" s="7"/>
      <c r="FX434" s="7"/>
      <c r="FY434" s="7"/>
      <c r="FZ434" s="7"/>
      <c r="GA434" s="7"/>
      <c r="GB434" s="7"/>
      <c r="GC434" s="7"/>
      <c r="GD434" s="7"/>
      <c r="GE434" s="7"/>
      <c r="GF434" s="7"/>
      <c r="GG434" s="7"/>
      <c r="GH434" s="7"/>
      <c r="GI434" s="7"/>
      <c r="GJ434" s="7"/>
      <c r="GK434" s="7"/>
      <c r="GL434" s="7"/>
      <c r="GM434" s="7"/>
      <c r="GN434" s="7"/>
      <c r="GO434" s="7"/>
      <c r="GP434" s="7"/>
      <c r="GQ434" s="7"/>
      <c r="GR434" s="7"/>
      <c r="GS434" s="7"/>
      <c r="GT434" s="7"/>
      <c r="GU434" s="7"/>
      <c r="GV434" s="7"/>
      <c r="GW434" s="7"/>
      <c r="GX434" s="7"/>
      <c r="GY434" s="7"/>
      <c r="GZ434" s="7"/>
      <c r="HA434" s="7"/>
      <c r="HB434" s="7"/>
      <c r="HC434" s="7"/>
      <c r="HD434" s="7"/>
      <c r="HE434" s="7"/>
      <c r="HF434" s="7"/>
      <c r="HG434" s="7"/>
      <c r="HH434" s="7"/>
      <c r="HI434" s="7"/>
      <c r="HJ434" s="7"/>
      <c r="HK434" s="7"/>
      <c r="HL434" s="7"/>
      <c r="HM434" s="7"/>
      <c r="HN434" s="7"/>
      <c r="HO434" s="7"/>
      <c r="HP434" s="7"/>
      <c r="HQ434" s="7"/>
      <c r="HR434" s="7"/>
      <c r="HS434" s="7"/>
      <c r="HT434" s="7"/>
      <c r="HU434" s="7"/>
      <c r="HV434" s="7"/>
      <c r="HW434" s="7"/>
      <c r="HX434" s="7"/>
      <c r="HY434" s="7"/>
      <c r="HZ434" s="7"/>
      <c r="IA434" s="7"/>
      <c r="IB434" s="7"/>
      <c r="IC434" s="7"/>
      <c r="ID434" s="7"/>
      <c r="IE434" s="7"/>
      <c r="IF434" s="7"/>
      <c r="IG434" s="7"/>
      <c r="IH434" s="7"/>
      <c r="II434" s="7"/>
      <c r="IJ434" s="7"/>
      <c r="IK434" s="7"/>
      <c r="IL434" s="7"/>
      <c r="IM434" s="7"/>
      <c r="IN434" s="7"/>
      <c r="IO434" s="7"/>
      <c r="IP434" s="7"/>
      <c r="IQ434" s="7"/>
      <c r="IR434" s="7"/>
      <c r="IS434" s="7"/>
      <c r="IT434" s="7"/>
      <c r="IU434" s="7"/>
      <c r="IV434" s="7"/>
      <c r="IW434" s="7"/>
      <c r="IX434" s="7"/>
      <c r="IY434" s="7"/>
      <c r="IZ434" s="7"/>
      <c r="JA434" s="7"/>
      <c r="JB434" s="7"/>
      <c r="JC434" s="7"/>
      <c r="JD434" s="7"/>
      <c r="JE434" s="7"/>
      <c r="JF434" s="7"/>
      <c r="JG434" s="7"/>
      <c r="JH434" s="7"/>
      <c r="JI434" s="7"/>
      <c r="JJ434" s="7"/>
      <c r="JK434" s="7"/>
      <c r="JL434" s="7"/>
      <c r="JM434" s="7"/>
      <c r="JN434" s="7"/>
      <c r="JO434" s="7"/>
      <c r="JP434" s="7"/>
      <c r="JQ434" s="7"/>
      <c r="JR434" s="7"/>
      <c r="JS434" s="7"/>
      <c r="JT434" s="7"/>
      <c r="JU434" s="7"/>
    </row>
    <row r="435" spans="1:281" s="3" customFormat="1" ht="30" customHeight="1" thickBot="1">
      <c r="A435" s="19" t="s">
        <v>286</v>
      </c>
      <c r="B435" s="29" t="s">
        <v>328</v>
      </c>
      <c r="C435" s="29" t="s">
        <v>119</v>
      </c>
      <c r="D435" s="109"/>
      <c r="E435" s="115">
        <v>0</v>
      </c>
      <c r="F435" s="113">
        <v>45852</v>
      </c>
      <c r="G435" s="34">
        <v>45866</v>
      </c>
      <c r="H435" s="28">
        <f t="shared" si="260"/>
        <v>15</v>
      </c>
      <c r="I435" s="22"/>
      <c r="J435" s="7"/>
      <c r="K435" s="7"/>
      <c r="L435" s="7"/>
      <c r="M435" s="7"/>
      <c r="N435" s="7"/>
      <c r="O435" s="7"/>
      <c r="P435" s="7"/>
      <c r="Q435" s="7"/>
      <c r="R435" s="7"/>
      <c r="S435" s="7"/>
      <c r="T435" s="7"/>
      <c r="U435" s="8"/>
      <c r="V435" s="8"/>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7"/>
      <c r="DX435" s="7"/>
      <c r="DY435" s="7"/>
      <c r="DZ435" s="7"/>
      <c r="EA435" s="7"/>
      <c r="EB435" s="7"/>
      <c r="EC435" s="7"/>
      <c r="ED435" s="7"/>
      <c r="EE435" s="7"/>
      <c r="EF435" s="7"/>
      <c r="EG435" s="7"/>
      <c r="EH435" s="7"/>
      <c r="EI435" s="7"/>
      <c r="EJ435" s="7"/>
      <c r="EK435" s="7"/>
      <c r="EL435" s="7"/>
      <c r="EM435" s="7"/>
      <c r="EN435" s="7"/>
      <c r="EO435" s="7"/>
      <c r="EP435" s="7"/>
      <c r="EQ435" s="7"/>
      <c r="ER435" s="7"/>
      <c r="ES435" s="7"/>
      <c r="ET435" s="7"/>
      <c r="EU435" s="7"/>
      <c r="EV435" s="7"/>
      <c r="EW435" s="7"/>
      <c r="EX435" s="7"/>
      <c r="EY435" s="7"/>
      <c r="EZ435" s="7"/>
      <c r="FA435" s="7"/>
      <c r="FB435" s="7"/>
      <c r="FC435" s="7"/>
      <c r="FD435" s="7"/>
      <c r="FE435" s="7"/>
      <c r="FF435" s="7"/>
      <c r="FG435" s="7"/>
      <c r="FH435" s="7"/>
      <c r="FI435" s="7"/>
      <c r="FJ435" s="7"/>
      <c r="FK435" s="7"/>
      <c r="FL435" s="7"/>
      <c r="FM435" s="7"/>
      <c r="FN435" s="7"/>
      <c r="FO435" s="7"/>
      <c r="FP435" s="7"/>
      <c r="FQ435" s="7"/>
      <c r="FR435" s="7"/>
      <c r="FS435" s="7"/>
      <c r="FT435" s="7"/>
      <c r="FU435" s="7"/>
      <c r="FV435" s="7"/>
      <c r="FW435" s="7"/>
      <c r="FX435" s="7"/>
      <c r="FY435" s="7"/>
      <c r="FZ435" s="7"/>
      <c r="GA435" s="7"/>
      <c r="GB435" s="7"/>
      <c r="GC435" s="7"/>
      <c r="GD435" s="7"/>
      <c r="GE435" s="7"/>
      <c r="GF435" s="7"/>
      <c r="GG435" s="7"/>
      <c r="GH435" s="7"/>
      <c r="GI435" s="7"/>
      <c r="GJ435" s="7"/>
      <c r="GK435" s="7"/>
      <c r="GL435" s="7"/>
      <c r="GM435" s="7"/>
      <c r="GN435" s="7"/>
      <c r="GO435" s="7"/>
      <c r="GP435" s="7"/>
      <c r="GQ435" s="7"/>
      <c r="GR435" s="7"/>
      <c r="GS435" s="7"/>
      <c r="GT435" s="7"/>
      <c r="GU435" s="7"/>
      <c r="GV435" s="7"/>
      <c r="GW435" s="7"/>
      <c r="GX435" s="7"/>
      <c r="GY435" s="7"/>
      <c r="GZ435" s="7"/>
      <c r="HA435" s="7"/>
      <c r="HB435" s="7"/>
      <c r="HC435" s="7"/>
      <c r="HD435" s="7"/>
      <c r="HE435" s="7"/>
      <c r="HF435" s="7"/>
      <c r="HG435" s="7"/>
      <c r="HH435" s="7"/>
      <c r="HI435" s="7"/>
      <c r="HJ435" s="7"/>
      <c r="HK435" s="7"/>
      <c r="HL435" s="7"/>
      <c r="HM435" s="7"/>
      <c r="HN435" s="7"/>
      <c r="HO435" s="7"/>
      <c r="HP435" s="7"/>
      <c r="HQ435" s="7"/>
      <c r="HR435" s="7"/>
      <c r="HS435" s="7"/>
      <c r="HT435" s="7"/>
      <c r="HU435" s="7"/>
      <c r="HV435" s="7"/>
      <c r="HW435" s="7"/>
      <c r="HX435" s="7"/>
      <c r="HY435" s="7"/>
      <c r="HZ435" s="7"/>
      <c r="IA435" s="7"/>
      <c r="IB435" s="7"/>
      <c r="IC435" s="7"/>
      <c r="ID435" s="7"/>
      <c r="IE435" s="7"/>
      <c r="IF435" s="7"/>
      <c r="IG435" s="7"/>
      <c r="IH435" s="7"/>
      <c r="II435" s="7"/>
      <c r="IJ435" s="7"/>
      <c r="IK435" s="7"/>
      <c r="IL435" s="7"/>
      <c r="IM435" s="7"/>
      <c r="IN435" s="7"/>
      <c r="IO435" s="7"/>
      <c r="IP435" s="7"/>
      <c r="IQ435" s="7"/>
      <c r="IR435" s="7"/>
      <c r="IS435" s="7"/>
      <c r="IT435" s="7"/>
      <c r="IU435" s="7"/>
      <c r="IV435" s="7"/>
      <c r="IW435" s="7"/>
      <c r="IX435" s="7"/>
      <c r="IY435" s="7"/>
      <c r="IZ435" s="7"/>
      <c r="JA435" s="7"/>
      <c r="JB435" s="7"/>
      <c r="JC435" s="7"/>
      <c r="JD435" s="7"/>
      <c r="JE435" s="7"/>
      <c r="JF435" s="7"/>
      <c r="JG435" s="7"/>
      <c r="JH435" s="7"/>
      <c r="JI435" s="7"/>
      <c r="JJ435" s="7"/>
      <c r="JK435" s="7"/>
      <c r="JL435" s="7"/>
      <c r="JM435" s="7"/>
      <c r="JN435" s="7"/>
      <c r="JO435" s="7"/>
      <c r="JP435" s="7"/>
      <c r="JQ435" s="7"/>
      <c r="JR435" s="7"/>
      <c r="JS435" s="7"/>
      <c r="JT435" s="7"/>
      <c r="JU435" s="7"/>
    </row>
    <row r="436" spans="1:281" s="3" customFormat="1" ht="30" customHeight="1" thickBot="1">
      <c r="A436" s="19" t="s">
        <v>287</v>
      </c>
      <c r="B436" s="29" t="s">
        <v>328</v>
      </c>
      <c r="C436" s="29" t="s">
        <v>119</v>
      </c>
      <c r="D436" s="109"/>
      <c r="E436" s="115">
        <v>0</v>
      </c>
      <c r="F436" s="113">
        <v>45852</v>
      </c>
      <c r="G436" s="34">
        <v>45866</v>
      </c>
      <c r="H436" s="28">
        <f t="shared" si="260"/>
        <v>15</v>
      </c>
      <c r="I436" s="22"/>
      <c r="J436" s="7"/>
      <c r="K436" s="7"/>
      <c r="L436" s="7"/>
      <c r="M436" s="7"/>
      <c r="N436" s="7"/>
      <c r="O436" s="7"/>
      <c r="P436" s="7"/>
      <c r="Q436" s="7"/>
      <c r="R436" s="7"/>
      <c r="S436" s="7"/>
      <c r="T436" s="7"/>
      <c r="U436" s="8"/>
      <c r="V436" s="8"/>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c r="HC436" s="7"/>
      <c r="HD436" s="7"/>
      <c r="HE436" s="7"/>
      <c r="HF436" s="7"/>
      <c r="HG436" s="7"/>
      <c r="HH436" s="7"/>
      <c r="HI436" s="7"/>
      <c r="HJ436" s="7"/>
      <c r="HK436" s="7"/>
      <c r="HL436" s="7"/>
      <c r="HM436" s="7"/>
      <c r="HN436" s="7"/>
      <c r="HO436" s="7"/>
      <c r="HP436" s="7"/>
      <c r="HQ436" s="7"/>
      <c r="HR436" s="7"/>
      <c r="HS436" s="7"/>
      <c r="HT436" s="7"/>
      <c r="HU436" s="7"/>
      <c r="HV436" s="7"/>
      <c r="HW436" s="7"/>
      <c r="HX436" s="7"/>
      <c r="HY436" s="7"/>
      <c r="HZ436" s="7"/>
      <c r="IA436" s="7"/>
      <c r="IB436" s="7"/>
      <c r="IC436" s="7"/>
      <c r="ID436" s="7"/>
      <c r="IE436" s="7"/>
      <c r="IF436" s="7"/>
      <c r="IG436" s="7"/>
      <c r="IH436" s="7"/>
      <c r="II436" s="7"/>
      <c r="IJ436" s="7"/>
      <c r="IK436" s="7"/>
      <c r="IL436" s="7"/>
      <c r="IM436" s="7"/>
      <c r="IN436" s="7"/>
      <c r="IO436" s="7"/>
      <c r="IP436" s="7"/>
      <c r="IQ436" s="7"/>
      <c r="IR436" s="7"/>
      <c r="IS436" s="7"/>
      <c r="IT436" s="7"/>
      <c r="IU436" s="7"/>
      <c r="IV436" s="7"/>
      <c r="IW436" s="7"/>
      <c r="IX436" s="7"/>
      <c r="IY436" s="7"/>
      <c r="IZ436" s="7"/>
      <c r="JA436" s="7"/>
      <c r="JB436" s="7"/>
      <c r="JC436" s="7"/>
      <c r="JD436" s="7"/>
      <c r="JE436" s="7"/>
      <c r="JF436" s="7"/>
      <c r="JG436" s="7"/>
      <c r="JH436" s="7"/>
      <c r="JI436" s="7"/>
      <c r="JJ436" s="7"/>
      <c r="JK436" s="7"/>
      <c r="JL436" s="7"/>
      <c r="JM436" s="7"/>
      <c r="JN436" s="7"/>
      <c r="JO436" s="7"/>
      <c r="JP436" s="7"/>
      <c r="JQ436" s="7"/>
      <c r="JR436" s="7"/>
      <c r="JS436" s="7"/>
      <c r="JT436" s="7"/>
      <c r="JU436" s="7"/>
    </row>
    <row r="437" spans="1:281" s="3" customFormat="1" ht="30" customHeight="1" thickBot="1">
      <c r="A437" s="19" t="s">
        <v>288</v>
      </c>
      <c r="B437" s="29" t="s">
        <v>328</v>
      </c>
      <c r="C437" s="29" t="s">
        <v>119</v>
      </c>
      <c r="D437" s="109"/>
      <c r="E437" s="115">
        <v>0</v>
      </c>
      <c r="F437" s="113">
        <v>45852</v>
      </c>
      <c r="G437" s="34">
        <v>45866</v>
      </c>
      <c r="H437" s="28">
        <f t="shared" si="260"/>
        <v>15</v>
      </c>
      <c r="I437" s="22"/>
      <c r="J437" s="7"/>
      <c r="K437" s="7"/>
      <c r="L437" s="7"/>
      <c r="M437" s="7"/>
      <c r="N437" s="7"/>
      <c r="O437" s="7"/>
      <c r="P437" s="7"/>
      <c r="Q437" s="7"/>
      <c r="R437" s="7"/>
      <c r="S437" s="7"/>
      <c r="T437" s="7"/>
      <c r="U437" s="8"/>
      <c r="V437" s="8"/>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7"/>
      <c r="DX437" s="7"/>
      <c r="DY437" s="7"/>
      <c r="DZ437" s="7"/>
      <c r="EA437" s="7"/>
      <c r="EB437" s="7"/>
      <c r="EC437" s="7"/>
      <c r="ED437" s="7"/>
      <c r="EE437" s="7"/>
      <c r="EF437" s="7"/>
      <c r="EG437" s="7"/>
      <c r="EH437" s="7"/>
      <c r="EI437" s="7"/>
      <c r="EJ437" s="7"/>
      <c r="EK437" s="7"/>
      <c r="EL437" s="7"/>
      <c r="EM437" s="7"/>
      <c r="EN437" s="7"/>
      <c r="EO437" s="7"/>
      <c r="EP437" s="7"/>
      <c r="EQ437" s="7"/>
      <c r="ER437" s="7"/>
      <c r="ES437" s="7"/>
      <c r="ET437" s="7"/>
      <c r="EU437" s="7"/>
      <c r="EV437" s="7"/>
      <c r="EW437" s="7"/>
      <c r="EX437" s="7"/>
      <c r="EY437" s="7"/>
      <c r="EZ437" s="7"/>
      <c r="FA437" s="7"/>
      <c r="FB437" s="7"/>
      <c r="FC437" s="7"/>
      <c r="FD437" s="7"/>
      <c r="FE437" s="7"/>
      <c r="FF437" s="7"/>
      <c r="FG437" s="7"/>
      <c r="FH437" s="7"/>
      <c r="FI437" s="7"/>
      <c r="FJ437" s="7"/>
      <c r="FK437" s="7"/>
      <c r="FL437" s="7"/>
      <c r="FM437" s="7"/>
      <c r="FN437" s="7"/>
      <c r="FO437" s="7"/>
      <c r="FP437" s="7"/>
      <c r="FQ437" s="7"/>
      <c r="FR437" s="7"/>
      <c r="FS437" s="7"/>
      <c r="FT437" s="7"/>
      <c r="FU437" s="7"/>
      <c r="FV437" s="7"/>
      <c r="FW437" s="7"/>
      <c r="FX437" s="7"/>
      <c r="FY437" s="7"/>
      <c r="FZ437" s="7"/>
      <c r="GA437" s="7"/>
      <c r="GB437" s="7"/>
      <c r="GC437" s="7"/>
      <c r="GD437" s="7"/>
      <c r="GE437" s="7"/>
      <c r="GF437" s="7"/>
      <c r="GG437" s="7"/>
      <c r="GH437" s="7"/>
      <c r="GI437" s="7"/>
      <c r="GJ437" s="7"/>
      <c r="GK437" s="7"/>
      <c r="GL437" s="7"/>
      <c r="GM437" s="7"/>
      <c r="GN437" s="7"/>
      <c r="GO437" s="7"/>
      <c r="GP437" s="7"/>
      <c r="GQ437" s="7"/>
      <c r="GR437" s="7"/>
      <c r="GS437" s="7"/>
      <c r="GT437" s="7"/>
      <c r="GU437" s="7"/>
      <c r="GV437" s="7"/>
      <c r="GW437" s="7"/>
      <c r="GX437" s="7"/>
      <c r="GY437" s="7"/>
      <c r="GZ437" s="7"/>
      <c r="HA437" s="7"/>
      <c r="HB437" s="7"/>
      <c r="HC437" s="7"/>
      <c r="HD437" s="7"/>
      <c r="HE437" s="7"/>
      <c r="HF437" s="7"/>
      <c r="HG437" s="7"/>
      <c r="HH437" s="7"/>
      <c r="HI437" s="7"/>
      <c r="HJ437" s="7"/>
      <c r="HK437" s="7"/>
      <c r="HL437" s="7"/>
      <c r="HM437" s="7"/>
      <c r="HN437" s="7"/>
      <c r="HO437" s="7"/>
      <c r="HP437" s="7"/>
      <c r="HQ437" s="7"/>
      <c r="HR437" s="7"/>
      <c r="HS437" s="7"/>
      <c r="HT437" s="7"/>
      <c r="HU437" s="7"/>
      <c r="HV437" s="7"/>
      <c r="HW437" s="7"/>
      <c r="HX437" s="7"/>
      <c r="HY437" s="7"/>
      <c r="HZ437" s="7"/>
      <c r="IA437" s="7"/>
      <c r="IB437" s="7"/>
      <c r="IC437" s="7"/>
      <c r="ID437" s="7"/>
      <c r="IE437" s="7"/>
      <c r="IF437" s="7"/>
      <c r="IG437" s="7"/>
      <c r="IH437" s="7"/>
      <c r="II437" s="7"/>
      <c r="IJ437" s="7"/>
      <c r="IK437" s="7"/>
      <c r="IL437" s="7"/>
      <c r="IM437" s="7"/>
      <c r="IN437" s="7"/>
      <c r="IO437" s="7"/>
      <c r="IP437" s="7"/>
      <c r="IQ437" s="7"/>
      <c r="IR437" s="7"/>
      <c r="IS437" s="7"/>
      <c r="IT437" s="7"/>
      <c r="IU437" s="7"/>
      <c r="IV437" s="7"/>
      <c r="IW437" s="7"/>
      <c r="IX437" s="7"/>
      <c r="IY437" s="7"/>
      <c r="IZ437" s="7"/>
      <c r="JA437" s="7"/>
      <c r="JB437" s="7"/>
      <c r="JC437" s="7"/>
      <c r="JD437" s="7"/>
      <c r="JE437" s="7"/>
      <c r="JF437" s="7"/>
      <c r="JG437" s="7"/>
      <c r="JH437" s="7"/>
      <c r="JI437" s="7"/>
      <c r="JJ437" s="7"/>
      <c r="JK437" s="7"/>
      <c r="JL437" s="7"/>
      <c r="JM437" s="7"/>
      <c r="JN437" s="7"/>
      <c r="JO437" s="7"/>
      <c r="JP437" s="7"/>
      <c r="JQ437" s="7"/>
      <c r="JR437" s="7"/>
      <c r="JS437" s="7"/>
      <c r="JT437" s="7"/>
      <c r="JU437" s="7"/>
    </row>
    <row r="438" spans="1:281" s="3" customFormat="1" ht="30" customHeight="1" thickBot="1">
      <c r="A438" s="19" t="s">
        <v>289</v>
      </c>
      <c r="B438" s="29" t="s">
        <v>328</v>
      </c>
      <c r="C438" s="29" t="s">
        <v>119</v>
      </c>
      <c r="D438" s="109"/>
      <c r="E438" s="115">
        <v>0</v>
      </c>
      <c r="F438" s="113">
        <v>45852</v>
      </c>
      <c r="G438" s="34">
        <v>45866</v>
      </c>
      <c r="H438" s="28">
        <f t="shared" si="260"/>
        <v>15</v>
      </c>
      <c r="I438" s="22"/>
      <c r="J438" s="7"/>
      <c r="K438" s="7"/>
      <c r="L438" s="7"/>
      <c r="M438" s="7"/>
      <c r="N438" s="7"/>
      <c r="O438" s="7"/>
      <c r="P438" s="7"/>
      <c r="Q438" s="7"/>
      <c r="R438" s="7"/>
      <c r="S438" s="7"/>
      <c r="T438" s="7"/>
      <c r="U438" s="8"/>
      <c r="V438" s="8"/>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7"/>
      <c r="DX438" s="7"/>
      <c r="DY438" s="7"/>
      <c r="DZ438" s="7"/>
      <c r="EA438" s="7"/>
      <c r="EB438" s="7"/>
      <c r="EC438" s="7"/>
      <c r="ED438" s="7"/>
      <c r="EE438" s="7"/>
      <c r="EF438" s="7"/>
      <c r="EG438" s="7"/>
      <c r="EH438" s="7"/>
      <c r="EI438" s="7"/>
      <c r="EJ438" s="7"/>
      <c r="EK438" s="7"/>
      <c r="EL438" s="7"/>
      <c r="EM438" s="7"/>
      <c r="EN438" s="7"/>
      <c r="EO438" s="7"/>
      <c r="EP438" s="7"/>
      <c r="EQ438" s="7"/>
      <c r="ER438" s="7"/>
      <c r="ES438" s="7"/>
      <c r="ET438" s="7"/>
      <c r="EU438" s="7"/>
      <c r="EV438" s="7"/>
      <c r="EW438" s="7"/>
      <c r="EX438" s="7"/>
      <c r="EY438" s="7"/>
      <c r="EZ438" s="7"/>
      <c r="FA438" s="7"/>
      <c r="FB438" s="7"/>
      <c r="FC438" s="7"/>
      <c r="FD438" s="7"/>
      <c r="FE438" s="7"/>
      <c r="FF438" s="7"/>
      <c r="FG438" s="7"/>
      <c r="FH438" s="7"/>
      <c r="FI438" s="7"/>
      <c r="FJ438" s="7"/>
      <c r="FK438" s="7"/>
      <c r="FL438" s="7"/>
      <c r="FM438" s="7"/>
      <c r="FN438" s="7"/>
      <c r="FO438" s="7"/>
      <c r="FP438" s="7"/>
      <c r="FQ438" s="7"/>
      <c r="FR438" s="7"/>
      <c r="FS438" s="7"/>
      <c r="FT438" s="7"/>
      <c r="FU438" s="7"/>
      <c r="FV438" s="7"/>
      <c r="FW438" s="7"/>
      <c r="FX438" s="7"/>
      <c r="FY438" s="7"/>
      <c r="FZ438" s="7"/>
      <c r="GA438" s="7"/>
      <c r="GB438" s="7"/>
      <c r="GC438" s="7"/>
      <c r="GD438" s="7"/>
      <c r="GE438" s="7"/>
      <c r="GF438" s="7"/>
      <c r="GG438" s="7"/>
      <c r="GH438" s="7"/>
      <c r="GI438" s="7"/>
      <c r="GJ438" s="7"/>
      <c r="GK438" s="7"/>
      <c r="GL438" s="7"/>
      <c r="GM438" s="7"/>
      <c r="GN438" s="7"/>
      <c r="GO438" s="7"/>
      <c r="GP438" s="7"/>
      <c r="GQ438" s="7"/>
      <c r="GR438" s="7"/>
      <c r="GS438" s="7"/>
      <c r="GT438" s="7"/>
      <c r="GU438" s="7"/>
      <c r="GV438" s="7"/>
      <c r="GW438" s="7"/>
      <c r="GX438" s="7"/>
      <c r="GY438" s="7"/>
      <c r="GZ438" s="7"/>
      <c r="HA438" s="7"/>
      <c r="HB438" s="7"/>
      <c r="HC438" s="7"/>
      <c r="HD438" s="7"/>
      <c r="HE438" s="7"/>
      <c r="HF438" s="7"/>
      <c r="HG438" s="7"/>
      <c r="HH438" s="7"/>
      <c r="HI438" s="7"/>
      <c r="HJ438" s="7"/>
      <c r="HK438" s="7"/>
      <c r="HL438" s="7"/>
      <c r="HM438" s="7"/>
      <c r="HN438" s="7"/>
      <c r="HO438" s="7"/>
      <c r="HP438" s="7"/>
      <c r="HQ438" s="7"/>
      <c r="HR438" s="7"/>
      <c r="HS438" s="7"/>
      <c r="HT438" s="7"/>
      <c r="HU438" s="7"/>
      <c r="HV438" s="7"/>
      <c r="HW438" s="7"/>
      <c r="HX438" s="7"/>
      <c r="HY438" s="7"/>
      <c r="HZ438" s="7"/>
      <c r="IA438" s="7"/>
      <c r="IB438" s="7"/>
      <c r="IC438" s="7"/>
      <c r="ID438" s="7"/>
      <c r="IE438" s="7"/>
      <c r="IF438" s="7"/>
      <c r="IG438" s="7"/>
      <c r="IH438" s="7"/>
      <c r="II438" s="7"/>
      <c r="IJ438" s="7"/>
      <c r="IK438" s="7"/>
      <c r="IL438" s="7"/>
      <c r="IM438" s="7"/>
      <c r="IN438" s="7"/>
      <c r="IO438" s="7"/>
      <c r="IP438" s="7"/>
      <c r="IQ438" s="7"/>
      <c r="IR438" s="7"/>
      <c r="IS438" s="7"/>
      <c r="IT438" s="7"/>
      <c r="IU438" s="7"/>
      <c r="IV438" s="7"/>
      <c r="IW438" s="7"/>
      <c r="IX438" s="7"/>
      <c r="IY438" s="7"/>
      <c r="IZ438" s="7"/>
      <c r="JA438" s="7"/>
      <c r="JB438" s="7"/>
      <c r="JC438" s="7"/>
      <c r="JD438" s="7"/>
      <c r="JE438" s="7"/>
      <c r="JF438" s="7"/>
      <c r="JG438" s="7"/>
      <c r="JH438" s="7"/>
      <c r="JI438" s="7"/>
      <c r="JJ438" s="7"/>
      <c r="JK438" s="7"/>
      <c r="JL438" s="7"/>
      <c r="JM438" s="7"/>
      <c r="JN438" s="7"/>
      <c r="JO438" s="7"/>
      <c r="JP438" s="7"/>
      <c r="JQ438" s="7"/>
      <c r="JR438" s="7"/>
      <c r="JS438" s="7"/>
      <c r="JT438" s="7"/>
      <c r="JU438" s="7"/>
    </row>
    <row r="439" spans="1:281" s="3" customFormat="1" ht="30" customHeight="1" thickBot="1">
      <c r="A439" s="19" t="s">
        <v>290</v>
      </c>
      <c r="B439" s="29" t="s">
        <v>328</v>
      </c>
      <c r="C439" s="29" t="s">
        <v>119</v>
      </c>
      <c r="D439" s="109"/>
      <c r="E439" s="115">
        <v>0</v>
      </c>
      <c r="F439" s="113">
        <v>45852</v>
      </c>
      <c r="G439" s="34">
        <v>45866</v>
      </c>
      <c r="H439" s="28">
        <f t="shared" si="260"/>
        <v>15</v>
      </c>
      <c r="I439" s="22"/>
      <c r="J439" s="7"/>
      <c r="K439" s="7"/>
      <c r="L439" s="7"/>
      <c r="M439" s="7"/>
      <c r="N439" s="7"/>
      <c r="O439" s="7"/>
      <c r="P439" s="7"/>
      <c r="Q439" s="7"/>
      <c r="R439" s="7"/>
      <c r="S439" s="7"/>
      <c r="T439" s="7"/>
      <c r="U439" s="8"/>
      <c r="V439" s="8"/>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c r="EP439" s="7"/>
      <c r="EQ439" s="7"/>
      <c r="ER439" s="7"/>
      <c r="ES439" s="7"/>
      <c r="ET439" s="7"/>
      <c r="EU439" s="7"/>
      <c r="EV439" s="7"/>
      <c r="EW439" s="7"/>
      <c r="EX439" s="7"/>
      <c r="EY439" s="7"/>
      <c r="EZ439" s="7"/>
      <c r="FA439" s="7"/>
      <c r="FB439" s="7"/>
      <c r="FC439" s="7"/>
      <c r="FD439" s="7"/>
      <c r="FE439" s="7"/>
      <c r="FF439" s="7"/>
      <c r="FG439" s="7"/>
      <c r="FH439" s="7"/>
      <c r="FI439" s="7"/>
      <c r="FJ439" s="7"/>
      <c r="FK439" s="7"/>
      <c r="FL439" s="7"/>
      <c r="FM439" s="7"/>
      <c r="FN439" s="7"/>
      <c r="FO439" s="7"/>
      <c r="FP439" s="7"/>
      <c r="FQ439" s="7"/>
      <c r="FR439" s="7"/>
      <c r="FS439" s="7"/>
      <c r="FT439" s="7"/>
      <c r="FU439" s="7"/>
      <c r="FV439" s="7"/>
      <c r="FW439" s="7"/>
      <c r="FX439" s="7"/>
      <c r="FY439" s="7"/>
      <c r="FZ439" s="7"/>
      <c r="GA439" s="7"/>
      <c r="GB439" s="7"/>
      <c r="GC439" s="7"/>
      <c r="GD439" s="7"/>
      <c r="GE439" s="7"/>
      <c r="GF439" s="7"/>
      <c r="GG439" s="7"/>
      <c r="GH439" s="7"/>
      <c r="GI439" s="7"/>
      <c r="GJ439" s="7"/>
      <c r="GK439" s="7"/>
      <c r="GL439" s="7"/>
      <c r="GM439" s="7"/>
      <c r="GN439" s="7"/>
      <c r="GO439" s="7"/>
      <c r="GP439" s="7"/>
      <c r="GQ439" s="7"/>
      <c r="GR439" s="7"/>
      <c r="GS439" s="7"/>
      <c r="GT439" s="7"/>
      <c r="GU439" s="7"/>
      <c r="GV439" s="7"/>
      <c r="GW439" s="7"/>
      <c r="GX439" s="7"/>
      <c r="GY439" s="7"/>
      <c r="GZ439" s="7"/>
      <c r="HA439" s="7"/>
      <c r="HB439" s="7"/>
      <c r="HC439" s="7"/>
      <c r="HD439" s="7"/>
      <c r="HE439" s="7"/>
      <c r="HF439" s="7"/>
      <c r="HG439" s="7"/>
      <c r="HH439" s="7"/>
      <c r="HI439" s="7"/>
      <c r="HJ439" s="7"/>
      <c r="HK439" s="7"/>
      <c r="HL439" s="7"/>
      <c r="HM439" s="7"/>
      <c r="HN439" s="7"/>
      <c r="HO439" s="7"/>
      <c r="HP439" s="7"/>
      <c r="HQ439" s="7"/>
      <c r="HR439" s="7"/>
      <c r="HS439" s="7"/>
      <c r="HT439" s="7"/>
      <c r="HU439" s="7"/>
      <c r="HV439" s="7"/>
      <c r="HW439" s="7"/>
      <c r="HX439" s="7"/>
      <c r="HY439" s="7"/>
      <c r="HZ439" s="7"/>
      <c r="IA439" s="7"/>
      <c r="IB439" s="7"/>
      <c r="IC439" s="7"/>
      <c r="ID439" s="7"/>
      <c r="IE439" s="7"/>
      <c r="IF439" s="7"/>
      <c r="IG439" s="7"/>
      <c r="IH439" s="7"/>
      <c r="II439" s="7"/>
      <c r="IJ439" s="7"/>
      <c r="IK439" s="7"/>
      <c r="IL439" s="7"/>
      <c r="IM439" s="7"/>
      <c r="IN439" s="7"/>
      <c r="IO439" s="7"/>
      <c r="IP439" s="7"/>
      <c r="IQ439" s="7"/>
      <c r="IR439" s="7"/>
      <c r="IS439" s="7"/>
      <c r="IT439" s="7"/>
      <c r="IU439" s="7"/>
      <c r="IV439" s="7"/>
      <c r="IW439" s="7"/>
      <c r="IX439" s="7"/>
      <c r="IY439" s="7"/>
      <c r="IZ439" s="7"/>
      <c r="JA439" s="7"/>
      <c r="JB439" s="7"/>
      <c r="JC439" s="7"/>
      <c r="JD439" s="7"/>
      <c r="JE439" s="7"/>
      <c r="JF439" s="7"/>
      <c r="JG439" s="7"/>
      <c r="JH439" s="7"/>
      <c r="JI439" s="7"/>
      <c r="JJ439" s="7"/>
      <c r="JK439" s="7"/>
      <c r="JL439" s="7"/>
      <c r="JM439" s="7"/>
      <c r="JN439" s="7"/>
      <c r="JO439" s="7"/>
      <c r="JP439" s="7"/>
      <c r="JQ439" s="7"/>
      <c r="JR439" s="7"/>
      <c r="JS439" s="7"/>
      <c r="JT439" s="7"/>
      <c r="JU439" s="7"/>
    </row>
    <row r="440" spans="1:281" s="3" customFormat="1" ht="30" customHeight="1" thickBot="1">
      <c r="A440" s="19" t="s">
        <v>291</v>
      </c>
      <c r="B440" s="29" t="s">
        <v>328</v>
      </c>
      <c r="C440" s="29" t="s">
        <v>119</v>
      </c>
      <c r="D440" s="109"/>
      <c r="E440" s="115">
        <v>0</v>
      </c>
      <c r="F440" s="113">
        <v>45852</v>
      </c>
      <c r="G440" s="34">
        <v>45866</v>
      </c>
      <c r="H440" s="28">
        <f t="shared" si="260"/>
        <v>15</v>
      </c>
      <c r="I440" s="22"/>
      <c r="J440" s="7"/>
      <c r="K440" s="7"/>
      <c r="L440" s="7"/>
      <c r="M440" s="7"/>
      <c r="N440" s="7"/>
      <c r="O440" s="7"/>
      <c r="P440" s="7"/>
      <c r="Q440" s="7"/>
      <c r="R440" s="7"/>
      <c r="S440" s="7"/>
      <c r="T440" s="7"/>
      <c r="U440" s="8"/>
      <c r="V440" s="8"/>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c r="EP440" s="7"/>
      <c r="EQ440" s="7"/>
      <c r="ER440" s="7"/>
      <c r="ES440" s="7"/>
      <c r="ET440" s="7"/>
      <c r="EU440" s="7"/>
      <c r="EV440" s="7"/>
      <c r="EW440" s="7"/>
      <c r="EX440" s="7"/>
      <c r="EY440" s="7"/>
      <c r="EZ440" s="7"/>
      <c r="FA440" s="7"/>
      <c r="FB440" s="7"/>
      <c r="FC440" s="7"/>
      <c r="FD440" s="7"/>
      <c r="FE440" s="7"/>
      <c r="FF440" s="7"/>
      <c r="FG440" s="7"/>
      <c r="FH440" s="7"/>
      <c r="FI440" s="7"/>
      <c r="FJ440" s="7"/>
      <c r="FK440" s="7"/>
      <c r="FL440" s="7"/>
      <c r="FM440" s="7"/>
      <c r="FN440" s="7"/>
      <c r="FO440" s="7"/>
      <c r="FP440" s="7"/>
      <c r="FQ440" s="7"/>
      <c r="FR440" s="7"/>
      <c r="FS440" s="7"/>
      <c r="FT440" s="7"/>
      <c r="FU440" s="7"/>
      <c r="FV440" s="7"/>
      <c r="FW440" s="7"/>
      <c r="FX440" s="7"/>
      <c r="FY440" s="7"/>
      <c r="FZ440" s="7"/>
      <c r="GA440" s="7"/>
      <c r="GB440" s="7"/>
      <c r="GC440" s="7"/>
      <c r="GD440" s="7"/>
      <c r="GE440" s="7"/>
      <c r="GF440" s="7"/>
      <c r="GG440" s="7"/>
      <c r="GH440" s="7"/>
      <c r="GI440" s="7"/>
      <c r="GJ440" s="7"/>
      <c r="GK440" s="7"/>
      <c r="GL440" s="7"/>
      <c r="GM440" s="7"/>
      <c r="GN440" s="7"/>
      <c r="GO440" s="7"/>
      <c r="GP440" s="7"/>
      <c r="GQ440" s="7"/>
      <c r="GR440" s="7"/>
      <c r="GS440" s="7"/>
      <c r="GT440" s="7"/>
      <c r="GU440" s="7"/>
      <c r="GV440" s="7"/>
      <c r="GW440" s="7"/>
      <c r="GX440" s="7"/>
      <c r="GY440" s="7"/>
      <c r="GZ440" s="7"/>
      <c r="HA440" s="7"/>
      <c r="HB440" s="7"/>
      <c r="HC440" s="7"/>
      <c r="HD440" s="7"/>
      <c r="HE440" s="7"/>
      <c r="HF440" s="7"/>
      <c r="HG440" s="7"/>
      <c r="HH440" s="7"/>
      <c r="HI440" s="7"/>
      <c r="HJ440" s="7"/>
      <c r="HK440" s="7"/>
      <c r="HL440" s="7"/>
      <c r="HM440" s="7"/>
      <c r="HN440" s="7"/>
      <c r="HO440" s="7"/>
      <c r="HP440" s="7"/>
      <c r="HQ440" s="7"/>
      <c r="HR440" s="7"/>
      <c r="HS440" s="7"/>
      <c r="HT440" s="7"/>
      <c r="HU440" s="7"/>
      <c r="HV440" s="7"/>
      <c r="HW440" s="7"/>
      <c r="HX440" s="7"/>
      <c r="HY440" s="7"/>
      <c r="HZ440" s="7"/>
      <c r="IA440" s="7"/>
      <c r="IB440" s="7"/>
      <c r="IC440" s="7"/>
      <c r="ID440" s="7"/>
      <c r="IE440" s="7"/>
      <c r="IF440" s="7"/>
      <c r="IG440" s="7"/>
      <c r="IH440" s="7"/>
      <c r="II440" s="7"/>
      <c r="IJ440" s="7"/>
      <c r="IK440" s="7"/>
      <c r="IL440" s="7"/>
      <c r="IM440" s="7"/>
      <c r="IN440" s="7"/>
      <c r="IO440" s="7"/>
      <c r="IP440" s="7"/>
      <c r="IQ440" s="7"/>
      <c r="IR440" s="7"/>
      <c r="IS440" s="7"/>
      <c r="IT440" s="7"/>
      <c r="IU440" s="7"/>
      <c r="IV440" s="7"/>
      <c r="IW440" s="7"/>
      <c r="IX440" s="7"/>
      <c r="IY440" s="7"/>
      <c r="IZ440" s="7"/>
      <c r="JA440" s="7"/>
      <c r="JB440" s="7"/>
      <c r="JC440" s="7"/>
      <c r="JD440" s="7"/>
      <c r="JE440" s="7"/>
      <c r="JF440" s="7"/>
      <c r="JG440" s="7"/>
      <c r="JH440" s="7"/>
      <c r="JI440" s="7"/>
      <c r="JJ440" s="7"/>
      <c r="JK440" s="7"/>
      <c r="JL440" s="7"/>
      <c r="JM440" s="7"/>
      <c r="JN440" s="7"/>
      <c r="JO440" s="7"/>
      <c r="JP440" s="7"/>
      <c r="JQ440" s="7"/>
      <c r="JR440" s="7"/>
      <c r="JS440" s="7"/>
      <c r="JT440" s="7"/>
      <c r="JU440" s="7"/>
    </row>
    <row r="441" spans="1:281" s="3" customFormat="1" ht="30" customHeight="1" thickBot="1">
      <c r="A441" s="19" t="s">
        <v>120</v>
      </c>
      <c r="B441" s="29" t="s">
        <v>328</v>
      </c>
      <c r="C441" s="29" t="s">
        <v>119</v>
      </c>
      <c r="D441" s="109"/>
      <c r="E441" s="115">
        <v>0</v>
      </c>
      <c r="F441" s="113">
        <v>45852</v>
      </c>
      <c r="G441" s="34">
        <v>45866</v>
      </c>
      <c r="H441" s="28">
        <f t="shared" si="255"/>
        <v>15</v>
      </c>
      <c r="I441" s="22"/>
      <c r="J441" s="7"/>
      <c r="K441" s="7"/>
      <c r="L441" s="7"/>
      <c r="M441" s="7"/>
      <c r="N441" s="7"/>
      <c r="O441" s="7"/>
      <c r="P441" s="7"/>
      <c r="Q441" s="7"/>
      <c r="R441" s="7"/>
      <c r="S441" s="7"/>
      <c r="T441" s="7"/>
      <c r="U441" s="8"/>
      <c r="V441" s="8"/>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7"/>
      <c r="DX441" s="7"/>
      <c r="DY441" s="7"/>
      <c r="DZ441" s="7"/>
      <c r="EA441" s="7"/>
      <c r="EB441" s="7"/>
      <c r="EC441" s="7"/>
      <c r="ED441" s="7"/>
      <c r="EE441" s="7"/>
      <c r="EF441" s="7"/>
      <c r="EG441" s="7"/>
      <c r="EH441" s="7"/>
      <c r="EI441" s="7"/>
      <c r="EJ441" s="7"/>
      <c r="EK441" s="7"/>
      <c r="EL441" s="7"/>
      <c r="EM441" s="7"/>
      <c r="EN441" s="7"/>
      <c r="EO441" s="7"/>
      <c r="EP441" s="7"/>
      <c r="EQ441" s="7"/>
      <c r="ER441" s="7"/>
      <c r="ES441" s="7"/>
      <c r="ET441" s="7"/>
      <c r="EU441" s="7"/>
      <c r="EV441" s="7"/>
      <c r="EW441" s="7"/>
      <c r="EX441" s="7"/>
      <c r="EY441" s="7"/>
      <c r="EZ441" s="7"/>
      <c r="FA441" s="7"/>
      <c r="FB441" s="7"/>
      <c r="FC441" s="7"/>
      <c r="FD441" s="7"/>
      <c r="FE441" s="7"/>
      <c r="FF441" s="7"/>
      <c r="FG441" s="7"/>
      <c r="FH441" s="7"/>
      <c r="FI441" s="7"/>
      <c r="FJ441" s="7"/>
      <c r="FK441" s="7"/>
      <c r="FL441" s="7"/>
      <c r="FM441" s="7"/>
      <c r="FN441" s="7"/>
      <c r="FO441" s="7"/>
      <c r="FP441" s="7"/>
      <c r="FQ441" s="7"/>
      <c r="FR441" s="7"/>
      <c r="FS441" s="7"/>
      <c r="FT441" s="7"/>
      <c r="FU441" s="7"/>
      <c r="FV441" s="7"/>
      <c r="FW441" s="7"/>
      <c r="FX441" s="7"/>
      <c r="FY441" s="7"/>
      <c r="FZ441" s="7"/>
      <c r="GA441" s="7"/>
      <c r="GB441" s="7"/>
      <c r="GC441" s="7"/>
      <c r="GD441" s="7"/>
      <c r="GE441" s="7"/>
      <c r="GF441" s="7"/>
      <c r="GG441" s="7"/>
      <c r="GH441" s="7"/>
      <c r="GI441" s="7"/>
      <c r="GJ441" s="7"/>
      <c r="GK441" s="7"/>
      <c r="GL441" s="7"/>
      <c r="GM441" s="7"/>
      <c r="GN441" s="7"/>
      <c r="GO441" s="7"/>
      <c r="GP441" s="7"/>
      <c r="GQ441" s="7"/>
      <c r="GR441" s="7"/>
      <c r="GS441" s="7"/>
      <c r="GT441" s="7"/>
      <c r="GU441" s="7"/>
      <c r="GV441" s="7"/>
      <c r="GW441" s="7"/>
      <c r="GX441" s="7"/>
      <c r="GY441" s="7"/>
      <c r="GZ441" s="7"/>
      <c r="HA441" s="7"/>
      <c r="HB441" s="7"/>
      <c r="HC441" s="7"/>
      <c r="HD441" s="7"/>
      <c r="HE441" s="7"/>
      <c r="HF441" s="7"/>
      <c r="HG441" s="7"/>
      <c r="HH441" s="7"/>
      <c r="HI441" s="7"/>
      <c r="HJ441" s="7"/>
      <c r="HK441" s="7"/>
      <c r="HL441" s="7"/>
      <c r="HM441" s="7"/>
      <c r="HN441" s="7"/>
      <c r="HO441" s="7"/>
      <c r="HP441" s="7"/>
      <c r="HQ441" s="7"/>
      <c r="HR441" s="7"/>
      <c r="HS441" s="7"/>
      <c r="HT441" s="7"/>
      <c r="HU441" s="7"/>
      <c r="HV441" s="7"/>
      <c r="HW441" s="7"/>
      <c r="HX441" s="7"/>
      <c r="HY441" s="7"/>
      <c r="HZ441" s="7"/>
      <c r="IA441" s="7"/>
      <c r="IB441" s="7"/>
      <c r="IC441" s="7"/>
      <c r="ID441" s="7"/>
      <c r="IE441" s="7"/>
      <c r="IF441" s="7"/>
      <c r="IG441" s="7"/>
      <c r="IH441" s="7"/>
      <c r="II441" s="7"/>
      <c r="IJ441" s="7"/>
      <c r="IK441" s="7"/>
      <c r="IL441" s="7"/>
      <c r="IM441" s="7"/>
      <c r="IN441" s="7"/>
      <c r="IO441" s="7"/>
      <c r="IP441" s="7"/>
      <c r="IQ441" s="7"/>
      <c r="IR441" s="7"/>
      <c r="IS441" s="7"/>
      <c r="IT441" s="7"/>
      <c r="IU441" s="7"/>
      <c r="IV441" s="7"/>
      <c r="IW441" s="7"/>
      <c r="IX441" s="7"/>
      <c r="IY441" s="7"/>
      <c r="IZ441" s="7"/>
      <c r="JA441" s="7"/>
      <c r="JB441" s="7"/>
      <c r="JC441" s="7"/>
      <c r="JD441" s="7"/>
      <c r="JE441" s="7"/>
      <c r="JF441" s="7"/>
      <c r="JG441" s="7"/>
      <c r="JH441" s="7"/>
      <c r="JI441" s="7"/>
      <c r="JJ441" s="7"/>
      <c r="JK441" s="7"/>
      <c r="JL441" s="7"/>
      <c r="JM441" s="7"/>
      <c r="JN441" s="7"/>
      <c r="JO441" s="7"/>
      <c r="JP441" s="7"/>
      <c r="JQ441" s="7"/>
      <c r="JR441" s="7"/>
      <c r="JS441" s="7"/>
      <c r="JT441" s="7"/>
      <c r="JU441" s="7"/>
    </row>
    <row r="442" spans="1:281" s="3" customFormat="1" ht="30" customHeight="1" thickBot="1">
      <c r="A442" s="19" t="s">
        <v>292</v>
      </c>
      <c r="B442" s="29" t="s">
        <v>327</v>
      </c>
      <c r="C442" s="29" t="s">
        <v>117</v>
      </c>
      <c r="D442" s="109"/>
      <c r="E442" s="115">
        <v>0</v>
      </c>
      <c r="F442" s="113">
        <v>45852</v>
      </c>
      <c r="G442" s="34">
        <v>45866</v>
      </c>
      <c r="H442" s="28">
        <f t="shared" si="255"/>
        <v>15</v>
      </c>
      <c r="I442" s="22"/>
      <c r="J442" s="7"/>
      <c r="K442" s="7"/>
      <c r="L442" s="7"/>
      <c r="M442" s="7"/>
      <c r="N442" s="7"/>
      <c r="O442" s="7"/>
      <c r="P442" s="7"/>
      <c r="Q442" s="7"/>
      <c r="R442" s="7"/>
      <c r="S442" s="7"/>
      <c r="T442" s="7"/>
      <c r="U442" s="8"/>
      <c r="V442" s="8"/>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7"/>
      <c r="DX442" s="7"/>
      <c r="DY442" s="7"/>
      <c r="DZ442" s="7"/>
      <c r="EA442" s="7"/>
      <c r="EB442" s="7"/>
      <c r="EC442" s="7"/>
      <c r="ED442" s="7"/>
      <c r="EE442" s="7"/>
      <c r="EF442" s="7"/>
      <c r="EG442" s="7"/>
      <c r="EH442" s="7"/>
      <c r="EI442" s="7"/>
      <c r="EJ442" s="7"/>
      <c r="EK442" s="7"/>
      <c r="EL442" s="7"/>
      <c r="EM442" s="7"/>
      <c r="EN442" s="7"/>
      <c r="EO442" s="7"/>
      <c r="EP442" s="7"/>
      <c r="EQ442" s="7"/>
      <c r="ER442" s="7"/>
      <c r="ES442" s="7"/>
      <c r="ET442" s="7"/>
      <c r="EU442" s="7"/>
      <c r="EV442" s="7"/>
      <c r="EW442" s="7"/>
      <c r="EX442" s="7"/>
      <c r="EY442" s="7"/>
      <c r="EZ442" s="7"/>
      <c r="FA442" s="7"/>
      <c r="FB442" s="7"/>
      <c r="FC442" s="7"/>
      <c r="FD442" s="7"/>
      <c r="FE442" s="7"/>
      <c r="FF442" s="7"/>
      <c r="FG442" s="7"/>
      <c r="FH442" s="7"/>
      <c r="FI442" s="7"/>
      <c r="FJ442" s="7"/>
      <c r="FK442" s="7"/>
      <c r="FL442" s="7"/>
      <c r="FM442" s="7"/>
      <c r="FN442" s="7"/>
      <c r="FO442" s="7"/>
      <c r="FP442" s="7"/>
      <c r="FQ442" s="7"/>
      <c r="FR442" s="7"/>
      <c r="FS442" s="7"/>
      <c r="FT442" s="7"/>
      <c r="FU442" s="7"/>
      <c r="FV442" s="7"/>
      <c r="FW442" s="7"/>
      <c r="FX442" s="7"/>
      <c r="FY442" s="7"/>
      <c r="FZ442" s="7"/>
      <c r="GA442" s="7"/>
      <c r="GB442" s="7"/>
      <c r="GC442" s="7"/>
      <c r="GD442" s="7"/>
      <c r="GE442" s="7"/>
      <c r="GF442" s="7"/>
      <c r="GG442" s="7"/>
      <c r="GH442" s="7"/>
      <c r="GI442" s="7"/>
      <c r="GJ442" s="7"/>
      <c r="GK442" s="7"/>
      <c r="GL442" s="7"/>
      <c r="GM442" s="7"/>
      <c r="GN442" s="7"/>
      <c r="GO442" s="7"/>
      <c r="GP442" s="7"/>
      <c r="GQ442" s="7"/>
      <c r="GR442" s="7"/>
      <c r="GS442" s="7"/>
      <c r="GT442" s="7"/>
      <c r="GU442" s="7"/>
      <c r="GV442" s="7"/>
      <c r="GW442" s="7"/>
      <c r="GX442" s="7"/>
      <c r="GY442" s="7"/>
      <c r="GZ442" s="7"/>
      <c r="HA442" s="7"/>
      <c r="HB442" s="7"/>
      <c r="HC442" s="7"/>
      <c r="HD442" s="7"/>
      <c r="HE442" s="7"/>
      <c r="HF442" s="7"/>
      <c r="HG442" s="7"/>
      <c r="HH442" s="7"/>
      <c r="HI442" s="7"/>
      <c r="HJ442" s="7"/>
      <c r="HK442" s="7"/>
      <c r="HL442" s="7"/>
      <c r="HM442" s="7"/>
      <c r="HN442" s="7"/>
      <c r="HO442" s="7"/>
      <c r="HP442" s="7"/>
      <c r="HQ442" s="7"/>
      <c r="HR442" s="7"/>
      <c r="HS442" s="7"/>
      <c r="HT442" s="7"/>
      <c r="HU442" s="7"/>
      <c r="HV442" s="7"/>
      <c r="HW442" s="7"/>
      <c r="HX442" s="7"/>
      <c r="HY442" s="7"/>
      <c r="HZ442" s="7"/>
      <c r="IA442" s="7"/>
      <c r="IB442" s="7"/>
      <c r="IC442" s="7"/>
      <c r="ID442" s="7"/>
      <c r="IE442" s="7"/>
      <c r="IF442" s="7"/>
      <c r="IG442" s="7"/>
      <c r="IH442" s="7"/>
      <c r="II442" s="7"/>
      <c r="IJ442" s="7"/>
      <c r="IK442" s="7"/>
      <c r="IL442" s="7"/>
      <c r="IM442" s="7"/>
      <c r="IN442" s="7"/>
      <c r="IO442" s="7"/>
      <c r="IP442" s="7"/>
      <c r="IQ442" s="7"/>
      <c r="IR442" s="7"/>
      <c r="IS442" s="7"/>
      <c r="IT442" s="7"/>
      <c r="IU442" s="7"/>
      <c r="IV442" s="7"/>
      <c r="IW442" s="7"/>
      <c r="IX442" s="7"/>
      <c r="IY442" s="7"/>
      <c r="IZ442" s="7"/>
      <c r="JA442" s="7"/>
      <c r="JB442" s="7"/>
      <c r="JC442" s="7"/>
      <c r="JD442" s="7"/>
      <c r="JE442" s="7"/>
      <c r="JF442" s="7"/>
      <c r="JG442" s="7"/>
      <c r="JH442" s="7"/>
      <c r="JI442" s="7"/>
      <c r="JJ442" s="7"/>
      <c r="JK442" s="7"/>
      <c r="JL442" s="7"/>
      <c r="JM442" s="7"/>
      <c r="JN442" s="7"/>
      <c r="JO442" s="7"/>
      <c r="JP442" s="7"/>
      <c r="JQ442" s="7"/>
      <c r="JR442" s="7"/>
      <c r="JS442" s="7"/>
      <c r="JT442" s="7"/>
      <c r="JU442" s="7"/>
    </row>
    <row r="443" spans="1:281" s="3" customFormat="1" ht="30" customHeight="1" thickBot="1">
      <c r="A443" s="19" t="s">
        <v>293</v>
      </c>
      <c r="B443" s="29" t="s">
        <v>328</v>
      </c>
      <c r="C443" s="29" t="s">
        <v>119</v>
      </c>
      <c r="D443" s="109"/>
      <c r="E443" s="115">
        <v>0</v>
      </c>
      <c r="F443" s="113">
        <v>45852</v>
      </c>
      <c r="G443" s="34">
        <v>45866</v>
      </c>
      <c r="H443" s="28">
        <f t="shared" si="255"/>
        <v>15</v>
      </c>
      <c r="I443" s="22"/>
      <c r="J443" s="7"/>
      <c r="K443" s="7"/>
      <c r="L443" s="7"/>
      <c r="M443" s="7"/>
      <c r="N443" s="7"/>
      <c r="O443" s="7"/>
      <c r="P443" s="7"/>
      <c r="Q443" s="7"/>
      <c r="R443" s="7"/>
      <c r="S443" s="7"/>
      <c r="T443" s="7"/>
      <c r="U443" s="8"/>
      <c r="V443" s="8"/>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7"/>
      <c r="DX443" s="7"/>
      <c r="DY443" s="7"/>
      <c r="DZ443" s="7"/>
      <c r="EA443" s="7"/>
      <c r="EB443" s="7"/>
      <c r="EC443" s="7"/>
      <c r="ED443" s="7"/>
      <c r="EE443" s="7"/>
      <c r="EF443" s="7"/>
      <c r="EG443" s="7"/>
      <c r="EH443" s="7"/>
      <c r="EI443" s="7"/>
      <c r="EJ443" s="7"/>
      <c r="EK443" s="7"/>
      <c r="EL443" s="7"/>
      <c r="EM443" s="7"/>
      <c r="EN443" s="7"/>
      <c r="EO443" s="7"/>
      <c r="EP443" s="7"/>
      <c r="EQ443" s="7"/>
      <c r="ER443" s="7"/>
      <c r="ES443" s="7"/>
      <c r="ET443" s="7"/>
      <c r="EU443" s="7"/>
      <c r="EV443" s="7"/>
      <c r="EW443" s="7"/>
      <c r="EX443" s="7"/>
      <c r="EY443" s="7"/>
      <c r="EZ443" s="7"/>
      <c r="FA443" s="7"/>
      <c r="FB443" s="7"/>
      <c r="FC443" s="7"/>
      <c r="FD443" s="7"/>
      <c r="FE443" s="7"/>
      <c r="FF443" s="7"/>
      <c r="FG443" s="7"/>
      <c r="FH443" s="7"/>
      <c r="FI443" s="7"/>
      <c r="FJ443" s="7"/>
      <c r="FK443" s="7"/>
      <c r="FL443" s="7"/>
      <c r="FM443" s="7"/>
      <c r="FN443" s="7"/>
      <c r="FO443" s="7"/>
      <c r="FP443" s="7"/>
      <c r="FQ443" s="7"/>
      <c r="FR443" s="7"/>
      <c r="FS443" s="7"/>
      <c r="FT443" s="7"/>
      <c r="FU443" s="7"/>
      <c r="FV443" s="7"/>
      <c r="FW443" s="7"/>
      <c r="FX443" s="7"/>
      <c r="FY443" s="7"/>
      <c r="FZ443" s="7"/>
      <c r="GA443" s="7"/>
      <c r="GB443" s="7"/>
      <c r="GC443" s="7"/>
      <c r="GD443" s="7"/>
      <c r="GE443" s="7"/>
      <c r="GF443" s="7"/>
      <c r="GG443" s="7"/>
      <c r="GH443" s="7"/>
      <c r="GI443" s="7"/>
      <c r="GJ443" s="7"/>
      <c r="GK443" s="7"/>
      <c r="GL443" s="7"/>
      <c r="GM443" s="7"/>
      <c r="GN443" s="7"/>
      <c r="GO443" s="7"/>
      <c r="GP443" s="7"/>
      <c r="GQ443" s="7"/>
      <c r="GR443" s="7"/>
      <c r="GS443" s="7"/>
      <c r="GT443" s="7"/>
      <c r="GU443" s="7"/>
      <c r="GV443" s="7"/>
      <c r="GW443" s="7"/>
      <c r="GX443" s="7"/>
      <c r="GY443" s="7"/>
      <c r="GZ443" s="7"/>
      <c r="HA443" s="7"/>
      <c r="HB443" s="7"/>
      <c r="HC443" s="7"/>
      <c r="HD443" s="7"/>
      <c r="HE443" s="7"/>
      <c r="HF443" s="7"/>
      <c r="HG443" s="7"/>
      <c r="HH443" s="7"/>
      <c r="HI443" s="7"/>
      <c r="HJ443" s="7"/>
      <c r="HK443" s="7"/>
      <c r="HL443" s="7"/>
      <c r="HM443" s="7"/>
      <c r="HN443" s="7"/>
      <c r="HO443" s="7"/>
      <c r="HP443" s="7"/>
      <c r="HQ443" s="7"/>
      <c r="HR443" s="7"/>
      <c r="HS443" s="7"/>
      <c r="HT443" s="7"/>
      <c r="HU443" s="7"/>
      <c r="HV443" s="7"/>
      <c r="HW443" s="7"/>
      <c r="HX443" s="7"/>
      <c r="HY443" s="7"/>
      <c r="HZ443" s="7"/>
      <c r="IA443" s="7"/>
      <c r="IB443" s="7"/>
      <c r="IC443" s="7"/>
      <c r="ID443" s="7"/>
      <c r="IE443" s="7"/>
      <c r="IF443" s="7"/>
      <c r="IG443" s="7"/>
      <c r="IH443" s="7"/>
      <c r="II443" s="7"/>
      <c r="IJ443" s="7"/>
      <c r="IK443" s="7"/>
      <c r="IL443" s="7"/>
      <c r="IM443" s="7"/>
      <c r="IN443" s="7"/>
      <c r="IO443" s="7"/>
      <c r="IP443" s="7"/>
      <c r="IQ443" s="7"/>
      <c r="IR443" s="7"/>
      <c r="IS443" s="7"/>
      <c r="IT443" s="7"/>
      <c r="IU443" s="7"/>
      <c r="IV443" s="7"/>
      <c r="IW443" s="7"/>
      <c r="IX443" s="7"/>
      <c r="IY443" s="7"/>
      <c r="IZ443" s="7"/>
      <c r="JA443" s="7"/>
      <c r="JB443" s="7"/>
      <c r="JC443" s="7"/>
      <c r="JD443" s="7"/>
      <c r="JE443" s="7"/>
      <c r="JF443" s="7"/>
      <c r="JG443" s="7"/>
      <c r="JH443" s="7"/>
      <c r="JI443" s="7"/>
      <c r="JJ443" s="7"/>
      <c r="JK443" s="7"/>
      <c r="JL443" s="7"/>
      <c r="JM443" s="7"/>
      <c r="JN443" s="7"/>
      <c r="JO443" s="7"/>
      <c r="JP443" s="7"/>
      <c r="JQ443" s="7"/>
      <c r="JR443" s="7"/>
      <c r="JS443" s="7"/>
      <c r="JT443" s="7"/>
      <c r="JU443" s="7"/>
    </row>
    <row r="444" spans="1:281" s="3" customFormat="1" ht="30" customHeight="1" thickBot="1">
      <c r="A444" s="19" t="s">
        <v>294</v>
      </c>
      <c r="B444" s="29" t="s">
        <v>328</v>
      </c>
      <c r="C444" s="29" t="s">
        <v>119</v>
      </c>
      <c r="D444" s="109"/>
      <c r="E444" s="115">
        <v>0</v>
      </c>
      <c r="F444" s="113">
        <v>45852</v>
      </c>
      <c r="G444" s="34">
        <v>45866</v>
      </c>
      <c r="H444" s="28">
        <f t="shared" si="255"/>
        <v>15</v>
      </c>
      <c r="I444" s="22"/>
      <c r="J444" s="7"/>
      <c r="K444" s="7"/>
      <c r="L444" s="7"/>
      <c r="M444" s="7"/>
      <c r="N444" s="7"/>
      <c r="O444" s="7"/>
      <c r="P444" s="7"/>
      <c r="Q444" s="7"/>
      <c r="R444" s="7"/>
      <c r="S444" s="7"/>
      <c r="T444" s="7"/>
      <c r="U444" s="8"/>
      <c r="V444" s="8"/>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c r="HC444" s="7"/>
      <c r="HD444" s="7"/>
      <c r="HE444" s="7"/>
      <c r="HF444" s="7"/>
      <c r="HG444" s="7"/>
      <c r="HH444" s="7"/>
      <c r="HI444" s="7"/>
      <c r="HJ444" s="7"/>
      <c r="HK444" s="7"/>
      <c r="HL444" s="7"/>
      <c r="HM444" s="7"/>
      <c r="HN444" s="7"/>
      <c r="HO444" s="7"/>
      <c r="HP444" s="7"/>
      <c r="HQ444" s="7"/>
      <c r="HR444" s="7"/>
      <c r="HS444" s="7"/>
      <c r="HT444" s="7"/>
      <c r="HU444" s="7"/>
      <c r="HV444" s="7"/>
      <c r="HW444" s="7"/>
      <c r="HX444" s="7"/>
      <c r="HY444" s="7"/>
      <c r="HZ444" s="7"/>
      <c r="IA444" s="7"/>
      <c r="IB444" s="7"/>
      <c r="IC444" s="7"/>
      <c r="ID444" s="7"/>
      <c r="IE444" s="7"/>
      <c r="IF444" s="7"/>
      <c r="IG444" s="7"/>
      <c r="IH444" s="7"/>
      <c r="II444" s="7"/>
      <c r="IJ444" s="7"/>
      <c r="IK444" s="7"/>
      <c r="IL444" s="7"/>
      <c r="IM444" s="7"/>
      <c r="IN444" s="7"/>
      <c r="IO444" s="7"/>
      <c r="IP444" s="7"/>
      <c r="IQ444" s="7"/>
      <c r="IR444" s="7"/>
      <c r="IS444" s="7"/>
      <c r="IT444" s="7"/>
      <c r="IU444" s="7"/>
      <c r="IV444" s="7"/>
      <c r="IW444" s="7"/>
      <c r="IX444" s="7"/>
      <c r="IY444" s="7"/>
      <c r="IZ444" s="7"/>
      <c r="JA444" s="7"/>
      <c r="JB444" s="7"/>
      <c r="JC444" s="7"/>
      <c r="JD444" s="7"/>
      <c r="JE444" s="7"/>
      <c r="JF444" s="7"/>
      <c r="JG444" s="7"/>
      <c r="JH444" s="7"/>
      <c r="JI444" s="7"/>
      <c r="JJ444" s="7"/>
      <c r="JK444" s="7"/>
      <c r="JL444" s="7"/>
      <c r="JM444" s="7"/>
      <c r="JN444" s="7"/>
      <c r="JO444" s="7"/>
      <c r="JP444" s="7"/>
      <c r="JQ444" s="7"/>
      <c r="JR444" s="7"/>
      <c r="JS444" s="7"/>
      <c r="JT444" s="7"/>
      <c r="JU444" s="7"/>
    </row>
    <row r="445" spans="1:281" s="3" customFormat="1" ht="30" customHeight="1" thickBot="1">
      <c r="A445" s="19" t="s">
        <v>2097</v>
      </c>
      <c r="B445" s="29" t="s">
        <v>328</v>
      </c>
      <c r="C445" s="29" t="s">
        <v>119</v>
      </c>
      <c r="D445" s="109"/>
      <c r="E445" s="115">
        <v>0</v>
      </c>
      <c r="F445" s="113">
        <v>45852</v>
      </c>
      <c r="G445" s="34">
        <v>45866</v>
      </c>
      <c r="H445" s="28">
        <f t="shared" si="255"/>
        <v>15</v>
      </c>
      <c r="I445" s="22"/>
      <c r="J445" s="7"/>
      <c r="K445" s="7"/>
      <c r="L445" s="7"/>
      <c r="M445" s="7"/>
      <c r="N445" s="7"/>
      <c r="O445" s="7"/>
      <c r="P445" s="7"/>
      <c r="Q445" s="7"/>
      <c r="R445" s="7"/>
      <c r="S445" s="7"/>
      <c r="T445" s="7"/>
      <c r="U445" s="8"/>
      <c r="V445" s="8"/>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7"/>
      <c r="DX445" s="7"/>
      <c r="DY445" s="7"/>
      <c r="DZ445" s="7"/>
      <c r="EA445" s="7"/>
      <c r="EB445" s="7"/>
      <c r="EC445" s="7"/>
      <c r="ED445" s="7"/>
      <c r="EE445" s="7"/>
      <c r="EF445" s="7"/>
      <c r="EG445" s="7"/>
      <c r="EH445" s="7"/>
      <c r="EI445" s="7"/>
      <c r="EJ445" s="7"/>
      <c r="EK445" s="7"/>
      <c r="EL445" s="7"/>
      <c r="EM445" s="7"/>
      <c r="EN445" s="7"/>
      <c r="EO445" s="7"/>
      <c r="EP445" s="7"/>
      <c r="EQ445" s="7"/>
      <c r="ER445" s="7"/>
      <c r="ES445" s="7"/>
      <c r="ET445" s="7"/>
      <c r="EU445" s="7"/>
      <c r="EV445" s="7"/>
      <c r="EW445" s="7"/>
      <c r="EX445" s="7"/>
      <c r="EY445" s="7"/>
      <c r="EZ445" s="7"/>
      <c r="FA445" s="7"/>
      <c r="FB445" s="7"/>
      <c r="FC445" s="7"/>
      <c r="FD445" s="7"/>
      <c r="FE445" s="7"/>
      <c r="FF445" s="7"/>
      <c r="FG445" s="7"/>
      <c r="FH445" s="7"/>
      <c r="FI445" s="7"/>
      <c r="FJ445" s="7"/>
      <c r="FK445" s="7"/>
      <c r="FL445" s="7"/>
      <c r="FM445" s="7"/>
      <c r="FN445" s="7"/>
      <c r="FO445" s="7"/>
      <c r="FP445" s="7"/>
      <c r="FQ445" s="7"/>
      <c r="FR445" s="7"/>
      <c r="FS445" s="7"/>
      <c r="FT445" s="7"/>
      <c r="FU445" s="7"/>
      <c r="FV445" s="7"/>
      <c r="FW445" s="7"/>
      <c r="FX445" s="7"/>
      <c r="FY445" s="7"/>
      <c r="FZ445" s="7"/>
      <c r="GA445" s="7"/>
      <c r="GB445" s="7"/>
      <c r="GC445" s="7"/>
      <c r="GD445" s="7"/>
      <c r="GE445" s="7"/>
      <c r="GF445" s="7"/>
      <c r="GG445" s="7"/>
      <c r="GH445" s="7"/>
      <c r="GI445" s="7"/>
      <c r="GJ445" s="7"/>
      <c r="GK445" s="7"/>
      <c r="GL445" s="7"/>
      <c r="GM445" s="7"/>
      <c r="GN445" s="7"/>
      <c r="GO445" s="7"/>
      <c r="GP445" s="7"/>
      <c r="GQ445" s="7"/>
      <c r="GR445" s="7"/>
      <c r="GS445" s="7"/>
      <c r="GT445" s="7"/>
      <c r="GU445" s="7"/>
      <c r="GV445" s="7"/>
      <c r="GW445" s="7"/>
      <c r="GX445" s="7"/>
      <c r="GY445" s="7"/>
      <c r="GZ445" s="7"/>
      <c r="HA445" s="7"/>
      <c r="HB445" s="7"/>
      <c r="HC445" s="7"/>
      <c r="HD445" s="7"/>
      <c r="HE445" s="7"/>
      <c r="HF445" s="7"/>
      <c r="HG445" s="7"/>
      <c r="HH445" s="7"/>
      <c r="HI445" s="7"/>
      <c r="HJ445" s="7"/>
      <c r="HK445" s="7"/>
      <c r="HL445" s="7"/>
      <c r="HM445" s="7"/>
      <c r="HN445" s="7"/>
      <c r="HO445" s="7"/>
      <c r="HP445" s="7"/>
      <c r="HQ445" s="7"/>
      <c r="HR445" s="7"/>
      <c r="HS445" s="7"/>
      <c r="HT445" s="7"/>
      <c r="HU445" s="7"/>
      <c r="HV445" s="7"/>
      <c r="HW445" s="7"/>
      <c r="HX445" s="7"/>
      <c r="HY445" s="7"/>
      <c r="HZ445" s="7"/>
      <c r="IA445" s="7"/>
      <c r="IB445" s="7"/>
      <c r="IC445" s="7"/>
      <c r="ID445" s="7"/>
      <c r="IE445" s="7"/>
      <c r="IF445" s="7"/>
      <c r="IG445" s="7"/>
      <c r="IH445" s="7"/>
      <c r="II445" s="7"/>
      <c r="IJ445" s="7"/>
      <c r="IK445" s="7"/>
      <c r="IL445" s="7"/>
      <c r="IM445" s="7"/>
      <c r="IN445" s="7"/>
      <c r="IO445" s="7"/>
      <c r="IP445" s="7"/>
      <c r="IQ445" s="7"/>
      <c r="IR445" s="7"/>
      <c r="IS445" s="7"/>
      <c r="IT445" s="7"/>
      <c r="IU445" s="7"/>
      <c r="IV445" s="7"/>
      <c r="IW445" s="7"/>
      <c r="IX445" s="7"/>
      <c r="IY445" s="7"/>
      <c r="IZ445" s="7"/>
      <c r="JA445" s="7"/>
      <c r="JB445" s="7"/>
      <c r="JC445" s="7"/>
      <c r="JD445" s="7"/>
      <c r="JE445" s="7"/>
      <c r="JF445" s="7"/>
      <c r="JG445" s="7"/>
      <c r="JH445" s="7"/>
      <c r="JI445" s="7"/>
      <c r="JJ445" s="7"/>
      <c r="JK445" s="7"/>
      <c r="JL445" s="7"/>
      <c r="JM445" s="7"/>
      <c r="JN445" s="7"/>
      <c r="JO445" s="7"/>
      <c r="JP445" s="7"/>
      <c r="JQ445" s="7"/>
      <c r="JR445" s="7"/>
      <c r="JS445" s="7"/>
      <c r="JT445" s="7"/>
      <c r="JU445" s="7"/>
    </row>
    <row r="446" spans="1:281" s="3" customFormat="1" ht="30" customHeight="1" thickBot="1">
      <c r="A446" s="19" t="s">
        <v>295</v>
      </c>
      <c r="B446" s="29" t="s">
        <v>328</v>
      </c>
      <c r="C446" s="29" t="s">
        <v>119</v>
      </c>
      <c r="D446" s="109"/>
      <c r="E446" s="115">
        <v>0</v>
      </c>
      <c r="F446" s="113">
        <v>45852</v>
      </c>
      <c r="G446" s="34">
        <v>45866</v>
      </c>
      <c r="H446" s="28">
        <f t="shared" si="255"/>
        <v>15</v>
      </c>
      <c r="I446" s="22"/>
      <c r="J446" s="7"/>
      <c r="K446" s="7"/>
      <c r="L446" s="7"/>
      <c r="M446" s="7"/>
      <c r="N446" s="7"/>
      <c r="O446" s="7"/>
      <c r="P446" s="7"/>
      <c r="Q446" s="7"/>
      <c r="R446" s="7"/>
      <c r="S446" s="7"/>
      <c r="T446" s="7"/>
      <c r="U446" s="8"/>
      <c r="V446" s="8"/>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7"/>
      <c r="DX446" s="7"/>
      <c r="DY446" s="7"/>
      <c r="DZ446" s="7"/>
      <c r="EA446" s="7"/>
      <c r="EB446" s="7"/>
      <c r="EC446" s="7"/>
      <c r="ED446" s="7"/>
      <c r="EE446" s="7"/>
      <c r="EF446" s="7"/>
      <c r="EG446" s="7"/>
      <c r="EH446" s="7"/>
      <c r="EI446" s="7"/>
      <c r="EJ446" s="7"/>
      <c r="EK446" s="7"/>
      <c r="EL446" s="7"/>
      <c r="EM446" s="7"/>
      <c r="EN446" s="7"/>
      <c r="EO446" s="7"/>
      <c r="EP446" s="7"/>
      <c r="EQ446" s="7"/>
      <c r="ER446" s="7"/>
      <c r="ES446" s="7"/>
      <c r="ET446" s="7"/>
      <c r="EU446" s="7"/>
      <c r="EV446" s="7"/>
      <c r="EW446" s="7"/>
      <c r="EX446" s="7"/>
      <c r="EY446" s="7"/>
      <c r="EZ446" s="7"/>
      <c r="FA446" s="7"/>
      <c r="FB446" s="7"/>
      <c r="FC446" s="7"/>
      <c r="FD446" s="7"/>
      <c r="FE446" s="7"/>
      <c r="FF446" s="7"/>
      <c r="FG446" s="7"/>
      <c r="FH446" s="7"/>
      <c r="FI446" s="7"/>
      <c r="FJ446" s="7"/>
      <c r="FK446" s="7"/>
      <c r="FL446" s="7"/>
      <c r="FM446" s="7"/>
      <c r="FN446" s="7"/>
      <c r="FO446" s="7"/>
      <c r="FP446" s="7"/>
      <c r="FQ446" s="7"/>
      <c r="FR446" s="7"/>
      <c r="FS446" s="7"/>
      <c r="FT446" s="7"/>
      <c r="FU446" s="7"/>
      <c r="FV446" s="7"/>
      <c r="FW446" s="7"/>
      <c r="FX446" s="7"/>
      <c r="FY446" s="7"/>
      <c r="FZ446" s="7"/>
      <c r="GA446" s="7"/>
      <c r="GB446" s="7"/>
      <c r="GC446" s="7"/>
      <c r="GD446" s="7"/>
      <c r="GE446" s="7"/>
      <c r="GF446" s="7"/>
      <c r="GG446" s="7"/>
      <c r="GH446" s="7"/>
      <c r="GI446" s="7"/>
      <c r="GJ446" s="7"/>
      <c r="GK446" s="7"/>
      <c r="GL446" s="7"/>
      <c r="GM446" s="7"/>
      <c r="GN446" s="7"/>
      <c r="GO446" s="7"/>
      <c r="GP446" s="7"/>
      <c r="GQ446" s="7"/>
      <c r="GR446" s="7"/>
      <c r="GS446" s="7"/>
      <c r="GT446" s="7"/>
      <c r="GU446" s="7"/>
      <c r="GV446" s="7"/>
      <c r="GW446" s="7"/>
      <c r="GX446" s="7"/>
      <c r="GY446" s="7"/>
      <c r="GZ446" s="7"/>
      <c r="HA446" s="7"/>
      <c r="HB446" s="7"/>
      <c r="HC446" s="7"/>
      <c r="HD446" s="7"/>
      <c r="HE446" s="7"/>
      <c r="HF446" s="7"/>
      <c r="HG446" s="7"/>
      <c r="HH446" s="7"/>
      <c r="HI446" s="7"/>
      <c r="HJ446" s="7"/>
      <c r="HK446" s="7"/>
      <c r="HL446" s="7"/>
      <c r="HM446" s="7"/>
      <c r="HN446" s="7"/>
      <c r="HO446" s="7"/>
      <c r="HP446" s="7"/>
      <c r="HQ446" s="7"/>
      <c r="HR446" s="7"/>
      <c r="HS446" s="7"/>
      <c r="HT446" s="7"/>
      <c r="HU446" s="7"/>
      <c r="HV446" s="7"/>
      <c r="HW446" s="7"/>
      <c r="HX446" s="7"/>
      <c r="HY446" s="7"/>
      <c r="HZ446" s="7"/>
      <c r="IA446" s="7"/>
      <c r="IB446" s="7"/>
      <c r="IC446" s="7"/>
      <c r="ID446" s="7"/>
      <c r="IE446" s="7"/>
      <c r="IF446" s="7"/>
      <c r="IG446" s="7"/>
      <c r="IH446" s="7"/>
      <c r="II446" s="7"/>
      <c r="IJ446" s="7"/>
      <c r="IK446" s="7"/>
      <c r="IL446" s="7"/>
      <c r="IM446" s="7"/>
      <c r="IN446" s="7"/>
      <c r="IO446" s="7"/>
      <c r="IP446" s="7"/>
      <c r="IQ446" s="7"/>
      <c r="IR446" s="7"/>
      <c r="IS446" s="7"/>
      <c r="IT446" s="7"/>
      <c r="IU446" s="7"/>
      <c r="IV446" s="7"/>
      <c r="IW446" s="7"/>
      <c r="IX446" s="7"/>
      <c r="IY446" s="7"/>
      <c r="IZ446" s="7"/>
      <c r="JA446" s="7"/>
      <c r="JB446" s="7"/>
      <c r="JC446" s="7"/>
      <c r="JD446" s="7"/>
      <c r="JE446" s="7"/>
      <c r="JF446" s="7"/>
      <c r="JG446" s="7"/>
      <c r="JH446" s="7"/>
      <c r="JI446" s="7"/>
      <c r="JJ446" s="7"/>
      <c r="JK446" s="7"/>
      <c r="JL446" s="7"/>
      <c r="JM446" s="7"/>
      <c r="JN446" s="7"/>
      <c r="JO446" s="7"/>
      <c r="JP446" s="7"/>
      <c r="JQ446" s="7"/>
      <c r="JR446" s="7"/>
      <c r="JS446" s="7"/>
      <c r="JT446" s="7"/>
      <c r="JU446" s="7"/>
    </row>
    <row r="447" spans="1:281" s="3" customFormat="1" ht="30" customHeight="1" thickBot="1">
      <c r="A447" s="19" t="s">
        <v>296</v>
      </c>
      <c r="B447" s="29" t="s">
        <v>328</v>
      </c>
      <c r="C447" s="29" t="s">
        <v>119</v>
      </c>
      <c r="D447" s="109"/>
      <c r="E447" s="115">
        <v>0</v>
      </c>
      <c r="F447" s="113">
        <v>45852</v>
      </c>
      <c r="G447" s="34">
        <v>45866</v>
      </c>
      <c r="H447" s="28">
        <f t="shared" si="255"/>
        <v>15</v>
      </c>
      <c r="I447" s="22"/>
      <c r="J447" s="7"/>
      <c r="K447" s="7"/>
      <c r="L447" s="7"/>
      <c r="M447" s="7"/>
      <c r="N447" s="7"/>
      <c r="O447" s="7"/>
      <c r="P447" s="7"/>
      <c r="Q447" s="7"/>
      <c r="R447" s="7"/>
      <c r="S447" s="7"/>
      <c r="T447" s="7"/>
      <c r="U447" s="8"/>
      <c r="V447" s="8"/>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c r="DJ447" s="7"/>
      <c r="DK447" s="7"/>
      <c r="DL447" s="7"/>
      <c r="DM447" s="7"/>
      <c r="DN447" s="7"/>
      <c r="DO447" s="7"/>
      <c r="DP447" s="7"/>
      <c r="DQ447" s="7"/>
      <c r="DR447" s="7"/>
      <c r="DS447" s="7"/>
      <c r="DT447" s="7"/>
      <c r="DU447" s="7"/>
      <c r="DV447" s="7"/>
      <c r="DW447" s="7"/>
      <c r="DX447" s="7"/>
      <c r="DY447" s="7"/>
      <c r="DZ447" s="7"/>
      <c r="EA447" s="7"/>
      <c r="EB447" s="7"/>
      <c r="EC447" s="7"/>
      <c r="ED447" s="7"/>
      <c r="EE447" s="7"/>
      <c r="EF447" s="7"/>
      <c r="EG447" s="7"/>
      <c r="EH447" s="7"/>
      <c r="EI447" s="7"/>
      <c r="EJ447" s="7"/>
      <c r="EK447" s="7"/>
      <c r="EL447" s="7"/>
      <c r="EM447" s="7"/>
      <c r="EN447" s="7"/>
      <c r="EO447" s="7"/>
      <c r="EP447" s="7"/>
      <c r="EQ447" s="7"/>
      <c r="ER447" s="7"/>
      <c r="ES447" s="7"/>
      <c r="ET447" s="7"/>
      <c r="EU447" s="7"/>
      <c r="EV447" s="7"/>
      <c r="EW447" s="7"/>
      <c r="EX447" s="7"/>
      <c r="EY447" s="7"/>
      <c r="EZ447" s="7"/>
      <c r="FA447" s="7"/>
      <c r="FB447" s="7"/>
      <c r="FC447" s="7"/>
      <c r="FD447" s="7"/>
      <c r="FE447" s="7"/>
      <c r="FF447" s="7"/>
      <c r="FG447" s="7"/>
      <c r="FH447" s="7"/>
      <c r="FI447" s="7"/>
      <c r="FJ447" s="7"/>
      <c r="FK447" s="7"/>
      <c r="FL447" s="7"/>
      <c r="FM447" s="7"/>
      <c r="FN447" s="7"/>
      <c r="FO447" s="7"/>
      <c r="FP447" s="7"/>
      <c r="FQ447" s="7"/>
      <c r="FR447" s="7"/>
      <c r="FS447" s="7"/>
      <c r="FT447" s="7"/>
      <c r="FU447" s="7"/>
      <c r="FV447" s="7"/>
      <c r="FW447" s="7"/>
      <c r="FX447" s="7"/>
      <c r="FY447" s="7"/>
      <c r="FZ447" s="7"/>
      <c r="GA447" s="7"/>
      <c r="GB447" s="7"/>
      <c r="GC447" s="7"/>
      <c r="GD447" s="7"/>
      <c r="GE447" s="7"/>
      <c r="GF447" s="7"/>
      <c r="GG447" s="7"/>
      <c r="GH447" s="7"/>
      <c r="GI447" s="7"/>
      <c r="GJ447" s="7"/>
      <c r="GK447" s="7"/>
      <c r="GL447" s="7"/>
      <c r="GM447" s="7"/>
      <c r="GN447" s="7"/>
      <c r="GO447" s="7"/>
      <c r="GP447" s="7"/>
      <c r="GQ447" s="7"/>
      <c r="GR447" s="7"/>
      <c r="GS447" s="7"/>
      <c r="GT447" s="7"/>
      <c r="GU447" s="7"/>
      <c r="GV447" s="7"/>
      <c r="GW447" s="7"/>
      <c r="GX447" s="7"/>
      <c r="GY447" s="7"/>
      <c r="GZ447" s="7"/>
      <c r="HA447" s="7"/>
      <c r="HB447" s="7"/>
      <c r="HC447" s="7"/>
      <c r="HD447" s="7"/>
      <c r="HE447" s="7"/>
      <c r="HF447" s="7"/>
      <c r="HG447" s="7"/>
      <c r="HH447" s="7"/>
      <c r="HI447" s="7"/>
      <c r="HJ447" s="7"/>
      <c r="HK447" s="7"/>
      <c r="HL447" s="7"/>
      <c r="HM447" s="7"/>
      <c r="HN447" s="7"/>
      <c r="HO447" s="7"/>
      <c r="HP447" s="7"/>
      <c r="HQ447" s="7"/>
      <c r="HR447" s="7"/>
      <c r="HS447" s="7"/>
      <c r="HT447" s="7"/>
      <c r="HU447" s="7"/>
      <c r="HV447" s="7"/>
      <c r="HW447" s="7"/>
      <c r="HX447" s="7"/>
      <c r="HY447" s="7"/>
      <c r="HZ447" s="7"/>
      <c r="IA447" s="7"/>
      <c r="IB447" s="7"/>
      <c r="IC447" s="7"/>
      <c r="ID447" s="7"/>
      <c r="IE447" s="7"/>
      <c r="IF447" s="7"/>
      <c r="IG447" s="7"/>
      <c r="IH447" s="7"/>
      <c r="II447" s="7"/>
      <c r="IJ447" s="7"/>
      <c r="IK447" s="7"/>
      <c r="IL447" s="7"/>
      <c r="IM447" s="7"/>
      <c r="IN447" s="7"/>
      <c r="IO447" s="7"/>
      <c r="IP447" s="7"/>
      <c r="IQ447" s="7"/>
      <c r="IR447" s="7"/>
      <c r="IS447" s="7"/>
      <c r="IT447" s="7"/>
      <c r="IU447" s="7"/>
      <c r="IV447" s="7"/>
      <c r="IW447" s="7"/>
      <c r="IX447" s="7"/>
      <c r="IY447" s="7"/>
      <c r="IZ447" s="7"/>
      <c r="JA447" s="7"/>
      <c r="JB447" s="7"/>
      <c r="JC447" s="7"/>
      <c r="JD447" s="7"/>
      <c r="JE447" s="7"/>
      <c r="JF447" s="7"/>
      <c r="JG447" s="7"/>
      <c r="JH447" s="7"/>
      <c r="JI447" s="7"/>
      <c r="JJ447" s="7"/>
      <c r="JK447" s="7"/>
      <c r="JL447" s="7"/>
      <c r="JM447" s="7"/>
      <c r="JN447" s="7"/>
      <c r="JO447" s="7"/>
      <c r="JP447" s="7"/>
      <c r="JQ447" s="7"/>
      <c r="JR447" s="7"/>
      <c r="JS447" s="7"/>
      <c r="JT447" s="7"/>
      <c r="JU447" s="7"/>
    </row>
    <row r="448" spans="1:281" s="3" customFormat="1" ht="30" customHeight="1" thickBot="1">
      <c r="A448" s="19" t="s">
        <v>297</v>
      </c>
      <c r="B448" s="29" t="s">
        <v>328</v>
      </c>
      <c r="C448" s="29" t="s">
        <v>119</v>
      </c>
      <c r="D448" s="109"/>
      <c r="E448" s="115">
        <v>0</v>
      </c>
      <c r="F448" s="113">
        <v>45852</v>
      </c>
      <c r="G448" s="34">
        <v>45866</v>
      </c>
      <c r="H448" s="28">
        <f t="shared" si="255"/>
        <v>15</v>
      </c>
      <c r="I448" s="22"/>
      <c r="J448" s="7"/>
      <c r="K448" s="7"/>
      <c r="L448" s="7"/>
      <c r="M448" s="7"/>
      <c r="N448" s="7"/>
      <c r="O448" s="7"/>
      <c r="P448" s="7"/>
      <c r="Q448" s="7"/>
      <c r="R448" s="7"/>
      <c r="S448" s="7"/>
      <c r="T448" s="7"/>
      <c r="U448" s="8"/>
      <c r="V448" s="8"/>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c r="DJ448" s="7"/>
      <c r="DK448" s="7"/>
      <c r="DL448" s="7"/>
      <c r="DM448" s="7"/>
      <c r="DN448" s="7"/>
      <c r="DO448" s="7"/>
      <c r="DP448" s="7"/>
      <c r="DQ448" s="7"/>
      <c r="DR448" s="7"/>
      <c r="DS448" s="7"/>
      <c r="DT448" s="7"/>
      <c r="DU448" s="7"/>
      <c r="DV448" s="7"/>
      <c r="DW448" s="7"/>
      <c r="DX448" s="7"/>
      <c r="DY448" s="7"/>
      <c r="DZ448" s="7"/>
      <c r="EA448" s="7"/>
      <c r="EB448" s="7"/>
      <c r="EC448" s="7"/>
      <c r="ED448" s="7"/>
      <c r="EE448" s="7"/>
      <c r="EF448" s="7"/>
      <c r="EG448" s="7"/>
      <c r="EH448" s="7"/>
      <c r="EI448" s="7"/>
      <c r="EJ448" s="7"/>
      <c r="EK448" s="7"/>
      <c r="EL448" s="7"/>
      <c r="EM448" s="7"/>
      <c r="EN448" s="7"/>
      <c r="EO448" s="7"/>
      <c r="EP448" s="7"/>
      <c r="EQ448" s="7"/>
      <c r="ER448" s="7"/>
      <c r="ES448" s="7"/>
      <c r="ET448" s="7"/>
      <c r="EU448" s="7"/>
      <c r="EV448" s="7"/>
      <c r="EW448" s="7"/>
      <c r="EX448" s="7"/>
      <c r="EY448" s="7"/>
      <c r="EZ448" s="7"/>
      <c r="FA448" s="7"/>
      <c r="FB448" s="7"/>
      <c r="FC448" s="7"/>
      <c r="FD448" s="7"/>
      <c r="FE448" s="7"/>
      <c r="FF448" s="7"/>
      <c r="FG448" s="7"/>
      <c r="FH448" s="7"/>
      <c r="FI448" s="7"/>
      <c r="FJ448" s="7"/>
      <c r="FK448" s="7"/>
      <c r="FL448" s="7"/>
      <c r="FM448" s="7"/>
      <c r="FN448" s="7"/>
      <c r="FO448" s="7"/>
      <c r="FP448" s="7"/>
      <c r="FQ448" s="7"/>
      <c r="FR448" s="7"/>
      <c r="FS448" s="7"/>
      <c r="FT448" s="7"/>
      <c r="FU448" s="7"/>
      <c r="FV448" s="7"/>
      <c r="FW448" s="7"/>
      <c r="FX448" s="7"/>
      <c r="FY448" s="7"/>
      <c r="FZ448" s="7"/>
      <c r="GA448" s="7"/>
      <c r="GB448" s="7"/>
      <c r="GC448" s="7"/>
      <c r="GD448" s="7"/>
      <c r="GE448" s="7"/>
      <c r="GF448" s="7"/>
      <c r="GG448" s="7"/>
      <c r="GH448" s="7"/>
      <c r="GI448" s="7"/>
      <c r="GJ448" s="7"/>
      <c r="GK448" s="7"/>
      <c r="GL448" s="7"/>
      <c r="GM448" s="7"/>
      <c r="GN448" s="7"/>
      <c r="GO448" s="7"/>
      <c r="GP448" s="7"/>
      <c r="GQ448" s="7"/>
      <c r="GR448" s="7"/>
      <c r="GS448" s="7"/>
      <c r="GT448" s="7"/>
      <c r="GU448" s="7"/>
      <c r="GV448" s="7"/>
      <c r="GW448" s="7"/>
      <c r="GX448" s="7"/>
      <c r="GY448" s="7"/>
      <c r="GZ448" s="7"/>
      <c r="HA448" s="7"/>
      <c r="HB448" s="7"/>
      <c r="HC448" s="7"/>
      <c r="HD448" s="7"/>
      <c r="HE448" s="7"/>
      <c r="HF448" s="7"/>
      <c r="HG448" s="7"/>
      <c r="HH448" s="7"/>
      <c r="HI448" s="7"/>
      <c r="HJ448" s="7"/>
      <c r="HK448" s="7"/>
      <c r="HL448" s="7"/>
      <c r="HM448" s="7"/>
      <c r="HN448" s="7"/>
      <c r="HO448" s="7"/>
      <c r="HP448" s="7"/>
      <c r="HQ448" s="7"/>
      <c r="HR448" s="7"/>
      <c r="HS448" s="7"/>
      <c r="HT448" s="7"/>
      <c r="HU448" s="7"/>
      <c r="HV448" s="7"/>
      <c r="HW448" s="7"/>
      <c r="HX448" s="7"/>
      <c r="HY448" s="7"/>
      <c r="HZ448" s="7"/>
      <c r="IA448" s="7"/>
      <c r="IB448" s="7"/>
      <c r="IC448" s="7"/>
      <c r="ID448" s="7"/>
      <c r="IE448" s="7"/>
      <c r="IF448" s="7"/>
      <c r="IG448" s="7"/>
      <c r="IH448" s="7"/>
      <c r="II448" s="7"/>
      <c r="IJ448" s="7"/>
      <c r="IK448" s="7"/>
      <c r="IL448" s="7"/>
      <c r="IM448" s="7"/>
      <c r="IN448" s="7"/>
      <c r="IO448" s="7"/>
      <c r="IP448" s="7"/>
      <c r="IQ448" s="7"/>
      <c r="IR448" s="7"/>
      <c r="IS448" s="7"/>
      <c r="IT448" s="7"/>
      <c r="IU448" s="7"/>
      <c r="IV448" s="7"/>
      <c r="IW448" s="7"/>
      <c r="IX448" s="7"/>
      <c r="IY448" s="7"/>
      <c r="IZ448" s="7"/>
      <c r="JA448" s="7"/>
      <c r="JB448" s="7"/>
      <c r="JC448" s="7"/>
      <c r="JD448" s="7"/>
      <c r="JE448" s="7"/>
      <c r="JF448" s="7"/>
      <c r="JG448" s="7"/>
      <c r="JH448" s="7"/>
      <c r="JI448" s="7"/>
      <c r="JJ448" s="7"/>
      <c r="JK448" s="7"/>
      <c r="JL448" s="7"/>
      <c r="JM448" s="7"/>
      <c r="JN448" s="7"/>
      <c r="JO448" s="7"/>
      <c r="JP448" s="7"/>
      <c r="JQ448" s="7"/>
      <c r="JR448" s="7"/>
      <c r="JS448" s="7"/>
      <c r="JT448" s="7"/>
      <c r="JU448" s="7"/>
    </row>
    <row r="449" spans="1:281" s="3" customFormat="1" ht="30" customHeight="1" thickBot="1">
      <c r="A449" s="19" t="s">
        <v>298</v>
      </c>
      <c r="B449" s="29" t="s">
        <v>328</v>
      </c>
      <c r="C449" s="29" t="s">
        <v>119</v>
      </c>
      <c r="D449" s="109"/>
      <c r="E449" s="115">
        <v>0</v>
      </c>
      <c r="F449" s="113">
        <v>45852</v>
      </c>
      <c r="G449" s="34">
        <v>45866</v>
      </c>
      <c r="H449" s="28">
        <f t="shared" si="255"/>
        <v>15</v>
      </c>
      <c r="I449" s="22"/>
      <c r="J449" s="7"/>
      <c r="K449" s="7"/>
      <c r="L449" s="7"/>
      <c r="M449" s="7"/>
      <c r="N449" s="7"/>
      <c r="O449" s="7"/>
      <c r="P449" s="7"/>
      <c r="Q449" s="7"/>
      <c r="R449" s="7"/>
      <c r="S449" s="7"/>
      <c r="T449" s="7"/>
      <c r="U449" s="8"/>
      <c r="V449" s="8"/>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7"/>
      <c r="DX449" s="7"/>
      <c r="DY449" s="7"/>
      <c r="DZ449" s="7"/>
      <c r="EA449" s="7"/>
      <c r="EB449" s="7"/>
      <c r="EC449" s="7"/>
      <c r="ED449" s="7"/>
      <c r="EE449" s="7"/>
      <c r="EF449" s="7"/>
      <c r="EG449" s="7"/>
      <c r="EH449" s="7"/>
      <c r="EI449" s="7"/>
      <c r="EJ449" s="7"/>
      <c r="EK449" s="7"/>
      <c r="EL449" s="7"/>
      <c r="EM449" s="7"/>
      <c r="EN449" s="7"/>
      <c r="EO449" s="7"/>
      <c r="EP449" s="7"/>
      <c r="EQ449" s="7"/>
      <c r="ER449" s="7"/>
      <c r="ES449" s="7"/>
      <c r="ET449" s="7"/>
      <c r="EU449" s="7"/>
      <c r="EV449" s="7"/>
      <c r="EW449" s="7"/>
      <c r="EX449" s="7"/>
      <c r="EY449" s="7"/>
      <c r="EZ449" s="7"/>
      <c r="FA449" s="7"/>
      <c r="FB449" s="7"/>
      <c r="FC449" s="7"/>
      <c r="FD449" s="7"/>
      <c r="FE449" s="7"/>
      <c r="FF449" s="7"/>
      <c r="FG449" s="7"/>
      <c r="FH449" s="7"/>
      <c r="FI449" s="7"/>
      <c r="FJ449" s="7"/>
      <c r="FK449" s="7"/>
      <c r="FL449" s="7"/>
      <c r="FM449" s="7"/>
      <c r="FN449" s="7"/>
      <c r="FO449" s="7"/>
      <c r="FP449" s="7"/>
      <c r="FQ449" s="7"/>
      <c r="FR449" s="7"/>
      <c r="FS449" s="7"/>
      <c r="FT449" s="7"/>
      <c r="FU449" s="7"/>
      <c r="FV449" s="7"/>
      <c r="FW449" s="7"/>
      <c r="FX449" s="7"/>
      <c r="FY449" s="7"/>
      <c r="FZ449" s="7"/>
      <c r="GA449" s="7"/>
      <c r="GB449" s="7"/>
      <c r="GC449" s="7"/>
      <c r="GD449" s="7"/>
      <c r="GE449" s="7"/>
      <c r="GF449" s="7"/>
      <c r="GG449" s="7"/>
      <c r="GH449" s="7"/>
      <c r="GI449" s="7"/>
      <c r="GJ449" s="7"/>
      <c r="GK449" s="7"/>
      <c r="GL449" s="7"/>
      <c r="GM449" s="7"/>
      <c r="GN449" s="7"/>
      <c r="GO449" s="7"/>
      <c r="GP449" s="7"/>
      <c r="GQ449" s="7"/>
      <c r="GR449" s="7"/>
      <c r="GS449" s="7"/>
      <c r="GT449" s="7"/>
      <c r="GU449" s="7"/>
      <c r="GV449" s="7"/>
      <c r="GW449" s="7"/>
      <c r="GX449" s="7"/>
      <c r="GY449" s="7"/>
      <c r="GZ449" s="7"/>
      <c r="HA449" s="7"/>
      <c r="HB449" s="7"/>
      <c r="HC449" s="7"/>
      <c r="HD449" s="7"/>
      <c r="HE449" s="7"/>
      <c r="HF449" s="7"/>
      <c r="HG449" s="7"/>
      <c r="HH449" s="7"/>
      <c r="HI449" s="7"/>
      <c r="HJ449" s="7"/>
      <c r="HK449" s="7"/>
      <c r="HL449" s="7"/>
      <c r="HM449" s="7"/>
      <c r="HN449" s="7"/>
      <c r="HO449" s="7"/>
      <c r="HP449" s="7"/>
      <c r="HQ449" s="7"/>
      <c r="HR449" s="7"/>
      <c r="HS449" s="7"/>
      <c r="HT449" s="7"/>
      <c r="HU449" s="7"/>
      <c r="HV449" s="7"/>
      <c r="HW449" s="7"/>
      <c r="HX449" s="7"/>
      <c r="HY449" s="7"/>
      <c r="HZ449" s="7"/>
      <c r="IA449" s="7"/>
      <c r="IB449" s="7"/>
      <c r="IC449" s="7"/>
      <c r="ID449" s="7"/>
      <c r="IE449" s="7"/>
      <c r="IF449" s="7"/>
      <c r="IG449" s="7"/>
      <c r="IH449" s="7"/>
      <c r="II449" s="7"/>
      <c r="IJ449" s="7"/>
      <c r="IK449" s="7"/>
      <c r="IL449" s="7"/>
      <c r="IM449" s="7"/>
      <c r="IN449" s="7"/>
      <c r="IO449" s="7"/>
      <c r="IP449" s="7"/>
      <c r="IQ449" s="7"/>
      <c r="IR449" s="7"/>
      <c r="IS449" s="7"/>
      <c r="IT449" s="7"/>
      <c r="IU449" s="7"/>
      <c r="IV449" s="7"/>
      <c r="IW449" s="7"/>
      <c r="IX449" s="7"/>
      <c r="IY449" s="7"/>
      <c r="IZ449" s="7"/>
      <c r="JA449" s="7"/>
      <c r="JB449" s="7"/>
      <c r="JC449" s="7"/>
      <c r="JD449" s="7"/>
      <c r="JE449" s="7"/>
      <c r="JF449" s="7"/>
      <c r="JG449" s="7"/>
      <c r="JH449" s="7"/>
      <c r="JI449" s="7"/>
      <c r="JJ449" s="7"/>
      <c r="JK449" s="7"/>
      <c r="JL449" s="7"/>
      <c r="JM449" s="7"/>
      <c r="JN449" s="7"/>
      <c r="JO449" s="7"/>
      <c r="JP449" s="7"/>
      <c r="JQ449" s="7"/>
      <c r="JR449" s="7"/>
      <c r="JS449" s="7"/>
      <c r="JT449" s="7"/>
      <c r="JU449" s="7"/>
    </row>
    <row r="450" spans="1:281" s="3" customFormat="1" ht="30" customHeight="1" thickBot="1">
      <c r="A450" s="19" t="s">
        <v>299</v>
      </c>
      <c r="B450" s="29" t="s">
        <v>328</v>
      </c>
      <c r="C450" s="29" t="s">
        <v>119</v>
      </c>
      <c r="D450" s="109"/>
      <c r="E450" s="115">
        <v>0</v>
      </c>
      <c r="F450" s="113">
        <v>45852</v>
      </c>
      <c r="G450" s="34">
        <v>45866</v>
      </c>
      <c r="H450" s="28">
        <f t="shared" si="255"/>
        <v>15</v>
      </c>
      <c r="I450" s="22"/>
      <c r="J450" s="7"/>
      <c r="K450" s="7"/>
      <c r="L450" s="7"/>
      <c r="M450" s="7"/>
      <c r="N450" s="7"/>
      <c r="O450" s="7"/>
      <c r="P450" s="7"/>
      <c r="Q450" s="7"/>
      <c r="R450" s="7"/>
      <c r="S450" s="7"/>
      <c r="T450" s="7"/>
      <c r="U450" s="8"/>
      <c r="V450" s="8"/>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7"/>
      <c r="DX450" s="7"/>
      <c r="DY450" s="7"/>
      <c r="DZ450" s="7"/>
      <c r="EA450" s="7"/>
      <c r="EB450" s="7"/>
      <c r="EC450" s="7"/>
      <c r="ED450" s="7"/>
      <c r="EE450" s="7"/>
      <c r="EF450" s="7"/>
      <c r="EG450" s="7"/>
      <c r="EH450" s="7"/>
      <c r="EI450" s="7"/>
      <c r="EJ450" s="7"/>
      <c r="EK450" s="7"/>
      <c r="EL450" s="7"/>
      <c r="EM450" s="7"/>
      <c r="EN450" s="7"/>
      <c r="EO450" s="7"/>
      <c r="EP450" s="7"/>
      <c r="EQ450" s="7"/>
      <c r="ER450" s="7"/>
      <c r="ES450" s="7"/>
      <c r="ET450" s="7"/>
      <c r="EU450" s="7"/>
      <c r="EV450" s="7"/>
      <c r="EW450" s="7"/>
      <c r="EX450" s="7"/>
      <c r="EY450" s="7"/>
      <c r="EZ450" s="7"/>
      <c r="FA450" s="7"/>
      <c r="FB450" s="7"/>
      <c r="FC450" s="7"/>
      <c r="FD450" s="7"/>
      <c r="FE450" s="7"/>
      <c r="FF450" s="7"/>
      <c r="FG450" s="7"/>
      <c r="FH450" s="7"/>
      <c r="FI450" s="7"/>
      <c r="FJ450" s="7"/>
      <c r="FK450" s="7"/>
      <c r="FL450" s="7"/>
      <c r="FM450" s="7"/>
      <c r="FN450" s="7"/>
      <c r="FO450" s="7"/>
      <c r="FP450" s="7"/>
      <c r="FQ450" s="7"/>
      <c r="FR450" s="7"/>
      <c r="FS450" s="7"/>
      <c r="FT450" s="7"/>
      <c r="FU450" s="7"/>
      <c r="FV450" s="7"/>
      <c r="FW450" s="7"/>
      <c r="FX450" s="7"/>
      <c r="FY450" s="7"/>
      <c r="FZ450" s="7"/>
      <c r="GA450" s="7"/>
      <c r="GB450" s="7"/>
      <c r="GC450" s="7"/>
      <c r="GD450" s="7"/>
      <c r="GE450" s="7"/>
      <c r="GF450" s="7"/>
      <c r="GG450" s="7"/>
      <c r="GH450" s="7"/>
      <c r="GI450" s="7"/>
      <c r="GJ450" s="7"/>
      <c r="GK450" s="7"/>
      <c r="GL450" s="7"/>
      <c r="GM450" s="7"/>
      <c r="GN450" s="7"/>
      <c r="GO450" s="7"/>
      <c r="GP450" s="7"/>
      <c r="GQ450" s="7"/>
      <c r="GR450" s="7"/>
      <c r="GS450" s="7"/>
      <c r="GT450" s="7"/>
      <c r="GU450" s="7"/>
      <c r="GV450" s="7"/>
      <c r="GW450" s="7"/>
      <c r="GX450" s="7"/>
      <c r="GY450" s="7"/>
      <c r="GZ450" s="7"/>
      <c r="HA450" s="7"/>
      <c r="HB450" s="7"/>
      <c r="HC450" s="7"/>
      <c r="HD450" s="7"/>
      <c r="HE450" s="7"/>
      <c r="HF450" s="7"/>
      <c r="HG450" s="7"/>
      <c r="HH450" s="7"/>
      <c r="HI450" s="7"/>
      <c r="HJ450" s="7"/>
      <c r="HK450" s="7"/>
      <c r="HL450" s="7"/>
      <c r="HM450" s="7"/>
      <c r="HN450" s="7"/>
      <c r="HO450" s="7"/>
      <c r="HP450" s="7"/>
      <c r="HQ450" s="7"/>
      <c r="HR450" s="7"/>
      <c r="HS450" s="7"/>
      <c r="HT450" s="7"/>
      <c r="HU450" s="7"/>
      <c r="HV450" s="7"/>
      <c r="HW450" s="7"/>
      <c r="HX450" s="7"/>
      <c r="HY450" s="7"/>
      <c r="HZ450" s="7"/>
      <c r="IA450" s="7"/>
      <c r="IB450" s="7"/>
      <c r="IC450" s="7"/>
      <c r="ID450" s="7"/>
      <c r="IE450" s="7"/>
      <c r="IF450" s="7"/>
      <c r="IG450" s="7"/>
      <c r="IH450" s="7"/>
      <c r="II450" s="7"/>
      <c r="IJ450" s="7"/>
      <c r="IK450" s="7"/>
      <c r="IL450" s="7"/>
      <c r="IM450" s="7"/>
      <c r="IN450" s="7"/>
      <c r="IO450" s="7"/>
      <c r="IP450" s="7"/>
      <c r="IQ450" s="7"/>
      <c r="IR450" s="7"/>
      <c r="IS450" s="7"/>
      <c r="IT450" s="7"/>
      <c r="IU450" s="7"/>
      <c r="IV450" s="7"/>
      <c r="IW450" s="7"/>
      <c r="IX450" s="7"/>
      <c r="IY450" s="7"/>
      <c r="IZ450" s="7"/>
      <c r="JA450" s="7"/>
      <c r="JB450" s="7"/>
      <c r="JC450" s="7"/>
      <c r="JD450" s="7"/>
      <c r="JE450" s="7"/>
      <c r="JF450" s="7"/>
      <c r="JG450" s="7"/>
      <c r="JH450" s="7"/>
      <c r="JI450" s="7"/>
      <c r="JJ450" s="7"/>
      <c r="JK450" s="7"/>
      <c r="JL450" s="7"/>
      <c r="JM450" s="7"/>
      <c r="JN450" s="7"/>
      <c r="JO450" s="7"/>
      <c r="JP450" s="7"/>
      <c r="JQ450" s="7"/>
      <c r="JR450" s="7"/>
      <c r="JS450" s="7"/>
      <c r="JT450" s="7"/>
      <c r="JU450" s="7"/>
    </row>
    <row r="451" spans="1:281" s="3" customFormat="1" ht="30" customHeight="1" thickBot="1">
      <c r="A451" s="19" t="s">
        <v>300</v>
      </c>
      <c r="B451" s="29" t="s">
        <v>328</v>
      </c>
      <c r="C451" s="29" t="s">
        <v>119</v>
      </c>
      <c r="D451" s="109"/>
      <c r="E451" s="115">
        <v>0</v>
      </c>
      <c r="F451" s="113">
        <v>45852</v>
      </c>
      <c r="G451" s="34">
        <v>45866</v>
      </c>
      <c r="H451" s="28">
        <f t="shared" si="255"/>
        <v>15</v>
      </c>
      <c r="I451" s="22"/>
      <c r="J451" s="7"/>
      <c r="K451" s="7"/>
      <c r="L451" s="7"/>
      <c r="M451" s="7"/>
      <c r="N451" s="7"/>
      <c r="O451" s="7"/>
      <c r="P451" s="7"/>
      <c r="Q451" s="7"/>
      <c r="R451" s="7"/>
      <c r="S451" s="7"/>
      <c r="T451" s="7"/>
      <c r="U451" s="8"/>
      <c r="V451" s="8"/>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7"/>
      <c r="DX451" s="7"/>
      <c r="DY451" s="7"/>
      <c r="DZ451" s="7"/>
      <c r="EA451" s="7"/>
      <c r="EB451" s="7"/>
      <c r="EC451" s="7"/>
      <c r="ED451" s="7"/>
      <c r="EE451" s="7"/>
      <c r="EF451" s="7"/>
      <c r="EG451" s="7"/>
      <c r="EH451" s="7"/>
      <c r="EI451" s="7"/>
      <c r="EJ451" s="7"/>
      <c r="EK451" s="7"/>
      <c r="EL451" s="7"/>
      <c r="EM451" s="7"/>
      <c r="EN451" s="7"/>
      <c r="EO451" s="7"/>
      <c r="EP451" s="7"/>
      <c r="EQ451" s="7"/>
      <c r="ER451" s="7"/>
      <c r="ES451" s="7"/>
      <c r="ET451" s="7"/>
      <c r="EU451" s="7"/>
      <c r="EV451" s="7"/>
      <c r="EW451" s="7"/>
      <c r="EX451" s="7"/>
      <c r="EY451" s="7"/>
      <c r="EZ451" s="7"/>
      <c r="FA451" s="7"/>
      <c r="FB451" s="7"/>
      <c r="FC451" s="7"/>
      <c r="FD451" s="7"/>
      <c r="FE451" s="7"/>
      <c r="FF451" s="7"/>
      <c r="FG451" s="7"/>
      <c r="FH451" s="7"/>
      <c r="FI451" s="7"/>
      <c r="FJ451" s="7"/>
      <c r="FK451" s="7"/>
      <c r="FL451" s="7"/>
      <c r="FM451" s="7"/>
      <c r="FN451" s="7"/>
      <c r="FO451" s="7"/>
      <c r="FP451" s="7"/>
      <c r="FQ451" s="7"/>
      <c r="FR451" s="7"/>
      <c r="FS451" s="7"/>
      <c r="FT451" s="7"/>
      <c r="FU451" s="7"/>
      <c r="FV451" s="7"/>
      <c r="FW451" s="7"/>
      <c r="FX451" s="7"/>
      <c r="FY451" s="7"/>
      <c r="FZ451" s="7"/>
      <c r="GA451" s="7"/>
      <c r="GB451" s="7"/>
      <c r="GC451" s="7"/>
      <c r="GD451" s="7"/>
      <c r="GE451" s="7"/>
      <c r="GF451" s="7"/>
      <c r="GG451" s="7"/>
      <c r="GH451" s="7"/>
      <c r="GI451" s="7"/>
      <c r="GJ451" s="7"/>
      <c r="GK451" s="7"/>
      <c r="GL451" s="7"/>
      <c r="GM451" s="7"/>
      <c r="GN451" s="7"/>
      <c r="GO451" s="7"/>
      <c r="GP451" s="7"/>
      <c r="GQ451" s="7"/>
      <c r="GR451" s="7"/>
      <c r="GS451" s="7"/>
      <c r="GT451" s="7"/>
      <c r="GU451" s="7"/>
      <c r="GV451" s="7"/>
      <c r="GW451" s="7"/>
      <c r="GX451" s="7"/>
      <c r="GY451" s="7"/>
      <c r="GZ451" s="7"/>
      <c r="HA451" s="7"/>
      <c r="HB451" s="7"/>
      <c r="HC451" s="7"/>
      <c r="HD451" s="7"/>
      <c r="HE451" s="7"/>
      <c r="HF451" s="7"/>
      <c r="HG451" s="7"/>
      <c r="HH451" s="7"/>
      <c r="HI451" s="7"/>
      <c r="HJ451" s="7"/>
      <c r="HK451" s="7"/>
      <c r="HL451" s="7"/>
      <c r="HM451" s="7"/>
      <c r="HN451" s="7"/>
      <c r="HO451" s="7"/>
      <c r="HP451" s="7"/>
      <c r="HQ451" s="7"/>
      <c r="HR451" s="7"/>
      <c r="HS451" s="7"/>
      <c r="HT451" s="7"/>
      <c r="HU451" s="7"/>
      <c r="HV451" s="7"/>
      <c r="HW451" s="7"/>
      <c r="HX451" s="7"/>
      <c r="HY451" s="7"/>
      <c r="HZ451" s="7"/>
      <c r="IA451" s="7"/>
      <c r="IB451" s="7"/>
      <c r="IC451" s="7"/>
      <c r="ID451" s="7"/>
      <c r="IE451" s="7"/>
      <c r="IF451" s="7"/>
      <c r="IG451" s="7"/>
      <c r="IH451" s="7"/>
      <c r="II451" s="7"/>
      <c r="IJ451" s="7"/>
      <c r="IK451" s="7"/>
      <c r="IL451" s="7"/>
      <c r="IM451" s="7"/>
      <c r="IN451" s="7"/>
      <c r="IO451" s="7"/>
      <c r="IP451" s="7"/>
      <c r="IQ451" s="7"/>
      <c r="IR451" s="7"/>
      <c r="IS451" s="7"/>
      <c r="IT451" s="7"/>
      <c r="IU451" s="7"/>
      <c r="IV451" s="7"/>
      <c r="IW451" s="7"/>
      <c r="IX451" s="7"/>
      <c r="IY451" s="7"/>
      <c r="IZ451" s="7"/>
      <c r="JA451" s="7"/>
      <c r="JB451" s="7"/>
      <c r="JC451" s="7"/>
      <c r="JD451" s="7"/>
      <c r="JE451" s="7"/>
      <c r="JF451" s="7"/>
      <c r="JG451" s="7"/>
      <c r="JH451" s="7"/>
      <c r="JI451" s="7"/>
      <c r="JJ451" s="7"/>
      <c r="JK451" s="7"/>
      <c r="JL451" s="7"/>
      <c r="JM451" s="7"/>
      <c r="JN451" s="7"/>
      <c r="JO451" s="7"/>
      <c r="JP451" s="7"/>
      <c r="JQ451" s="7"/>
      <c r="JR451" s="7"/>
      <c r="JS451" s="7"/>
      <c r="JT451" s="7"/>
      <c r="JU451" s="7"/>
    </row>
    <row r="452" spans="1:281" s="3" customFormat="1" ht="30" customHeight="1" thickBot="1">
      <c r="A452" s="121" t="s">
        <v>301</v>
      </c>
      <c r="B452" s="122" t="s">
        <v>328</v>
      </c>
      <c r="C452" s="122" t="s">
        <v>119</v>
      </c>
      <c r="D452" s="127"/>
      <c r="E452" s="117">
        <v>0</v>
      </c>
      <c r="F452" s="113">
        <v>45852</v>
      </c>
      <c r="G452" s="34">
        <v>45866</v>
      </c>
      <c r="H452" s="125">
        <f t="shared" si="255"/>
        <v>15</v>
      </c>
      <c r="I452" s="22"/>
      <c r="J452" s="7"/>
      <c r="K452" s="7"/>
      <c r="L452" s="7"/>
      <c r="M452" s="7"/>
      <c r="N452" s="7"/>
      <c r="O452" s="7"/>
      <c r="P452" s="7"/>
      <c r="Q452" s="7"/>
      <c r="R452" s="7"/>
      <c r="S452" s="7"/>
      <c r="T452" s="7"/>
      <c r="U452" s="8"/>
      <c r="V452" s="8"/>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7"/>
      <c r="DX452" s="7"/>
      <c r="DY452" s="7"/>
      <c r="DZ452" s="7"/>
      <c r="EA452" s="7"/>
      <c r="EB452" s="7"/>
      <c r="EC452" s="7"/>
      <c r="ED452" s="7"/>
      <c r="EE452" s="7"/>
      <c r="EF452" s="7"/>
      <c r="EG452" s="7"/>
      <c r="EH452" s="7"/>
      <c r="EI452" s="7"/>
      <c r="EJ452" s="7"/>
      <c r="EK452" s="7"/>
      <c r="EL452" s="7"/>
      <c r="EM452" s="7"/>
      <c r="EN452" s="7"/>
      <c r="EO452" s="7"/>
      <c r="EP452" s="7"/>
      <c r="EQ452" s="7"/>
      <c r="ER452" s="7"/>
      <c r="ES452" s="7"/>
      <c r="ET452" s="7"/>
      <c r="EU452" s="7"/>
      <c r="EV452" s="7"/>
      <c r="EW452" s="7"/>
      <c r="EX452" s="7"/>
      <c r="EY452" s="7"/>
      <c r="EZ452" s="7"/>
      <c r="FA452" s="7"/>
      <c r="FB452" s="7"/>
      <c r="FC452" s="7"/>
      <c r="FD452" s="7"/>
      <c r="FE452" s="7"/>
      <c r="FF452" s="7"/>
      <c r="FG452" s="7"/>
      <c r="FH452" s="7"/>
      <c r="FI452" s="7"/>
      <c r="FJ452" s="7"/>
      <c r="FK452" s="7"/>
      <c r="FL452" s="7"/>
      <c r="FM452" s="7"/>
      <c r="FN452" s="7"/>
      <c r="FO452" s="7"/>
      <c r="FP452" s="7"/>
      <c r="FQ452" s="7"/>
      <c r="FR452" s="7"/>
      <c r="FS452" s="7"/>
      <c r="FT452" s="7"/>
      <c r="FU452" s="7"/>
      <c r="FV452" s="7"/>
      <c r="FW452" s="7"/>
      <c r="FX452" s="7"/>
      <c r="FY452" s="7"/>
      <c r="FZ452" s="7"/>
      <c r="GA452" s="7"/>
      <c r="GB452" s="7"/>
      <c r="GC452" s="7"/>
      <c r="GD452" s="7"/>
      <c r="GE452" s="7"/>
      <c r="GF452" s="7"/>
      <c r="GG452" s="7"/>
      <c r="GH452" s="7"/>
      <c r="GI452" s="7"/>
      <c r="GJ452" s="7"/>
      <c r="GK452" s="7"/>
      <c r="GL452" s="7"/>
      <c r="GM452" s="7"/>
      <c r="GN452" s="7"/>
      <c r="GO452" s="7"/>
      <c r="GP452" s="7"/>
      <c r="GQ452" s="7"/>
      <c r="GR452" s="7"/>
      <c r="GS452" s="7"/>
      <c r="GT452" s="7"/>
      <c r="GU452" s="7"/>
      <c r="GV452" s="7"/>
      <c r="GW452" s="7"/>
      <c r="GX452" s="7"/>
      <c r="GY452" s="7"/>
      <c r="GZ452" s="7"/>
      <c r="HA452" s="7"/>
      <c r="HB452" s="7"/>
      <c r="HC452" s="7"/>
      <c r="HD452" s="7"/>
      <c r="HE452" s="7"/>
      <c r="HF452" s="7"/>
      <c r="HG452" s="7"/>
      <c r="HH452" s="7"/>
      <c r="HI452" s="7"/>
      <c r="HJ452" s="7"/>
      <c r="HK452" s="7"/>
      <c r="HL452" s="7"/>
      <c r="HM452" s="7"/>
      <c r="HN452" s="7"/>
      <c r="HO452" s="7"/>
      <c r="HP452" s="7"/>
      <c r="HQ452" s="7"/>
      <c r="HR452" s="7"/>
      <c r="HS452" s="7"/>
      <c r="HT452" s="7"/>
      <c r="HU452" s="7"/>
      <c r="HV452" s="7"/>
      <c r="HW452" s="7"/>
      <c r="HX452" s="7"/>
      <c r="HY452" s="7"/>
      <c r="HZ452" s="7"/>
      <c r="IA452" s="7"/>
      <c r="IB452" s="7"/>
      <c r="IC452" s="7"/>
      <c r="ID452" s="7"/>
      <c r="IE452" s="7"/>
      <c r="IF452" s="7"/>
      <c r="IG452" s="7"/>
      <c r="IH452" s="7"/>
      <c r="II452" s="7"/>
      <c r="IJ452" s="7"/>
      <c r="IK452" s="7"/>
      <c r="IL452" s="7"/>
      <c r="IM452" s="7"/>
      <c r="IN452" s="7"/>
      <c r="IO452" s="7"/>
      <c r="IP452" s="7"/>
      <c r="IQ452" s="7"/>
      <c r="IR452" s="7"/>
      <c r="IS452" s="7"/>
      <c r="IT452" s="7"/>
      <c r="IU452" s="7"/>
      <c r="IV452" s="7"/>
      <c r="IW452" s="7"/>
      <c r="IX452" s="7"/>
      <c r="IY452" s="7"/>
      <c r="IZ452" s="7"/>
      <c r="JA452" s="7"/>
      <c r="JB452" s="7"/>
      <c r="JC452" s="7"/>
      <c r="JD452" s="7"/>
      <c r="JE452" s="7"/>
      <c r="JF452" s="7"/>
      <c r="JG452" s="7"/>
      <c r="JH452" s="7"/>
      <c r="JI452" s="7"/>
      <c r="JJ452" s="7"/>
      <c r="JK452" s="7"/>
      <c r="JL452" s="7"/>
      <c r="JM452" s="7"/>
      <c r="JN452" s="7"/>
      <c r="JO452" s="7"/>
      <c r="JP452" s="7"/>
      <c r="JQ452" s="7"/>
      <c r="JR452" s="7"/>
      <c r="JS452" s="7"/>
      <c r="JT452" s="7"/>
      <c r="JU452" s="7"/>
    </row>
    <row r="453" spans="1:281" s="3" customFormat="1" ht="30" customHeight="1" thickBot="1">
      <c r="A453" s="121" t="s">
        <v>2089</v>
      </c>
      <c r="B453" s="122" t="s">
        <v>332</v>
      </c>
      <c r="C453" s="122" t="s">
        <v>210</v>
      </c>
      <c r="D453" s="127"/>
      <c r="E453" s="117">
        <v>0</v>
      </c>
      <c r="F453" s="113">
        <v>45852</v>
      </c>
      <c r="G453" s="34">
        <v>45866</v>
      </c>
      <c r="H453" s="125">
        <f t="shared" si="255"/>
        <v>15</v>
      </c>
      <c r="I453" s="22"/>
      <c r="J453" s="7"/>
      <c r="K453" s="7"/>
      <c r="L453" s="7"/>
      <c r="M453" s="7"/>
      <c r="N453" s="7"/>
      <c r="O453" s="7"/>
      <c r="P453" s="7"/>
      <c r="Q453" s="7"/>
      <c r="R453" s="7"/>
      <c r="S453" s="7"/>
      <c r="T453" s="7"/>
      <c r="U453" s="8"/>
      <c r="V453" s="8"/>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c r="HG453" s="7"/>
      <c r="HH453" s="7"/>
      <c r="HI453" s="7"/>
      <c r="HJ453" s="7"/>
      <c r="HK453" s="7"/>
      <c r="HL453" s="7"/>
      <c r="HM453" s="7"/>
      <c r="HN453" s="7"/>
      <c r="HO453" s="7"/>
      <c r="HP453" s="7"/>
      <c r="HQ453" s="7"/>
      <c r="HR453" s="7"/>
      <c r="HS453" s="7"/>
      <c r="HT453" s="7"/>
      <c r="HU453" s="7"/>
      <c r="HV453" s="7"/>
      <c r="HW453" s="7"/>
      <c r="HX453" s="7"/>
      <c r="HY453" s="7"/>
      <c r="HZ453" s="7"/>
      <c r="IA453" s="7"/>
      <c r="IB453" s="7"/>
      <c r="IC453" s="7"/>
      <c r="ID453" s="7"/>
      <c r="IE453" s="7"/>
      <c r="IF453" s="7"/>
      <c r="IG453" s="7"/>
      <c r="IH453" s="7"/>
      <c r="II453" s="7"/>
      <c r="IJ453" s="7"/>
      <c r="IK453" s="7"/>
      <c r="IL453" s="7"/>
      <c r="IM453" s="7"/>
      <c r="IN453" s="7"/>
      <c r="IO453" s="7"/>
      <c r="IP453" s="7"/>
      <c r="IQ453" s="7"/>
      <c r="IR453" s="7"/>
      <c r="IS453" s="7"/>
      <c r="IT453" s="7"/>
      <c r="IU453" s="7"/>
      <c r="IV453" s="7"/>
      <c r="IW453" s="7"/>
      <c r="IX453" s="7"/>
      <c r="IY453" s="7"/>
      <c r="IZ453" s="7"/>
      <c r="JA453" s="7"/>
      <c r="JB453" s="7"/>
      <c r="JC453" s="7"/>
      <c r="JD453" s="7"/>
      <c r="JE453" s="7"/>
      <c r="JF453" s="7"/>
      <c r="JG453" s="7"/>
      <c r="JH453" s="7"/>
      <c r="JI453" s="7"/>
      <c r="JJ453" s="7"/>
      <c r="JK453" s="7"/>
      <c r="JL453" s="7"/>
      <c r="JM453" s="7"/>
      <c r="JN453" s="7"/>
      <c r="JO453" s="7"/>
      <c r="JP453" s="7"/>
      <c r="JQ453" s="7"/>
      <c r="JR453" s="7"/>
      <c r="JS453" s="7"/>
      <c r="JT453" s="7"/>
      <c r="JU453" s="7"/>
    </row>
    <row r="454" spans="1:281" s="3" customFormat="1" ht="30" customHeight="1" thickBot="1">
      <c r="A454" s="121" t="s">
        <v>2089</v>
      </c>
      <c r="B454" s="122" t="s">
        <v>332</v>
      </c>
      <c r="C454" s="122" t="s">
        <v>210</v>
      </c>
      <c r="D454" s="127"/>
      <c r="E454" s="117">
        <v>0</v>
      </c>
      <c r="F454" s="113">
        <v>45852</v>
      </c>
      <c r="G454" s="34">
        <v>45866</v>
      </c>
      <c r="H454" s="125">
        <f t="shared" si="255"/>
        <v>15</v>
      </c>
      <c r="I454" s="22"/>
      <c r="J454" s="7"/>
      <c r="K454" s="7"/>
      <c r="L454" s="7"/>
      <c r="M454" s="7"/>
      <c r="N454" s="7"/>
      <c r="O454" s="7"/>
      <c r="P454" s="7"/>
      <c r="Q454" s="7"/>
      <c r="R454" s="7"/>
      <c r="S454" s="7"/>
      <c r="T454" s="7"/>
      <c r="U454" s="8"/>
      <c r="V454" s="8"/>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c r="HG454" s="7"/>
      <c r="HH454" s="7"/>
      <c r="HI454" s="7"/>
      <c r="HJ454" s="7"/>
      <c r="HK454" s="7"/>
      <c r="HL454" s="7"/>
      <c r="HM454" s="7"/>
      <c r="HN454" s="7"/>
      <c r="HO454" s="7"/>
      <c r="HP454" s="7"/>
      <c r="HQ454" s="7"/>
      <c r="HR454" s="7"/>
      <c r="HS454" s="7"/>
      <c r="HT454" s="7"/>
      <c r="HU454" s="7"/>
      <c r="HV454" s="7"/>
      <c r="HW454" s="7"/>
      <c r="HX454" s="7"/>
      <c r="HY454" s="7"/>
      <c r="HZ454" s="7"/>
      <c r="IA454" s="7"/>
      <c r="IB454" s="7"/>
      <c r="IC454" s="7"/>
      <c r="ID454" s="7"/>
      <c r="IE454" s="7"/>
      <c r="IF454" s="7"/>
      <c r="IG454" s="7"/>
      <c r="IH454" s="7"/>
      <c r="II454" s="7"/>
      <c r="IJ454" s="7"/>
      <c r="IK454" s="7"/>
      <c r="IL454" s="7"/>
      <c r="IM454" s="7"/>
      <c r="IN454" s="7"/>
      <c r="IO454" s="7"/>
      <c r="IP454" s="7"/>
      <c r="IQ454" s="7"/>
      <c r="IR454" s="7"/>
      <c r="IS454" s="7"/>
      <c r="IT454" s="7"/>
      <c r="IU454" s="7"/>
      <c r="IV454" s="7"/>
      <c r="IW454" s="7"/>
      <c r="IX454" s="7"/>
      <c r="IY454" s="7"/>
      <c r="IZ454" s="7"/>
      <c r="JA454" s="7"/>
      <c r="JB454" s="7"/>
      <c r="JC454" s="7"/>
      <c r="JD454" s="7"/>
      <c r="JE454" s="7"/>
      <c r="JF454" s="7"/>
      <c r="JG454" s="7"/>
      <c r="JH454" s="7"/>
      <c r="JI454" s="7"/>
      <c r="JJ454" s="7"/>
      <c r="JK454" s="7"/>
      <c r="JL454" s="7"/>
      <c r="JM454" s="7"/>
      <c r="JN454" s="7"/>
      <c r="JO454" s="7"/>
      <c r="JP454" s="7"/>
      <c r="JQ454" s="7"/>
      <c r="JR454" s="7"/>
      <c r="JS454" s="7"/>
      <c r="JT454" s="7"/>
      <c r="JU454" s="7"/>
    </row>
    <row r="455" spans="1:281" s="3" customFormat="1" ht="30" customHeight="1" thickBot="1">
      <c r="A455" s="121" t="s">
        <v>2099</v>
      </c>
      <c r="B455" s="122" t="s">
        <v>332</v>
      </c>
      <c r="C455" s="122" t="s">
        <v>210</v>
      </c>
      <c r="D455" s="127"/>
      <c r="E455" s="117">
        <v>0</v>
      </c>
      <c r="F455" s="113">
        <v>45852</v>
      </c>
      <c r="G455" s="34">
        <v>45866</v>
      </c>
      <c r="H455" s="125">
        <f t="shared" si="255"/>
        <v>15</v>
      </c>
      <c r="I455" s="22"/>
      <c r="J455" s="7"/>
      <c r="K455" s="7"/>
      <c r="L455" s="7"/>
      <c r="M455" s="7"/>
      <c r="N455" s="7"/>
      <c r="O455" s="7"/>
      <c r="P455" s="7"/>
      <c r="Q455" s="7"/>
      <c r="R455" s="7"/>
      <c r="S455" s="7"/>
      <c r="T455" s="7"/>
      <c r="U455" s="8"/>
      <c r="V455" s="8"/>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c r="EB455" s="7"/>
      <c r="EC455" s="7"/>
      <c r="ED455" s="7"/>
      <c r="EE455" s="7"/>
      <c r="EF455" s="7"/>
      <c r="EG455" s="7"/>
      <c r="EH455" s="7"/>
      <c r="EI455" s="7"/>
      <c r="EJ455" s="7"/>
      <c r="EK455" s="7"/>
      <c r="EL455" s="7"/>
      <c r="EM455" s="7"/>
      <c r="EN455" s="7"/>
      <c r="EO455" s="7"/>
      <c r="EP455" s="7"/>
      <c r="EQ455" s="7"/>
      <c r="ER455" s="7"/>
      <c r="ES455" s="7"/>
      <c r="ET455" s="7"/>
      <c r="EU455" s="7"/>
      <c r="EV455" s="7"/>
      <c r="EW455" s="7"/>
      <c r="EX455" s="7"/>
      <c r="EY455" s="7"/>
      <c r="EZ455" s="7"/>
      <c r="FA455" s="7"/>
      <c r="FB455" s="7"/>
      <c r="FC455" s="7"/>
      <c r="FD455" s="7"/>
      <c r="FE455" s="7"/>
      <c r="FF455" s="7"/>
      <c r="FG455" s="7"/>
      <c r="FH455" s="7"/>
      <c r="FI455" s="7"/>
      <c r="FJ455" s="7"/>
      <c r="FK455" s="7"/>
      <c r="FL455" s="7"/>
      <c r="FM455" s="7"/>
      <c r="FN455" s="7"/>
      <c r="FO455" s="7"/>
      <c r="FP455" s="7"/>
      <c r="FQ455" s="7"/>
      <c r="FR455" s="7"/>
      <c r="FS455" s="7"/>
      <c r="FT455" s="7"/>
      <c r="FU455" s="7"/>
      <c r="FV455" s="7"/>
      <c r="FW455" s="7"/>
      <c r="FX455" s="7"/>
      <c r="FY455" s="7"/>
      <c r="FZ455" s="7"/>
      <c r="GA455" s="7"/>
      <c r="GB455" s="7"/>
      <c r="GC455" s="7"/>
      <c r="GD455" s="7"/>
      <c r="GE455" s="7"/>
      <c r="GF455" s="7"/>
      <c r="GG455" s="7"/>
      <c r="GH455" s="7"/>
      <c r="GI455" s="7"/>
      <c r="GJ455" s="7"/>
      <c r="GK455" s="7"/>
      <c r="GL455" s="7"/>
      <c r="GM455" s="7"/>
      <c r="GN455" s="7"/>
      <c r="GO455" s="7"/>
      <c r="GP455" s="7"/>
      <c r="GQ455" s="7"/>
      <c r="GR455" s="7"/>
      <c r="GS455" s="7"/>
      <c r="GT455" s="7"/>
      <c r="GU455" s="7"/>
      <c r="GV455" s="7"/>
      <c r="GW455" s="7"/>
      <c r="GX455" s="7"/>
      <c r="GY455" s="7"/>
      <c r="GZ455" s="7"/>
      <c r="HA455" s="7"/>
      <c r="HB455" s="7"/>
      <c r="HC455" s="7"/>
      <c r="HD455" s="7"/>
      <c r="HE455" s="7"/>
      <c r="HF455" s="7"/>
      <c r="HG455" s="7"/>
      <c r="HH455" s="7"/>
      <c r="HI455" s="7"/>
      <c r="HJ455" s="7"/>
      <c r="HK455" s="7"/>
      <c r="HL455" s="7"/>
      <c r="HM455" s="7"/>
      <c r="HN455" s="7"/>
      <c r="HO455" s="7"/>
      <c r="HP455" s="7"/>
      <c r="HQ455" s="7"/>
      <c r="HR455" s="7"/>
      <c r="HS455" s="7"/>
      <c r="HT455" s="7"/>
      <c r="HU455" s="7"/>
      <c r="HV455" s="7"/>
      <c r="HW455" s="7"/>
      <c r="HX455" s="7"/>
      <c r="HY455" s="7"/>
      <c r="HZ455" s="7"/>
      <c r="IA455" s="7"/>
      <c r="IB455" s="7"/>
      <c r="IC455" s="7"/>
      <c r="ID455" s="7"/>
      <c r="IE455" s="7"/>
      <c r="IF455" s="7"/>
      <c r="IG455" s="7"/>
      <c r="IH455" s="7"/>
      <c r="II455" s="7"/>
      <c r="IJ455" s="7"/>
      <c r="IK455" s="7"/>
      <c r="IL455" s="7"/>
      <c r="IM455" s="7"/>
      <c r="IN455" s="7"/>
      <c r="IO455" s="7"/>
      <c r="IP455" s="7"/>
      <c r="IQ455" s="7"/>
      <c r="IR455" s="7"/>
      <c r="IS455" s="7"/>
      <c r="IT455" s="7"/>
      <c r="IU455" s="7"/>
      <c r="IV455" s="7"/>
      <c r="IW455" s="7"/>
      <c r="IX455" s="7"/>
      <c r="IY455" s="7"/>
      <c r="IZ455" s="7"/>
      <c r="JA455" s="7"/>
      <c r="JB455" s="7"/>
      <c r="JC455" s="7"/>
      <c r="JD455" s="7"/>
      <c r="JE455" s="7"/>
      <c r="JF455" s="7"/>
      <c r="JG455" s="7"/>
      <c r="JH455" s="7"/>
      <c r="JI455" s="7"/>
      <c r="JJ455" s="7"/>
      <c r="JK455" s="7"/>
      <c r="JL455" s="7"/>
      <c r="JM455" s="7"/>
      <c r="JN455" s="7"/>
      <c r="JO455" s="7"/>
      <c r="JP455" s="7"/>
      <c r="JQ455" s="7"/>
      <c r="JR455" s="7"/>
      <c r="JS455" s="7"/>
      <c r="JT455" s="7"/>
      <c r="JU455" s="7"/>
    </row>
    <row r="456" spans="1:281" s="3" customFormat="1" ht="30" customHeight="1" thickBot="1">
      <c r="A456" s="121" t="s">
        <v>2101</v>
      </c>
      <c r="B456" s="122" t="s">
        <v>332</v>
      </c>
      <c r="C456" s="122" t="s">
        <v>210</v>
      </c>
      <c r="D456" s="127"/>
      <c r="E456" s="117">
        <v>0</v>
      </c>
      <c r="F456" s="113">
        <v>45852</v>
      </c>
      <c r="G456" s="34">
        <v>45866</v>
      </c>
      <c r="H456" s="125">
        <f t="shared" si="255"/>
        <v>15</v>
      </c>
      <c r="I456" s="22"/>
      <c r="J456" s="7"/>
      <c r="K456" s="7"/>
      <c r="L456" s="7"/>
      <c r="M456" s="7"/>
      <c r="N456" s="7"/>
      <c r="O456" s="7"/>
      <c r="P456" s="7"/>
      <c r="Q456" s="7"/>
      <c r="R456" s="7"/>
      <c r="S456" s="7"/>
      <c r="T456" s="7"/>
      <c r="U456" s="8"/>
      <c r="V456" s="8"/>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c r="EB456" s="7"/>
      <c r="EC456" s="7"/>
      <c r="ED456" s="7"/>
      <c r="EE456" s="7"/>
      <c r="EF456" s="7"/>
      <c r="EG456" s="7"/>
      <c r="EH456" s="7"/>
      <c r="EI456" s="7"/>
      <c r="EJ456" s="7"/>
      <c r="EK456" s="7"/>
      <c r="EL456" s="7"/>
      <c r="EM456" s="7"/>
      <c r="EN456" s="7"/>
      <c r="EO456" s="7"/>
      <c r="EP456" s="7"/>
      <c r="EQ456" s="7"/>
      <c r="ER456" s="7"/>
      <c r="ES456" s="7"/>
      <c r="ET456" s="7"/>
      <c r="EU456" s="7"/>
      <c r="EV456" s="7"/>
      <c r="EW456" s="7"/>
      <c r="EX456" s="7"/>
      <c r="EY456" s="7"/>
      <c r="EZ456" s="7"/>
      <c r="FA456" s="7"/>
      <c r="FB456" s="7"/>
      <c r="FC456" s="7"/>
      <c r="FD456" s="7"/>
      <c r="FE456" s="7"/>
      <c r="FF456" s="7"/>
      <c r="FG456" s="7"/>
      <c r="FH456" s="7"/>
      <c r="FI456" s="7"/>
      <c r="FJ456" s="7"/>
      <c r="FK456" s="7"/>
      <c r="FL456" s="7"/>
      <c r="FM456" s="7"/>
      <c r="FN456" s="7"/>
      <c r="FO456" s="7"/>
      <c r="FP456" s="7"/>
      <c r="FQ456" s="7"/>
      <c r="FR456" s="7"/>
      <c r="FS456" s="7"/>
      <c r="FT456" s="7"/>
      <c r="FU456" s="7"/>
      <c r="FV456" s="7"/>
      <c r="FW456" s="7"/>
      <c r="FX456" s="7"/>
      <c r="FY456" s="7"/>
      <c r="FZ456" s="7"/>
      <c r="GA456" s="7"/>
      <c r="GB456" s="7"/>
      <c r="GC456" s="7"/>
      <c r="GD456" s="7"/>
      <c r="GE456" s="7"/>
      <c r="GF456" s="7"/>
      <c r="GG456" s="7"/>
      <c r="GH456" s="7"/>
      <c r="GI456" s="7"/>
      <c r="GJ456" s="7"/>
      <c r="GK456" s="7"/>
      <c r="GL456" s="7"/>
      <c r="GM456" s="7"/>
      <c r="GN456" s="7"/>
      <c r="GO456" s="7"/>
      <c r="GP456" s="7"/>
      <c r="GQ456" s="7"/>
      <c r="GR456" s="7"/>
      <c r="GS456" s="7"/>
      <c r="GT456" s="7"/>
      <c r="GU456" s="7"/>
      <c r="GV456" s="7"/>
      <c r="GW456" s="7"/>
      <c r="GX456" s="7"/>
      <c r="GY456" s="7"/>
      <c r="GZ456" s="7"/>
      <c r="HA456" s="7"/>
      <c r="HB456" s="7"/>
      <c r="HC456" s="7"/>
      <c r="HD456" s="7"/>
      <c r="HE456" s="7"/>
      <c r="HF456" s="7"/>
      <c r="HG456" s="7"/>
      <c r="HH456" s="7"/>
      <c r="HI456" s="7"/>
      <c r="HJ456" s="7"/>
      <c r="HK456" s="7"/>
      <c r="HL456" s="7"/>
      <c r="HM456" s="7"/>
      <c r="HN456" s="7"/>
      <c r="HO456" s="7"/>
      <c r="HP456" s="7"/>
      <c r="HQ456" s="7"/>
      <c r="HR456" s="7"/>
      <c r="HS456" s="7"/>
      <c r="HT456" s="7"/>
      <c r="HU456" s="7"/>
      <c r="HV456" s="7"/>
      <c r="HW456" s="7"/>
      <c r="HX456" s="7"/>
      <c r="HY456" s="7"/>
      <c r="HZ456" s="7"/>
      <c r="IA456" s="7"/>
      <c r="IB456" s="7"/>
      <c r="IC456" s="7"/>
      <c r="ID456" s="7"/>
      <c r="IE456" s="7"/>
      <c r="IF456" s="7"/>
      <c r="IG456" s="7"/>
      <c r="IH456" s="7"/>
      <c r="II456" s="7"/>
      <c r="IJ456" s="7"/>
      <c r="IK456" s="7"/>
      <c r="IL456" s="7"/>
      <c r="IM456" s="7"/>
      <c r="IN456" s="7"/>
      <c r="IO456" s="7"/>
      <c r="IP456" s="7"/>
      <c r="IQ456" s="7"/>
      <c r="IR456" s="7"/>
      <c r="IS456" s="7"/>
      <c r="IT456" s="7"/>
      <c r="IU456" s="7"/>
      <c r="IV456" s="7"/>
      <c r="IW456" s="7"/>
      <c r="IX456" s="7"/>
      <c r="IY456" s="7"/>
      <c r="IZ456" s="7"/>
      <c r="JA456" s="7"/>
      <c r="JB456" s="7"/>
      <c r="JC456" s="7"/>
      <c r="JD456" s="7"/>
      <c r="JE456" s="7"/>
      <c r="JF456" s="7"/>
      <c r="JG456" s="7"/>
      <c r="JH456" s="7"/>
      <c r="JI456" s="7"/>
      <c r="JJ456" s="7"/>
      <c r="JK456" s="7"/>
      <c r="JL456" s="7"/>
      <c r="JM456" s="7"/>
      <c r="JN456" s="7"/>
      <c r="JO456" s="7"/>
      <c r="JP456" s="7"/>
      <c r="JQ456" s="7"/>
      <c r="JR456" s="7"/>
      <c r="JS456" s="7"/>
      <c r="JT456" s="7"/>
      <c r="JU456" s="7"/>
    </row>
    <row r="457" spans="1:281" s="3" customFormat="1" ht="30" customHeight="1" thickBot="1">
      <c r="A457" s="121" t="s">
        <v>2100</v>
      </c>
      <c r="B457" s="122" t="s">
        <v>332</v>
      </c>
      <c r="C457" s="122" t="s">
        <v>210</v>
      </c>
      <c r="D457" s="127"/>
      <c r="E457" s="117">
        <v>0</v>
      </c>
      <c r="F457" s="113">
        <v>45852</v>
      </c>
      <c r="G457" s="34">
        <v>45866</v>
      </c>
      <c r="H457" s="125">
        <f t="shared" si="255"/>
        <v>15</v>
      </c>
      <c r="I457" s="22"/>
      <c r="J457" s="7"/>
      <c r="K457" s="7"/>
      <c r="L457" s="7"/>
      <c r="M457" s="7"/>
      <c r="N457" s="7"/>
      <c r="O457" s="7"/>
      <c r="P457" s="7"/>
      <c r="Q457" s="7"/>
      <c r="R457" s="7"/>
      <c r="S457" s="7"/>
      <c r="T457" s="7"/>
      <c r="U457" s="8"/>
      <c r="V457" s="8"/>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c r="EB457" s="7"/>
      <c r="EC457" s="7"/>
      <c r="ED457" s="7"/>
      <c r="EE457" s="7"/>
      <c r="EF457" s="7"/>
      <c r="EG457" s="7"/>
      <c r="EH457" s="7"/>
      <c r="EI457" s="7"/>
      <c r="EJ457" s="7"/>
      <c r="EK457" s="7"/>
      <c r="EL457" s="7"/>
      <c r="EM457" s="7"/>
      <c r="EN457" s="7"/>
      <c r="EO457" s="7"/>
      <c r="EP457" s="7"/>
      <c r="EQ457" s="7"/>
      <c r="ER457" s="7"/>
      <c r="ES457" s="7"/>
      <c r="ET457" s="7"/>
      <c r="EU457" s="7"/>
      <c r="EV457" s="7"/>
      <c r="EW457" s="7"/>
      <c r="EX457" s="7"/>
      <c r="EY457" s="7"/>
      <c r="EZ457" s="7"/>
      <c r="FA457" s="7"/>
      <c r="FB457" s="7"/>
      <c r="FC457" s="7"/>
      <c r="FD457" s="7"/>
      <c r="FE457" s="7"/>
      <c r="FF457" s="7"/>
      <c r="FG457" s="7"/>
      <c r="FH457" s="7"/>
      <c r="FI457" s="7"/>
      <c r="FJ457" s="7"/>
      <c r="FK457" s="7"/>
      <c r="FL457" s="7"/>
      <c r="FM457" s="7"/>
      <c r="FN457" s="7"/>
      <c r="FO457" s="7"/>
      <c r="FP457" s="7"/>
      <c r="FQ457" s="7"/>
      <c r="FR457" s="7"/>
      <c r="FS457" s="7"/>
      <c r="FT457" s="7"/>
      <c r="FU457" s="7"/>
      <c r="FV457" s="7"/>
      <c r="FW457" s="7"/>
      <c r="FX457" s="7"/>
      <c r="FY457" s="7"/>
      <c r="FZ457" s="7"/>
      <c r="GA457" s="7"/>
      <c r="GB457" s="7"/>
      <c r="GC457" s="7"/>
      <c r="GD457" s="7"/>
      <c r="GE457" s="7"/>
      <c r="GF457" s="7"/>
      <c r="GG457" s="7"/>
      <c r="GH457" s="7"/>
      <c r="GI457" s="7"/>
      <c r="GJ457" s="7"/>
      <c r="GK457" s="7"/>
      <c r="GL457" s="7"/>
      <c r="GM457" s="7"/>
      <c r="GN457" s="7"/>
      <c r="GO457" s="7"/>
      <c r="GP457" s="7"/>
      <c r="GQ457" s="7"/>
      <c r="GR457" s="7"/>
      <c r="GS457" s="7"/>
      <c r="GT457" s="7"/>
      <c r="GU457" s="7"/>
      <c r="GV457" s="7"/>
      <c r="GW457" s="7"/>
      <c r="GX457" s="7"/>
      <c r="GY457" s="7"/>
      <c r="GZ457" s="7"/>
      <c r="HA457" s="7"/>
      <c r="HB457" s="7"/>
      <c r="HC457" s="7"/>
      <c r="HD457" s="7"/>
      <c r="HE457" s="7"/>
      <c r="HF457" s="7"/>
      <c r="HG457" s="7"/>
      <c r="HH457" s="7"/>
      <c r="HI457" s="7"/>
      <c r="HJ457" s="7"/>
      <c r="HK457" s="7"/>
      <c r="HL457" s="7"/>
      <c r="HM457" s="7"/>
      <c r="HN457" s="7"/>
      <c r="HO457" s="7"/>
      <c r="HP457" s="7"/>
      <c r="HQ457" s="7"/>
      <c r="HR457" s="7"/>
      <c r="HS457" s="7"/>
      <c r="HT457" s="7"/>
      <c r="HU457" s="7"/>
      <c r="HV457" s="7"/>
      <c r="HW457" s="7"/>
      <c r="HX457" s="7"/>
      <c r="HY457" s="7"/>
      <c r="HZ457" s="7"/>
      <c r="IA457" s="7"/>
      <c r="IB457" s="7"/>
      <c r="IC457" s="7"/>
      <c r="ID457" s="7"/>
      <c r="IE457" s="7"/>
      <c r="IF457" s="7"/>
      <c r="IG457" s="7"/>
      <c r="IH457" s="7"/>
      <c r="II457" s="7"/>
      <c r="IJ457" s="7"/>
      <c r="IK457" s="7"/>
      <c r="IL457" s="7"/>
      <c r="IM457" s="7"/>
      <c r="IN457" s="7"/>
      <c r="IO457" s="7"/>
      <c r="IP457" s="7"/>
      <c r="IQ457" s="7"/>
      <c r="IR457" s="7"/>
      <c r="IS457" s="7"/>
      <c r="IT457" s="7"/>
      <c r="IU457" s="7"/>
      <c r="IV457" s="7"/>
      <c r="IW457" s="7"/>
      <c r="IX457" s="7"/>
      <c r="IY457" s="7"/>
      <c r="IZ457" s="7"/>
      <c r="JA457" s="7"/>
      <c r="JB457" s="7"/>
      <c r="JC457" s="7"/>
      <c r="JD457" s="7"/>
      <c r="JE457" s="7"/>
      <c r="JF457" s="7"/>
      <c r="JG457" s="7"/>
      <c r="JH457" s="7"/>
      <c r="JI457" s="7"/>
      <c r="JJ457" s="7"/>
      <c r="JK457" s="7"/>
      <c r="JL457" s="7"/>
      <c r="JM457" s="7"/>
      <c r="JN457" s="7"/>
      <c r="JO457" s="7"/>
      <c r="JP457" s="7"/>
      <c r="JQ457" s="7"/>
      <c r="JR457" s="7"/>
      <c r="JS457" s="7"/>
      <c r="JT457" s="7"/>
      <c r="JU457" s="7"/>
    </row>
    <row r="458" spans="1:281" ht="30" customHeight="1" thickBot="1">
      <c r="A458" s="132" t="s">
        <v>2102</v>
      </c>
      <c r="B458" s="133"/>
      <c r="C458" s="133"/>
      <c r="D458" s="133"/>
      <c r="E458" s="133"/>
      <c r="F458" s="133"/>
      <c r="G458" s="133"/>
      <c r="H458" s="133" t="str">
        <f t="shared" si="255"/>
        <v/>
      </c>
      <c r="I458" s="22"/>
      <c r="J458" s="7"/>
      <c r="K458" s="7"/>
      <c r="L458" s="7"/>
      <c r="M458" s="7"/>
      <c r="N458" s="7"/>
      <c r="O458" s="7"/>
      <c r="P458" s="7"/>
      <c r="Q458" s="7"/>
      <c r="R458" s="7"/>
      <c r="S458" s="7"/>
      <c r="T458" s="7"/>
      <c r="U458" s="8"/>
      <c r="V458" s="8"/>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7"/>
      <c r="DX458" s="7"/>
      <c r="DY458" s="7"/>
      <c r="DZ458" s="7"/>
      <c r="EA458" s="7"/>
      <c r="EB458" s="7"/>
      <c r="EC458" s="7"/>
      <c r="ED458" s="7"/>
      <c r="EE458" s="7"/>
      <c r="EF458" s="7"/>
      <c r="EG458" s="7"/>
      <c r="EH458" s="7"/>
      <c r="EI458" s="7"/>
      <c r="EJ458" s="7"/>
      <c r="EK458" s="7"/>
      <c r="EL458" s="7"/>
      <c r="EM458" s="7"/>
      <c r="EN458" s="7"/>
      <c r="EO458" s="7"/>
      <c r="EP458" s="7"/>
      <c r="EQ458" s="7"/>
      <c r="ER458" s="7"/>
      <c r="ES458" s="7"/>
      <c r="ET458" s="7"/>
      <c r="EU458" s="7"/>
      <c r="EV458" s="7"/>
      <c r="EW458" s="7"/>
      <c r="EX458" s="7"/>
      <c r="EY458" s="7"/>
      <c r="EZ458" s="7"/>
      <c r="FA458" s="7"/>
      <c r="FB458" s="7"/>
      <c r="FC458" s="7"/>
      <c r="FD458" s="7"/>
      <c r="FE458" s="7"/>
      <c r="FF458" s="7"/>
      <c r="FG458" s="7"/>
      <c r="FH458" s="7"/>
      <c r="FI458" s="7"/>
      <c r="FJ458" s="7"/>
      <c r="FK458" s="7"/>
      <c r="FL458" s="7"/>
      <c r="FM458" s="7"/>
      <c r="FN458" s="7"/>
      <c r="FO458" s="7"/>
      <c r="FP458" s="7"/>
      <c r="FQ458" s="7"/>
      <c r="FR458" s="7"/>
      <c r="FS458" s="7"/>
      <c r="FT458" s="7"/>
      <c r="FU458" s="7"/>
      <c r="FV458" s="7"/>
      <c r="FW458" s="7"/>
      <c r="FX458" s="7"/>
      <c r="FY458" s="7"/>
      <c r="FZ458" s="7"/>
      <c r="GA458" s="7"/>
      <c r="GB458" s="7"/>
      <c r="GC458" s="7"/>
      <c r="GD458" s="7"/>
      <c r="GE458" s="7"/>
      <c r="GF458" s="7"/>
      <c r="GG458" s="7"/>
      <c r="GH458" s="7"/>
      <c r="GI458" s="7"/>
      <c r="GJ458" s="7"/>
      <c r="GK458" s="7"/>
      <c r="GL458" s="7"/>
      <c r="GM458" s="7"/>
      <c r="GN458" s="7"/>
      <c r="GO458" s="7"/>
      <c r="GP458" s="7"/>
      <c r="GQ458" s="7"/>
      <c r="GR458" s="7"/>
      <c r="GS458" s="7"/>
      <c r="GT458" s="7"/>
      <c r="GU458" s="7"/>
      <c r="GV458" s="7"/>
      <c r="GW458" s="7"/>
      <c r="GX458" s="7"/>
      <c r="GY458" s="7"/>
      <c r="GZ458" s="7"/>
      <c r="HA458" s="7"/>
      <c r="HB458" s="7"/>
      <c r="HC458" s="7"/>
      <c r="HD458" s="7"/>
      <c r="HE458" s="7"/>
      <c r="HF458" s="7"/>
      <c r="HG458" s="7"/>
      <c r="HH458" s="7"/>
      <c r="HI458" s="7"/>
      <c r="HJ458" s="7"/>
      <c r="HK458" s="7"/>
      <c r="HL458" s="7"/>
      <c r="HM458" s="7"/>
      <c r="HN458" s="7"/>
      <c r="HO458" s="7"/>
      <c r="HP458" s="7"/>
      <c r="HQ458" s="7"/>
      <c r="HR458" s="7"/>
      <c r="HS458" s="7"/>
      <c r="HT458" s="7"/>
      <c r="HU458" s="7"/>
      <c r="HV458" s="7"/>
      <c r="HW458" s="7"/>
      <c r="HX458" s="7"/>
      <c r="HY458" s="7"/>
      <c r="HZ458" s="7"/>
      <c r="IA458" s="7"/>
      <c r="IB458" s="7"/>
      <c r="IC458" s="7"/>
      <c r="ID458" s="7"/>
      <c r="IE458" s="7"/>
      <c r="IF458" s="7"/>
      <c r="IG458" s="7"/>
      <c r="IH458" s="7"/>
      <c r="II458" s="7"/>
      <c r="IJ458" s="7"/>
      <c r="IK458" s="7"/>
      <c r="IL458" s="7"/>
      <c r="IM458" s="7"/>
      <c r="IN458" s="7"/>
      <c r="IO458" s="7"/>
      <c r="IP458" s="7"/>
      <c r="IQ458" s="7"/>
      <c r="IR458" s="7"/>
      <c r="IS458" s="7"/>
      <c r="IT458" s="7"/>
      <c r="IU458" s="7"/>
      <c r="IV458" s="7"/>
      <c r="IW458" s="7"/>
      <c r="IX458" s="7"/>
      <c r="IY458" s="7"/>
      <c r="IZ458" s="7"/>
      <c r="JA458" s="7"/>
      <c r="JB458" s="7"/>
      <c r="JC458" s="7"/>
      <c r="JD458" s="7"/>
      <c r="JE458" s="7"/>
      <c r="JF458" s="7"/>
      <c r="JG458" s="7"/>
      <c r="JH458" s="7"/>
      <c r="JI458" s="7"/>
      <c r="JJ458" s="7"/>
      <c r="JK458" s="7"/>
      <c r="JL458" s="7"/>
      <c r="JM458" s="7"/>
      <c r="JN458" s="7"/>
      <c r="JO458" s="7"/>
      <c r="JP458" s="7"/>
      <c r="JQ458" s="7"/>
      <c r="JR458" s="7"/>
      <c r="JS458" s="7"/>
      <c r="JT458" s="7"/>
      <c r="JU458" s="7"/>
    </row>
    <row r="459" spans="1:281" s="3" customFormat="1" ht="30" customHeight="1" thickBot="1">
      <c r="A459" s="19" t="s">
        <v>2025</v>
      </c>
      <c r="B459" s="32" t="s">
        <v>2024</v>
      </c>
      <c r="C459" s="29" t="s">
        <v>1928</v>
      </c>
      <c r="D459" s="109"/>
      <c r="E459" s="115">
        <v>0</v>
      </c>
      <c r="F459" s="113">
        <v>45778</v>
      </c>
      <c r="G459" s="34">
        <v>45792</v>
      </c>
      <c r="H459" s="119">
        <f t="shared" ref="H459:H463" si="261">IF(OR(ISBLANK(Início_da_tarefa),ISBLANK(Término_da_tarefa)),"",Término_da_tarefa-Início_da_tarefa+1)</f>
        <v>15</v>
      </c>
      <c r="I459" s="22"/>
      <c r="J459" s="7"/>
      <c r="K459" s="7"/>
      <c r="L459" s="7"/>
      <c r="M459" s="7"/>
      <c r="N459" s="7"/>
      <c r="O459" s="7"/>
      <c r="P459" s="7"/>
      <c r="Q459" s="7"/>
      <c r="R459" s="7"/>
      <c r="S459" s="7"/>
      <c r="T459" s="7"/>
      <c r="U459" s="8"/>
      <c r="V459" s="8"/>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7"/>
      <c r="DX459" s="7"/>
      <c r="DY459" s="7"/>
      <c r="DZ459" s="7"/>
      <c r="EA459" s="7"/>
      <c r="EB459" s="7"/>
      <c r="EC459" s="7"/>
      <c r="ED459" s="7"/>
      <c r="EE459" s="7"/>
      <c r="EF459" s="7"/>
      <c r="EG459" s="7"/>
      <c r="EH459" s="7"/>
      <c r="EI459" s="7"/>
      <c r="EJ459" s="7"/>
      <c r="EK459" s="7"/>
      <c r="EL459" s="7"/>
      <c r="EM459" s="7"/>
      <c r="EN459" s="7"/>
      <c r="EO459" s="7"/>
      <c r="EP459" s="7"/>
      <c r="EQ459" s="7"/>
      <c r="ER459" s="7"/>
      <c r="ES459" s="7"/>
      <c r="ET459" s="7"/>
      <c r="EU459" s="7"/>
      <c r="EV459" s="7"/>
      <c r="EW459" s="7"/>
      <c r="EX459" s="7"/>
      <c r="EY459" s="7"/>
      <c r="EZ459" s="7"/>
      <c r="FA459" s="7"/>
      <c r="FB459" s="7"/>
      <c r="FC459" s="7"/>
      <c r="FD459" s="7"/>
      <c r="FE459" s="7"/>
      <c r="FF459" s="7"/>
      <c r="FG459" s="7"/>
      <c r="FH459" s="7"/>
      <c r="FI459" s="7"/>
      <c r="FJ459" s="7"/>
      <c r="FK459" s="7"/>
      <c r="FL459" s="7"/>
      <c r="FM459" s="7"/>
      <c r="FN459" s="7"/>
      <c r="FO459" s="7"/>
      <c r="FP459" s="7"/>
      <c r="FQ459" s="7"/>
      <c r="FR459" s="7"/>
      <c r="FS459" s="7"/>
      <c r="FT459" s="7"/>
      <c r="FU459" s="7"/>
      <c r="FV459" s="7"/>
      <c r="FW459" s="7"/>
      <c r="FX459" s="7"/>
      <c r="FY459" s="7"/>
      <c r="FZ459" s="7"/>
      <c r="GA459" s="7"/>
      <c r="GB459" s="7"/>
      <c r="GC459" s="7"/>
      <c r="GD459" s="7"/>
      <c r="GE459" s="7"/>
      <c r="GF459" s="7"/>
      <c r="GG459" s="7"/>
      <c r="GH459" s="7"/>
      <c r="GI459" s="7"/>
      <c r="GJ459" s="7"/>
      <c r="GK459" s="7"/>
      <c r="GL459" s="7"/>
      <c r="GM459" s="7"/>
      <c r="GN459" s="7"/>
      <c r="GO459" s="7"/>
      <c r="GP459" s="7"/>
      <c r="GQ459" s="7"/>
      <c r="GR459" s="7"/>
      <c r="GS459" s="7"/>
      <c r="GT459" s="7"/>
      <c r="GU459" s="7"/>
      <c r="GV459" s="7"/>
      <c r="GW459" s="7"/>
      <c r="GX459" s="7"/>
      <c r="GY459" s="7"/>
      <c r="GZ459" s="7"/>
      <c r="HA459" s="7"/>
      <c r="HB459" s="7"/>
      <c r="HC459" s="7"/>
      <c r="HD459" s="7"/>
      <c r="HE459" s="7"/>
      <c r="HF459" s="7"/>
      <c r="HG459" s="7"/>
      <c r="HH459" s="7"/>
      <c r="HI459" s="7"/>
      <c r="HJ459" s="7"/>
      <c r="HK459" s="7"/>
      <c r="HL459" s="7"/>
      <c r="HM459" s="7"/>
      <c r="HN459" s="7"/>
      <c r="HO459" s="7"/>
      <c r="HP459" s="7"/>
      <c r="HQ459" s="7"/>
      <c r="HR459" s="7"/>
      <c r="HS459" s="7"/>
      <c r="HT459" s="7"/>
      <c r="HU459" s="7"/>
      <c r="HV459" s="7"/>
      <c r="HW459" s="7"/>
      <c r="HX459" s="7"/>
      <c r="HY459" s="7"/>
      <c r="HZ459" s="7"/>
      <c r="IA459" s="7"/>
      <c r="IB459" s="7"/>
      <c r="IC459" s="7"/>
      <c r="ID459" s="7"/>
      <c r="IE459" s="7"/>
      <c r="IF459" s="7"/>
      <c r="IG459" s="7"/>
      <c r="IH459" s="7"/>
      <c r="II459" s="7"/>
      <c r="IJ459" s="7"/>
      <c r="IK459" s="7"/>
      <c r="IL459" s="7"/>
      <c r="IM459" s="7"/>
      <c r="IN459" s="7"/>
      <c r="IO459" s="7"/>
      <c r="IP459" s="7"/>
      <c r="IQ459" s="7"/>
      <c r="IR459" s="7"/>
      <c r="IS459" s="7"/>
      <c r="IT459" s="7"/>
      <c r="IU459" s="7"/>
      <c r="IV459" s="7"/>
      <c r="IW459" s="7"/>
      <c r="IX459" s="7"/>
      <c r="IY459" s="7"/>
      <c r="IZ459" s="7"/>
      <c r="JA459" s="7"/>
      <c r="JB459" s="7"/>
      <c r="JC459" s="7"/>
      <c r="JD459" s="7"/>
      <c r="JE459" s="7"/>
      <c r="JF459" s="7"/>
      <c r="JG459" s="7"/>
      <c r="JH459" s="7"/>
      <c r="JI459" s="7"/>
      <c r="JJ459" s="7"/>
      <c r="JK459" s="7"/>
      <c r="JL459" s="7"/>
      <c r="JM459" s="7"/>
      <c r="JN459" s="7"/>
      <c r="JO459" s="7"/>
      <c r="JP459" s="7"/>
      <c r="JQ459" s="7"/>
      <c r="JR459" s="7"/>
      <c r="JS459" s="7"/>
      <c r="JT459" s="7"/>
      <c r="JU459" s="7"/>
    </row>
    <row r="460" spans="1:281" s="3" customFormat="1" ht="30" customHeight="1" thickBot="1">
      <c r="A460" s="30" t="s">
        <v>1945</v>
      </c>
      <c r="B460" s="32" t="s">
        <v>2043</v>
      </c>
      <c r="C460" s="32" t="s">
        <v>2044</v>
      </c>
      <c r="D460" s="120"/>
      <c r="E460" s="115">
        <v>0</v>
      </c>
      <c r="F460" s="113">
        <v>45852</v>
      </c>
      <c r="G460" s="34">
        <v>45866</v>
      </c>
      <c r="H460" s="119">
        <f t="shared" si="261"/>
        <v>15</v>
      </c>
      <c r="I460" s="22"/>
      <c r="J460" s="7"/>
      <c r="K460" s="7"/>
      <c r="L460" s="7"/>
      <c r="M460" s="7"/>
      <c r="N460" s="7"/>
      <c r="O460" s="7"/>
      <c r="P460" s="7"/>
      <c r="Q460" s="7"/>
      <c r="R460" s="7"/>
      <c r="S460" s="7"/>
      <c r="T460" s="7"/>
      <c r="U460" s="8"/>
      <c r="V460" s="8"/>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7"/>
      <c r="DX460" s="7"/>
      <c r="DY460" s="7"/>
      <c r="DZ460" s="7"/>
      <c r="EA460" s="7"/>
      <c r="EB460" s="7"/>
      <c r="EC460" s="7"/>
      <c r="ED460" s="7"/>
      <c r="EE460" s="7"/>
      <c r="EF460" s="7"/>
      <c r="EG460" s="7"/>
      <c r="EH460" s="7"/>
      <c r="EI460" s="7"/>
      <c r="EJ460" s="7"/>
      <c r="EK460" s="7"/>
      <c r="EL460" s="7"/>
      <c r="EM460" s="7"/>
      <c r="EN460" s="7"/>
      <c r="EO460" s="7"/>
      <c r="EP460" s="7"/>
      <c r="EQ460" s="7"/>
      <c r="ER460" s="7"/>
      <c r="ES460" s="7"/>
      <c r="ET460" s="7"/>
      <c r="EU460" s="7"/>
      <c r="EV460" s="7"/>
      <c r="EW460" s="7"/>
      <c r="EX460" s="7"/>
      <c r="EY460" s="7"/>
      <c r="EZ460" s="7"/>
      <c r="FA460" s="7"/>
      <c r="FB460" s="7"/>
      <c r="FC460" s="7"/>
      <c r="FD460" s="7"/>
      <c r="FE460" s="7"/>
      <c r="FF460" s="7"/>
      <c r="FG460" s="7"/>
      <c r="FH460" s="7"/>
      <c r="FI460" s="7"/>
      <c r="FJ460" s="7"/>
      <c r="FK460" s="7"/>
      <c r="FL460" s="7"/>
      <c r="FM460" s="7"/>
      <c r="FN460" s="7"/>
      <c r="FO460" s="7"/>
      <c r="FP460" s="7"/>
      <c r="FQ460" s="7"/>
      <c r="FR460" s="7"/>
      <c r="FS460" s="7"/>
      <c r="FT460" s="7"/>
      <c r="FU460" s="7"/>
      <c r="FV460" s="7"/>
      <c r="FW460" s="7"/>
      <c r="FX460" s="7"/>
      <c r="FY460" s="7"/>
      <c r="FZ460" s="7"/>
      <c r="GA460" s="7"/>
      <c r="GB460" s="7"/>
      <c r="GC460" s="7"/>
      <c r="GD460" s="7"/>
      <c r="GE460" s="7"/>
      <c r="GF460" s="7"/>
      <c r="GG460" s="7"/>
      <c r="GH460" s="7"/>
      <c r="GI460" s="7"/>
      <c r="GJ460" s="7"/>
      <c r="GK460" s="7"/>
      <c r="GL460" s="7"/>
      <c r="GM460" s="7"/>
      <c r="GN460" s="7"/>
      <c r="GO460" s="7"/>
      <c r="GP460" s="7"/>
      <c r="GQ460" s="7"/>
      <c r="GR460" s="7"/>
      <c r="GS460" s="7"/>
      <c r="GT460" s="7"/>
      <c r="GU460" s="7"/>
      <c r="GV460" s="7"/>
      <c r="GW460" s="7"/>
      <c r="GX460" s="7"/>
      <c r="GY460" s="7"/>
      <c r="GZ460" s="7"/>
      <c r="HA460" s="7"/>
      <c r="HB460" s="7"/>
      <c r="HC460" s="7"/>
      <c r="HD460" s="7"/>
      <c r="HE460" s="7"/>
      <c r="HF460" s="7"/>
      <c r="HG460" s="7"/>
      <c r="HH460" s="7"/>
      <c r="HI460" s="7"/>
      <c r="HJ460" s="7"/>
      <c r="HK460" s="7"/>
      <c r="HL460" s="7"/>
      <c r="HM460" s="7"/>
      <c r="HN460" s="7"/>
      <c r="HO460" s="7"/>
      <c r="HP460" s="7"/>
      <c r="HQ460" s="7"/>
      <c r="HR460" s="7"/>
      <c r="HS460" s="7"/>
      <c r="HT460" s="7"/>
      <c r="HU460" s="7"/>
      <c r="HV460" s="7"/>
      <c r="HW460" s="7"/>
      <c r="HX460" s="7"/>
      <c r="HY460" s="7"/>
      <c r="HZ460" s="7"/>
      <c r="IA460" s="7"/>
      <c r="IB460" s="7"/>
      <c r="IC460" s="7"/>
      <c r="ID460" s="7"/>
      <c r="IE460" s="7"/>
      <c r="IF460" s="7"/>
      <c r="IG460" s="7"/>
      <c r="IH460" s="7"/>
      <c r="II460" s="7"/>
      <c r="IJ460" s="7"/>
      <c r="IK460" s="7"/>
      <c r="IL460" s="7"/>
      <c r="IM460" s="7"/>
      <c r="IN460" s="7"/>
      <c r="IO460" s="7"/>
      <c r="IP460" s="7"/>
      <c r="IQ460" s="7"/>
      <c r="IR460" s="7"/>
      <c r="IS460" s="7"/>
      <c r="IT460" s="7"/>
      <c r="IU460" s="7"/>
      <c r="IV460" s="7"/>
      <c r="IW460" s="7"/>
      <c r="IX460" s="7"/>
      <c r="IY460" s="7"/>
      <c r="IZ460" s="7"/>
      <c r="JA460" s="7"/>
      <c r="JB460" s="7"/>
      <c r="JC460" s="7"/>
      <c r="JD460" s="7"/>
      <c r="JE460" s="7"/>
      <c r="JF460" s="7"/>
      <c r="JG460" s="7"/>
      <c r="JH460" s="7"/>
      <c r="JI460" s="7"/>
      <c r="JJ460" s="7"/>
      <c r="JK460" s="7"/>
      <c r="JL460" s="7"/>
      <c r="JM460" s="7"/>
      <c r="JN460" s="7"/>
      <c r="JO460" s="7"/>
      <c r="JP460" s="7"/>
      <c r="JQ460" s="7"/>
      <c r="JR460" s="7"/>
      <c r="JS460" s="7"/>
      <c r="JT460" s="7"/>
      <c r="JU460" s="7"/>
    </row>
    <row r="461" spans="1:281" s="3" customFormat="1" ht="30" customHeight="1" thickBot="1">
      <c r="A461" s="30" t="s">
        <v>1946</v>
      </c>
      <c r="B461" s="32" t="s">
        <v>2043</v>
      </c>
      <c r="C461" s="32" t="s">
        <v>2044</v>
      </c>
      <c r="D461" s="120"/>
      <c r="E461" s="115">
        <v>0</v>
      </c>
      <c r="F461" s="113">
        <v>45852</v>
      </c>
      <c r="G461" s="34">
        <v>45866</v>
      </c>
      <c r="H461" s="119">
        <f t="shared" si="261"/>
        <v>15</v>
      </c>
      <c r="I461" s="22"/>
      <c r="J461" s="7"/>
      <c r="K461" s="7"/>
      <c r="L461" s="7"/>
      <c r="M461" s="7"/>
      <c r="N461" s="7"/>
      <c r="O461" s="7"/>
      <c r="P461" s="7"/>
      <c r="Q461" s="7"/>
      <c r="R461" s="7"/>
      <c r="S461" s="7"/>
      <c r="T461" s="7"/>
      <c r="U461" s="8"/>
      <c r="V461" s="8"/>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7"/>
      <c r="DX461" s="7"/>
      <c r="DY461" s="7"/>
      <c r="DZ461" s="7"/>
      <c r="EA461" s="7"/>
      <c r="EB461" s="7"/>
      <c r="EC461" s="7"/>
      <c r="ED461" s="7"/>
      <c r="EE461" s="7"/>
      <c r="EF461" s="7"/>
      <c r="EG461" s="7"/>
      <c r="EH461" s="7"/>
      <c r="EI461" s="7"/>
      <c r="EJ461" s="7"/>
      <c r="EK461" s="7"/>
      <c r="EL461" s="7"/>
      <c r="EM461" s="7"/>
      <c r="EN461" s="7"/>
      <c r="EO461" s="7"/>
      <c r="EP461" s="7"/>
      <c r="EQ461" s="7"/>
      <c r="ER461" s="7"/>
      <c r="ES461" s="7"/>
      <c r="ET461" s="7"/>
      <c r="EU461" s="7"/>
      <c r="EV461" s="7"/>
      <c r="EW461" s="7"/>
      <c r="EX461" s="7"/>
      <c r="EY461" s="7"/>
      <c r="EZ461" s="7"/>
      <c r="FA461" s="7"/>
      <c r="FB461" s="7"/>
      <c r="FC461" s="7"/>
      <c r="FD461" s="7"/>
      <c r="FE461" s="7"/>
      <c r="FF461" s="7"/>
      <c r="FG461" s="7"/>
      <c r="FH461" s="7"/>
      <c r="FI461" s="7"/>
      <c r="FJ461" s="7"/>
      <c r="FK461" s="7"/>
      <c r="FL461" s="7"/>
      <c r="FM461" s="7"/>
      <c r="FN461" s="7"/>
      <c r="FO461" s="7"/>
      <c r="FP461" s="7"/>
      <c r="FQ461" s="7"/>
      <c r="FR461" s="7"/>
      <c r="FS461" s="7"/>
      <c r="FT461" s="7"/>
      <c r="FU461" s="7"/>
      <c r="FV461" s="7"/>
      <c r="FW461" s="7"/>
      <c r="FX461" s="7"/>
      <c r="FY461" s="7"/>
      <c r="FZ461" s="7"/>
      <c r="GA461" s="7"/>
      <c r="GB461" s="7"/>
      <c r="GC461" s="7"/>
      <c r="GD461" s="7"/>
      <c r="GE461" s="7"/>
      <c r="GF461" s="7"/>
      <c r="GG461" s="7"/>
      <c r="GH461" s="7"/>
      <c r="GI461" s="7"/>
      <c r="GJ461" s="7"/>
      <c r="GK461" s="7"/>
      <c r="GL461" s="7"/>
      <c r="GM461" s="7"/>
      <c r="GN461" s="7"/>
      <c r="GO461" s="7"/>
      <c r="GP461" s="7"/>
      <c r="GQ461" s="7"/>
      <c r="GR461" s="7"/>
      <c r="GS461" s="7"/>
      <c r="GT461" s="7"/>
      <c r="GU461" s="7"/>
      <c r="GV461" s="7"/>
      <c r="GW461" s="7"/>
      <c r="GX461" s="7"/>
      <c r="GY461" s="7"/>
      <c r="GZ461" s="7"/>
      <c r="HA461" s="7"/>
      <c r="HB461" s="7"/>
      <c r="HC461" s="7"/>
      <c r="HD461" s="7"/>
      <c r="HE461" s="7"/>
      <c r="HF461" s="7"/>
      <c r="HG461" s="7"/>
      <c r="HH461" s="7"/>
      <c r="HI461" s="7"/>
      <c r="HJ461" s="7"/>
      <c r="HK461" s="7"/>
      <c r="HL461" s="7"/>
      <c r="HM461" s="7"/>
      <c r="HN461" s="7"/>
      <c r="HO461" s="7"/>
      <c r="HP461" s="7"/>
      <c r="HQ461" s="7"/>
      <c r="HR461" s="7"/>
      <c r="HS461" s="7"/>
      <c r="HT461" s="7"/>
      <c r="HU461" s="7"/>
      <c r="HV461" s="7"/>
      <c r="HW461" s="7"/>
      <c r="HX461" s="7"/>
      <c r="HY461" s="7"/>
      <c r="HZ461" s="7"/>
      <c r="IA461" s="7"/>
      <c r="IB461" s="7"/>
      <c r="IC461" s="7"/>
      <c r="ID461" s="7"/>
      <c r="IE461" s="7"/>
      <c r="IF461" s="7"/>
      <c r="IG461" s="7"/>
      <c r="IH461" s="7"/>
      <c r="II461" s="7"/>
      <c r="IJ461" s="7"/>
      <c r="IK461" s="7"/>
      <c r="IL461" s="7"/>
      <c r="IM461" s="7"/>
      <c r="IN461" s="7"/>
      <c r="IO461" s="7"/>
      <c r="IP461" s="7"/>
      <c r="IQ461" s="7"/>
      <c r="IR461" s="7"/>
      <c r="IS461" s="7"/>
      <c r="IT461" s="7"/>
      <c r="IU461" s="7"/>
      <c r="IV461" s="7"/>
      <c r="IW461" s="7"/>
      <c r="IX461" s="7"/>
      <c r="IY461" s="7"/>
      <c r="IZ461" s="7"/>
      <c r="JA461" s="7"/>
      <c r="JB461" s="7"/>
      <c r="JC461" s="7"/>
      <c r="JD461" s="7"/>
      <c r="JE461" s="7"/>
      <c r="JF461" s="7"/>
      <c r="JG461" s="7"/>
      <c r="JH461" s="7"/>
      <c r="JI461" s="7"/>
      <c r="JJ461" s="7"/>
      <c r="JK461" s="7"/>
      <c r="JL461" s="7"/>
      <c r="JM461" s="7"/>
      <c r="JN461" s="7"/>
      <c r="JO461" s="7"/>
      <c r="JP461" s="7"/>
      <c r="JQ461" s="7"/>
      <c r="JR461" s="7"/>
      <c r="JS461" s="7"/>
      <c r="JT461" s="7"/>
      <c r="JU461" s="7"/>
    </row>
    <row r="462" spans="1:281" s="3" customFormat="1" ht="30" customHeight="1" thickBot="1">
      <c r="A462" s="30" t="s">
        <v>2042</v>
      </c>
      <c r="B462" s="32" t="s">
        <v>2043</v>
      </c>
      <c r="C462" s="32" t="s">
        <v>2044</v>
      </c>
      <c r="D462" s="120"/>
      <c r="E462" s="115">
        <v>0</v>
      </c>
      <c r="F462" s="113">
        <v>45852</v>
      </c>
      <c r="G462" s="34">
        <v>45866</v>
      </c>
      <c r="H462" s="119">
        <f t="shared" si="261"/>
        <v>15</v>
      </c>
      <c r="I462" s="22"/>
      <c r="J462" s="7"/>
      <c r="K462" s="7"/>
      <c r="L462" s="7"/>
      <c r="M462" s="7"/>
      <c r="N462" s="7"/>
      <c r="O462" s="7"/>
      <c r="P462" s="7"/>
      <c r="Q462" s="7"/>
      <c r="R462" s="7"/>
      <c r="S462" s="7"/>
      <c r="T462" s="7"/>
      <c r="U462" s="8"/>
      <c r="V462" s="8"/>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7"/>
      <c r="DX462" s="7"/>
      <c r="DY462" s="7"/>
      <c r="DZ462" s="7"/>
      <c r="EA462" s="7"/>
      <c r="EB462" s="7"/>
      <c r="EC462" s="7"/>
      <c r="ED462" s="7"/>
      <c r="EE462" s="7"/>
      <c r="EF462" s="7"/>
      <c r="EG462" s="7"/>
      <c r="EH462" s="7"/>
      <c r="EI462" s="7"/>
      <c r="EJ462" s="7"/>
      <c r="EK462" s="7"/>
      <c r="EL462" s="7"/>
      <c r="EM462" s="7"/>
      <c r="EN462" s="7"/>
      <c r="EO462" s="7"/>
      <c r="EP462" s="7"/>
      <c r="EQ462" s="7"/>
      <c r="ER462" s="7"/>
      <c r="ES462" s="7"/>
      <c r="ET462" s="7"/>
      <c r="EU462" s="7"/>
      <c r="EV462" s="7"/>
      <c r="EW462" s="7"/>
      <c r="EX462" s="7"/>
      <c r="EY462" s="7"/>
      <c r="EZ462" s="7"/>
      <c r="FA462" s="7"/>
      <c r="FB462" s="7"/>
      <c r="FC462" s="7"/>
      <c r="FD462" s="7"/>
      <c r="FE462" s="7"/>
      <c r="FF462" s="7"/>
      <c r="FG462" s="7"/>
      <c r="FH462" s="7"/>
      <c r="FI462" s="7"/>
      <c r="FJ462" s="7"/>
      <c r="FK462" s="7"/>
      <c r="FL462" s="7"/>
      <c r="FM462" s="7"/>
      <c r="FN462" s="7"/>
      <c r="FO462" s="7"/>
      <c r="FP462" s="7"/>
      <c r="FQ462" s="7"/>
      <c r="FR462" s="7"/>
      <c r="FS462" s="7"/>
      <c r="FT462" s="7"/>
      <c r="FU462" s="7"/>
      <c r="FV462" s="7"/>
      <c r="FW462" s="7"/>
      <c r="FX462" s="7"/>
      <c r="FY462" s="7"/>
      <c r="FZ462" s="7"/>
      <c r="GA462" s="7"/>
      <c r="GB462" s="7"/>
      <c r="GC462" s="7"/>
      <c r="GD462" s="7"/>
      <c r="GE462" s="7"/>
      <c r="GF462" s="7"/>
      <c r="GG462" s="7"/>
      <c r="GH462" s="7"/>
      <c r="GI462" s="7"/>
      <c r="GJ462" s="7"/>
      <c r="GK462" s="7"/>
      <c r="GL462" s="7"/>
      <c r="GM462" s="7"/>
      <c r="GN462" s="7"/>
      <c r="GO462" s="7"/>
      <c r="GP462" s="7"/>
      <c r="GQ462" s="7"/>
      <c r="GR462" s="7"/>
      <c r="GS462" s="7"/>
      <c r="GT462" s="7"/>
      <c r="GU462" s="7"/>
      <c r="GV462" s="7"/>
      <c r="GW462" s="7"/>
      <c r="GX462" s="7"/>
      <c r="GY462" s="7"/>
      <c r="GZ462" s="7"/>
      <c r="HA462" s="7"/>
      <c r="HB462" s="7"/>
      <c r="HC462" s="7"/>
      <c r="HD462" s="7"/>
      <c r="HE462" s="7"/>
      <c r="HF462" s="7"/>
      <c r="HG462" s="7"/>
      <c r="HH462" s="7"/>
      <c r="HI462" s="7"/>
      <c r="HJ462" s="7"/>
      <c r="HK462" s="7"/>
      <c r="HL462" s="7"/>
      <c r="HM462" s="7"/>
      <c r="HN462" s="7"/>
      <c r="HO462" s="7"/>
      <c r="HP462" s="7"/>
      <c r="HQ462" s="7"/>
      <c r="HR462" s="7"/>
      <c r="HS462" s="7"/>
      <c r="HT462" s="7"/>
      <c r="HU462" s="7"/>
      <c r="HV462" s="7"/>
      <c r="HW462" s="7"/>
      <c r="HX462" s="7"/>
      <c r="HY462" s="7"/>
      <c r="HZ462" s="7"/>
      <c r="IA462" s="7"/>
      <c r="IB462" s="7"/>
      <c r="IC462" s="7"/>
      <c r="ID462" s="7"/>
      <c r="IE462" s="7"/>
      <c r="IF462" s="7"/>
      <c r="IG462" s="7"/>
      <c r="IH462" s="7"/>
      <c r="II462" s="7"/>
      <c r="IJ462" s="7"/>
      <c r="IK462" s="7"/>
      <c r="IL462" s="7"/>
      <c r="IM462" s="7"/>
      <c r="IN462" s="7"/>
      <c r="IO462" s="7"/>
      <c r="IP462" s="7"/>
      <c r="IQ462" s="7"/>
      <c r="IR462" s="7"/>
      <c r="IS462" s="7"/>
      <c r="IT462" s="7"/>
      <c r="IU462" s="7"/>
      <c r="IV462" s="7"/>
      <c r="IW462" s="7"/>
      <c r="IX462" s="7"/>
      <c r="IY462" s="7"/>
      <c r="IZ462" s="7"/>
      <c r="JA462" s="7"/>
      <c r="JB462" s="7"/>
      <c r="JC462" s="7"/>
      <c r="JD462" s="7"/>
      <c r="JE462" s="7"/>
      <c r="JF462" s="7"/>
      <c r="JG462" s="7"/>
      <c r="JH462" s="7"/>
      <c r="JI462" s="7"/>
      <c r="JJ462" s="7"/>
      <c r="JK462" s="7"/>
      <c r="JL462" s="7"/>
      <c r="JM462" s="7"/>
      <c r="JN462" s="7"/>
      <c r="JO462" s="7"/>
      <c r="JP462" s="7"/>
      <c r="JQ462" s="7"/>
      <c r="JR462" s="7"/>
      <c r="JS462" s="7"/>
      <c r="JT462" s="7"/>
      <c r="JU462" s="7"/>
    </row>
    <row r="463" spans="1:281" s="3" customFormat="1" ht="30" customHeight="1" thickBot="1">
      <c r="A463" s="30" t="s">
        <v>2069</v>
      </c>
      <c r="B463" s="32" t="s">
        <v>1984</v>
      </c>
      <c r="C463" s="32" t="s">
        <v>535</v>
      </c>
      <c r="D463" s="120"/>
      <c r="E463" s="115">
        <v>1</v>
      </c>
      <c r="F463" s="113">
        <v>45793</v>
      </c>
      <c r="G463" s="34">
        <v>45819</v>
      </c>
      <c r="H463" s="119">
        <f t="shared" si="261"/>
        <v>27</v>
      </c>
      <c r="I463" s="22"/>
      <c r="J463" s="7"/>
      <c r="K463" s="7"/>
      <c r="L463" s="7"/>
      <c r="M463" s="7"/>
      <c r="N463" s="7"/>
      <c r="O463" s="7"/>
      <c r="P463" s="7"/>
      <c r="Q463" s="7"/>
      <c r="R463" s="7"/>
      <c r="S463" s="7"/>
      <c r="T463" s="7"/>
      <c r="U463" s="8"/>
      <c r="V463" s="8"/>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7"/>
      <c r="DX463" s="7"/>
      <c r="DY463" s="7"/>
      <c r="DZ463" s="7"/>
      <c r="EA463" s="7"/>
      <c r="EB463" s="7"/>
      <c r="EC463" s="7"/>
      <c r="ED463" s="7"/>
      <c r="EE463" s="7"/>
      <c r="EF463" s="7"/>
      <c r="EG463" s="7"/>
      <c r="EH463" s="7"/>
      <c r="EI463" s="7"/>
      <c r="EJ463" s="7"/>
      <c r="EK463" s="7"/>
      <c r="EL463" s="7"/>
      <c r="EM463" s="7"/>
      <c r="EN463" s="7"/>
      <c r="EO463" s="7"/>
      <c r="EP463" s="7"/>
      <c r="EQ463" s="7"/>
      <c r="ER463" s="7"/>
      <c r="ES463" s="7"/>
      <c r="ET463" s="7"/>
      <c r="EU463" s="7"/>
      <c r="EV463" s="7"/>
      <c r="EW463" s="7"/>
      <c r="EX463" s="7"/>
      <c r="EY463" s="7"/>
      <c r="EZ463" s="7"/>
      <c r="FA463" s="7"/>
      <c r="FB463" s="7"/>
      <c r="FC463" s="7"/>
      <c r="FD463" s="7"/>
      <c r="FE463" s="7"/>
      <c r="FF463" s="7"/>
      <c r="FG463" s="7"/>
      <c r="FH463" s="7"/>
      <c r="FI463" s="7"/>
      <c r="FJ463" s="7"/>
      <c r="FK463" s="7"/>
      <c r="FL463" s="7"/>
      <c r="FM463" s="7"/>
      <c r="FN463" s="7"/>
      <c r="FO463" s="7"/>
      <c r="FP463" s="7"/>
      <c r="FQ463" s="7"/>
      <c r="FR463" s="7"/>
      <c r="FS463" s="7"/>
      <c r="FT463" s="7"/>
      <c r="FU463" s="7"/>
      <c r="FV463" s="7"/>
      <c r="FW463" s="7"/>
      <c r="FX463" s="7"/>
      <c r="FY463" s="7"/>
      <c r="FZ463" s="7"/>
      <c r="GA463" s="7"/>
      <c r="GB463" s="7"/>
      <c r="GC463" s="7"/>
      <c r="GD463" s="7"/>
      <c r="GE463" s="7"/>
      <c r="GF463" s="7"/>
      <c r="GG463" s="7"/>
      <c r="GH463" s="7"/>
      <c r="GI463" s="7"/>
      <c r="GJ463" s="7"/>
      <c r="GK463" s="7"/>
      <c r="GL463" s="7"/>
      <c r="GM463" s="7"/>
      <c r="GN463" s="7"/>
      <c r="GO463" s="7"/>
      <c r="GP463" s="7"/>
      <c r="GQ463" s="7"/>
      <c r="GR463" s="7"/>
      <c r="GS463" s="7"/>
      <c r="GT463" s="7"/>
      <c r="GU463" s="7"/>
      <c r="GV463" s="7"/>
      <c r="GW463" s="7"/>
      <c r="GX463" s="7"/>
      <c r="GY463" s="7"/>
      <c r="GZ463" s="7"/>
      <c r="HA463" s="7"/>
      <c r="HB463" s="7"/>
      <c r="HC463" s="7"/>
      <c r="HD463" s="7"/>
      <c r="HE463" s="7"/>
      <c r="HF463" s="7"/>
      <c r="HG463" s="7"/>
      <c r="HH463" s="7"/>
      <c r="HI463" s="7"/>
      <c r="HJ463" s="7"/>
      <c r="HK463" s="7"/>
      <c r="HL463" s="7"/>
      <c r="HM463" s="7"/>
      <c r="HN463" s="7"/>
      <c r="HO463" s="7"/>
      <c r="HP463" s="7"/>
      <c r="HQ463" s="7"/>
      <c r="HR463" s="7"/>
      <c r="HS463" s="7"/>
      <c r="HT463" s="7"/>
      <c r="HU463" s="7"/>
      <c r="HV463" s="7"/>
      <c r="HW463" s="7"/>
      <c r="HX463" s="7"/>
      <c r="HY463" s="7"/>
      <c r="HZ463" s="7"/>
      <c r="IA463" s="7"/>
      <c r="IB463" s="7"/>
      <c r="IC463" s="7"/>
      <c r="ID463" s="7"/>
      <c r="IE463" s="7"/>
      <c r="IF463" s="7"/>
      <c r="IG463" s="7"/>
      <c r="IH463" s="7"/>
      <c r="II463" s="7"/>
      <c r="IJ463" s="7"/>
      <c r="IK463" s="7"/>
      <c r="IL463" s="7"/>
      <c r="IM463" s="7"/>
      <c r="IN463" s="7"/>
      <c r="IO463" s="7"/>
      <c r="IP463" s="7"/>
      <c r="IQ463" s="7"/>
      <c r="IR463" s="7"/>
      <c r="IS463" s="7"/>
      <c r="IT463" s="7"/>
      <c r="IU463" s="7"/>
      <c r="IV463" s="7"/>
      <c r="IW463" s="7"/>
      <c r="IX463" s="7"/>
      <c r="IY463" s="7"/>
      <c r="IZ463" s="7"/>
      <c r="JA463" s="7"/>
      <c r="JB463" s="7"/>
      <c r="JC463" s="7"/>
      <c r="JD463" s="7"/>
      <c r="JE463" s="7"/>
      <c r="JF463" s="7"/>
      <c r="JG463" s="7"/>
      <c r="JH463" s="7"/>
      <c r="JI463" s="7"/>
      <c r="JJ463" s="7"/>
      <c r="JK463" s="7"/>
      <c r="JL463" s="7"/>
      <c r="JM463" s="7"/>
      <c r="JN463" s="7"/>
      <c r="JO463" s="7"/>
      <c r="JP463" s="7"/>
      <c r="JQ463" s="7"/>
      <c r="JR463" s="7"/>
      <c r="JS463" s="7"/>
      <c r="JT463" s="7"/>
      <c r="JU463" s="7"/>
    </row>
    <row r="464" spans="1:281" s="3" customFormat="1" ht="30" customHeight="1" thickBot="1">
      <c r="A464" s="19" t="s">
        <v>1544</v>
      </c>
      <c r="B464" s="29" t="s">
        <v>1753</v>
      </c>
      <c r="C464" s="29" t="s">
        <v>110</v>
      </c>
      <c r="D464" s="109"/>
      <c r="E464" s="115">
        <v>0</v>
      </c>
      <c r="F464" s="113">
        <v>45852</v>
      </c>
      <c r="G464" s="34">
        <v>45866</v>
      </c>
      <c r="H464" s="125">
        <f t="shared" ref="H464:H527" si="262">IF(OR(ISBLANK(Início_da_tarefa),ISBLANK(Término_da_tarefa)),"",Término_da_tarefa-Início_da_tarefa+1)</f>
        <v>15</v>
      </c>
      <c r="I464" s="22"/>
      <c r="J464" s="7"/>
      <c r="K464" s="7"/>
      <c r="L464" s="7"/>
      <c r="M464" s="7"/>
      <c r="N464" s="7"/>
      <c r="O464" s="7"/>
      <c r="P464" s="7"/>
      <c r="Q464" s="7"/>
      <c r="R464" s="7"/>
      <c r="S464" s="7"/>
      <c r="T464" s="7"/>
      <c r="U464" s="8"/>
      <c r="V464" s="8"/>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c r="DJ464" s="7"/>
      <c r="DK464" s="7"/>
      <c r="DL464" s="7"/>
      <c r="DM464" s="7"/>
      <c r="DN464" s="7"/>
      <c r="DO464" s="7"/>
      <c r="DP464" s="7"/>
      <c r="DQ464" s="7"/>
      <c r="DR464" s="7"/>
      <c r="DS464" s="7"/>
      <c r="DT464" s="7"/>
      <c r="DU464" s="7"/>
      <c r="DV464" s="7"/>
      <c r="DW464" s="7"/>
      <c r="DX464" s="7"/>
      <c r="DY464" s="7"/>
      <c r="DZ464" s="7"/>
      <c r="EA464" s="7"/>
      <c r="EB464" s="7"/>
      <c r="EC464" s="7"/>
      <c r="ED464" s="7"/>
      <c r="EE464" s="7"/>
      <c r="EF464" s="7"/>
      <c r="EG464" s="7"/>
      <c r="EH464" s="7"/>
      <c r="EI464" s="7"/>
      <c r="EJ464" s="7"/>
      <c r="EK464" s="7"/>
      <c r="EL464" s="7"/>
      <c r="EM464" s="7"/>
      <c r="EN464" s="7"/>
      <c r="EO464" s="7"/>
      <c r="EP464" s="7"/>
      <c r="EQ464" s="7"/>
      <c r="ER464" s="7"/>
      <c r="ES464" s="7"/>
      <c r="ET464" s="7"/>
      <c r="EU464" s="7"/>
      <c r="EV464" s="7"/>
      <c r="EW464" s="7"/>
      <c r="EX464" s="7"/>
      <c r="EY464" s="7"/>
      <c r="EZ464" s="7"/>
      <c r="FA464" s="7"/>
      <c r="FB464" s="7"/>
      <c r="FC464" s="7"/>
      <c r="FD464" s="7"/>
      <c r="FE464" s="7"/>
      <c r="FF464" s="7"/>
      <c r="FG464" s="7"/>
      <c r="FH464" s="7"/>
      <c r="FI464" s="7"/>
      <c r="FJ464" s="7"/>
      <c r="FK464" s="7"/>
      <c r="FL464" s="7"/>
      <c r="FM464" s="7"/>
      <c r="FN464" s="7"/>
      <c r="FO464" s="7"/>
      <c r="FP464" s="7"/>
      <c r="FQ464" s="7"/>
      <c r="FR464" s="7"/>
      <c r="FS464" s="7"/>
      <c r="FT464" s="7"/>
      <c r="FU464" s="7"/>
      <c r="FV464" s="7"/>
      <c r="FW464" s="7"/>
      <c r="FX464" s="7"/>
      <c r="FY464" s="7"/>
      <c r="FZ464" s="7"/>
      <c r="GA464" s="7"/>
      <c r="GB464" s="7"/>
      <c r="GC464" s="7"/>
      <c r="GD464" s="7"/>
      <c r="GE464" s="7"/>
      <c r="GF464" s="7"/>
      <c r="GG464" s="7"/>
      <c r="GH464" s="7"/>
      <c r="GI464" s="7"/>
      <c r="GJ464" s="7"/>
      <c r="GK464" s="7"/>
      <c r="GL464" s="7"/>
      <c r="GM464" s="7"/>
      <c r="GN464" s="7"/>
      <c r="GO464" s="7"/>
      <c r="GP464" s="7"/>
      <c r="GQ464" s="7"/>
      <c r="GR464" s="7"/>
      <c r="GS464" s="7"/>
      <c r="GT464" s="7"/>
      <c r="GU464" s="7"/>
      <c r="GV464" s="7"/>
      <c r="GW464" s="7"/>
      <c r="GX464" s="7"/>
      <c r="GY464" s="7"/>
      <c r="GZ464" s="7"/>
      <c r="HA464" s="7"/>
      <c r="HB464" s="7"/>
      <c r="HC464" s="7"/>
      <c r="HD464" s="7"/>
      <c r="HE464" s="7"/>
      <c r="HF464" s="7"/>
      <c r="HG464" s="7"/>
      <c r="HH464" s="7"/>
      <c r="HI464" s="7"/>
      <c r="HJ464" s="7"/>
      <c r="HK464" s="7"/>
      <c r="HL464" s="7"/>
      <c r="HM464" s="7"/>
      <c r="HN464" s="7"/>
      <c r="HO464" s="7"/>
      <c r="HP464" s="7"/>
      <c r="HQ464" s="7"/>
      <c r="HR464" s="7"/>
      <c r="HS464" s="7"/>
      <c r="HT464" s="7"/>
      <c r="HU464" s="7"/>
      <c r="HV464" s="7"/>
      <c r="HW464" s="7"/>
      <c r="HX464" s="7"/>
      <c r="HY464" s="7"/>
      <c r="HZ464" s="7"/>
      <c r="IA464" s="7"/>
      <c r="IB464" s="7"/>
      <c r="IC464" s="7"/>
      <c r="ID464" s="7"/>
      <c r="IE464" s="7"/>
      <c r="IF464" s="7"/>
      <c r="IG464" s="7"/>
      <c r="IH464" s="7"/>
      <c r="II464" s="7"/>
      <c r="IJ464" s="7"/>
      <c r="IK464" s="7"/>
      <c r="IL464" s="7"/>
      <c r="IM464" s="7"/>
      <c r="IN464" s="7"/>
      <c r="IO464" s="7"/>
      <c r="IP464" s="7"/>
      <c r="IQ464" s="7"/>
      <c r="IR464" s="7"/>
      <c r="IS464" s="7"/>
      <c r="IT464" s="7"/>
      <c r="IU464" s="7"/>
      <c r="IV464" s="7"/>
      <c r="IW464" s="7"/>
      <c r="IX464" s="7"/>
      <c r="IY464" s="7"/>
      <c r="IZ464" s="7"/>
      <c r="JA464" s="7"/>
      <c r="JB464" s="7"/>
      <c r="JC464" s="7"/>
      <c r="JD464" s="7"/>
      <c r="JE464" s="7"/>
      <c r="JF464" s="7"/>
      <c r="JG464" s="7"/>
      <c r="JH464" s="7"/>
      <c r="JI464" s="7"/>
      <c r="JJ464" s="7"/>
      <c r="JK464" s="7"/>
      <c r="JL464" s="7"/>
      <c r="JM464" s="7"/>
      <c r="JN464" s="7"/>
      <c r="JO464" s="7"/>
      <c r="JP464" s="7"/>
      <c r="JQ464" s="7"/>
      <c r="JR464" s="7"/>
      <c r="JS464" s="7"/>
      <c r="JT464" s="7"/>
      <c r="JU464" s="7"/>
    </row>
    <row r="465" spans="1:281" s="3" customFormat="1" ht="30" customHeight="1" thickBot="1">
      <c r="A465" s="19" t="s">
        <v>1545</v>
      </c>
      <c r="B465" s="29" t="str">
        <f>UPPER(B464)</f>
        <v xml:space="preserve">
JONATHA</v>
      </c>
      <c r="C465" s="29" t="s">
        <v>110</v>
      </c>
      <c r="D465" s="109"/>
      <c r="E465" s="115">
        <v>0</v>
      </c>
      <c r="F465" s="113">
        <v>45852</v>
      </c>
      <c r="G465" s="34">
        <v>45866</v>
      </c>
      <c r="H465" s="125">
        <f t="shared" si="262"/>
        <v>15</v>
      </c>
      <c r="I465" s="22"/>
      <c r="J465" s="7"/>
      <c r="K465" s="7"/>
      <c r="L465" s="7"/>
      <c r="M465" s="7"/>
      <c r="N465" s="7"/>
      <c r="O465" s="7"/>
      <c r="P465" s="7"/>
      <c r="Q465" s="7"/>
      <c r="R465" s="7"/>
      <c r="S465" s="7"/>
      <c r="T465" s="7"/>
      <c r="U465" s="8"/>
      <c r="V465" s="8"/>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7"/>
      <c r="DX465" s="7"/>
      <c r="DY465" s="7"/>
      <c r="DZ465" s="7"/>
      <c r="EA465" s="7"/>
      <c r="EB465" s="7"/>
      <c r="EC465" s="7"/>
      <c r="ED465" s="7"/>
      <c r="EE465" s="7"/>
      <c r="EF465" s="7"/>
      <c r="EG465" s="7"/>
      <c r="EH465" s="7"/>
      <c r="EI465" s="7"/>
      <c r="EJ465" s="7"/>
      <c r="EK465" s="7"/>
      <c r="EL465" s="7"/>
      <c r="EM465" s="7"/>
      <c r="EN465" s="7"/>
      <c r="EO465" s="7"/>
      <c r="EP465" s="7"/>
      <c r="EQ465" s="7"/>
      <c r="ER465" s="7"/>
      <c r="ES465" s="7"/>
      <c r="ET465" s="7"/>
      <c r="EU465" s="7"/>
      <c r="EV465" s="7"/>
      <c r="EW465" s="7"/>
      <c r="EX465" s="7"/>
      <c r="EY465" s="7"/>
      <c r="EZ465" s="7"/>
      <c r="FA465" s="7"/>
      <c r="FB465" s="7"/>
      <c r="FC465" s="7"/>
      <c r="FD465" s="7"/>
      <c r="FE465" s="7"/>
      <c r="FF465" s="7"/>
      <c r="FG465" s="7"/>
      <c r="FH465" s="7"/>
      <c r="FI465" s="7"/>
      <c r="FJ465" s="7"/>
      <c r="FK465" s="7"/>
      <c r="FL465" s="7"/>
      <c r="FM465" s="7"/>
      <c r="FN465" s="7"/>
      <c r="FO465" s="7"/>
      <c r="FP465" s="7"/>
      <c r="FQ465" s="7"/>
      <c r="FR465" s="7"/>
      <c r="FS465" s="7"/>
      <c r="FT465" s="7"/>
      <c r="FU465" s="7"/>
      <c r="FV465" s="7"/>
      <c r="FW465" s="7"/>
      <c r="FX465" s="7"/>
      <c r="FY465" s="7"/>
      <c r="FZ465" s="7"/>
      <c r="GA465" s="7"/>
      <c r="GB465" s="7"/>
      <c r="GC465" s="7"/>
      <c r="GD465" s="7"/>
      <c r="GE465" s="7"/>
      <c r="GF465" s="7"/>
      <c r="GG465" s="7"/>
      <c r="GH465" s="7"/>
      <c r="GI465" s="7"/>
      <c r="GJ465" s="7"/>
      <c r="GK465" s="7"/>
      <c r="GL465" s="7"/>
      <c r="GM465" s="7"/>
      <c r="GN465" s="7"/>
      <c r="GO465" s="7"/>
      <c r="GP465" s="7"/>
      <c r="GQ465" s="7"/>
      <c r="GR465" s="7"/>
      <c r="GS465" s="7"/>
      <c r="GT465" s="7"/>
      <c r="GU465" s="7"/>
      <c r="GV465" s="7"/>
      <c r="GW465" s="7"/>
      <c r="GX465" s="7"/>
      <c r="GY465" s="7"/>
      <c r="GZ465" s="7"/>
      <c r="HA465" s="7"/>
      <c r="HB465" s="7"/>
      <c r="HC465" s="7"/>
      <c r="HD465" s="7"/>
      <c r="HE465" s="7"/>
      <c r="HF465" s="7"/>
      <c r="HG465" s="7"/>
      <c r="HH465" s="7"/>
      <c r="HI465" s="7"/>
      <c r="HJ465" s="7"/>
      <c r="HK465" s="7"/>
      <c r="HL465" s="7"/>
      <c r="HM465" s="7"/>
      <c r="HN465" s="7"/>
      <c r="HO465" s="7"/>
      <c r="HP465" s="7"/>
      <c r="HQ465" s="7"/>
      <c r="HR465" s="7"/>
      <c r="HS465" s="7"/>
      <c r="HT465" s="7"/>
      <c r="HU465" s="7"/>
      <c r="HV465" s="7"/>
      <c r="HW465" s="7"/>
      <c r="HX465" s="7"/>
      <c r="HY465" s="7"/>
      <c r="HZ465" s="7"/>
      <c r="IA465" s="7"/>
      <c r="IB465" s="7"/>
      <c r="IC465" s="7"/>
      <c r="ID465" s="7"/>
      <c r="IE465" s="7"/>
      <c r="IF465" s="7"/>
      <c r="IG465" s="7"/>
      <c r="IH465" s="7"/>
      <c r="II465" s="7"/>
      <c r="IJ465" s="7"/>
      <c r="IK465" s="7"/>
      <c r="IL465" s="7"/>
      <c r="IM465" s="7"/>
      <c r="IN465" s="7"/>
      <c r="IO465" s="7"/>
      <c r="IP465" s="7"/>
      <c r="IQ465" s="7"/>
      <c r="IR465" s="7"/>
      <c r="IS465" s="7"/>
      <c r="IT465" s="7"/>
      <c r="IU465" s="7"/>
      <c r="IV465" s="7"/>
      <c r="IW465" s="7"/>
      <c r="IX465" s="7"/>
      <c r="IY465" s="7"/>
      <c r="IZ465" s="7"/>
      <c r="JA465" s="7"/>
      <c r="JB465" s="7"/>
      <c r="JC465" s="7"/>
      <c r="JD465" s="7"/>
      <c r="JE465" s="7"/>
      <c r="JF465" s="7"/>
      <c r="JG465" s="7"/>
      <c r="JH465" s="7"/>
      <c r="JI465" s="7"/>
      <c r="JJ465" s="7"/>
      <c r="JK465" s="7"/>
      <c r="JL465" s="7"/>
      <c r="JM465" s="7"/>
      <c r="JN465" s="7"/>
      <c r="JO465" s="7"/>
      <c r="JP465" s="7"/>
      <c r="JQ465" s="7"/>
      <c r="JR465" s="7"/>
      <c r="JS465" s="7"/>
      <c r="JT465" s="7"/>
      <c r="JU465" s="7"/>
    </row>
    <row r="466" spans="1:281" s="3" customFormat="1" ht="30" customHeight="1" thickBot="1">
      <c r="A466" s="19" t="s">
        <v>1546</v>
      </c>
      <c r="B466" s="29" t="s">
        <v>1753</v>
      </c>
      <c r="C466" s="29" t="s">
        <v>110</v>
      </c>
      <c r="D466" s="109"/>
      <c r="E466" s="115">
        <v>0</v>
      </c>
      <c r="F466" s="113">
        <v>45852</v>
      </c>
      <c r="G466" s="34">
        <v>45866</v>
      </c>
      <c r="H466" s="125">
        <f t="shared" si="262"/>
        <v>15</v>
      </c>
      <c r="I466" s="22"/>
      <c r="J466" s="7"/>
      <c r="K466" s="7"/>
      <c r="L466" s="7"/>
      <c r="M466" s="7"/>
      <c r="N466" s="7"/>
      <c r="O466" s="7"/>
      <c r="P466" s="7"/>
      <c r="Q466" s="7"/>
      <c r="R466" s="7"/>
      <c r="S466" s="7"/>
      <c r="T466" s="7"/>
      <c r="U466" s="8"/>
      <c r="V466" s="8"/>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7"/>
      <c r="DX466" s="7"/>
      <c r="DY466" s="7"/>
      <c r="DZ466" s="7"/>
      <c r="EA466" s="7"/>
      <c r="EB466" s="7"/>
      <c r="EC466" s="7"/>
      <c r="ED466" s="7"/>
      <c r="EE466" s="7"/>
      <c r="EF466" s="7"/>
      <c r="EG466" s="7"/>
      <c r="EH466" s="7"/>
      <c r="EI466" s="7"/>
      <c r="EJ466" s="7"/>
      <c r="EK466" s="7"/>
      <c r="EL466" s="7"/>
      <c r="EM466" s="7"/>
      <c r="EN466" s="7"/>
      <c r="EO466" s="7"/>
      <c r="EP466" s="7"/>
      <c r="EQ466" s="7"/>
      <c r="ER466" s="7"/>
      <c r="ES466" s="7"/>
      <c r="ET466" s="7"/>
      <c r="EU466" s="7"/>
      <c r="EV466" s="7"/>
      <c r="EW466" s="7"/>
      <c r="EX466" s="7"/>
      <c r="EY466" s="7"/>
      <c r="EZ466" s="7"/>
      <c r="FA466" s="7"/>
      <c r="FB466" s="7"/>
      <c r="FC466" s="7"/>
      <c r="FD466" s="7"/>
      <c r="FE466" s="7"/>
      <c r="FF466" s="7"/>
      <c r="FG466" s="7"/>
      <c r="FH466" s="7"/>
      <c r="FI466" s="7"/>
      <c r="FJ466" s="7"/>
      <c r="FK466" s="7"/>
      <c r="FL466" s="7"/>
      <c r="FM466" s="7"/>
      <c r="FN466" s="7"/>
      <c r="FO466" s="7"/>
      <c r="FP466" s="7"/>
      <c r="FQ466" s="7"/>
      <c r="FR466" s="7"/>
      <c r="FS466" s="7"/>
      <c r="FT466" s="7"/>
      <c r="FU466" s="7"/>
      <c r="FV466" s="7"/>
      <c r="FW466" s="7"/>
      <c r="FX466" s="7"/>
      <c r="FY466" s="7"/>
      <c r="FZ466" s="7"/>
      <c r="GA466" s="7"/>
      <c r="GB466" s="7"/>
      <c r="GC466" s="7"/>
      <c r="GD466" s="7"/>
      <c r="GE466" s="7"/>
      <c r="GF466" s="7"/>
      <c r="GG466" s="7"/>
      <c r="GH466" s="7"/>
      <c r="GI466" s="7"/>
      <c r="GJ466" s="7"/>
      <c r="GK466" s="7"/>
      <c r="GL466" s="7"/>
      <c r="GM466" s="7"/>
      <c r="GN466" s="7"/>
      <c r="GO466" s="7"/>
      <c r="GP466" s="7"/>
      <c r="GQ466" s="7"/>
      <c r="GR466" s="7"/>
      <c r="GS466" s="7"/>
      <c r="GT466" s="7"/>
      <c r="GU466" s="7"/>
      <c r="GV466" s="7"/>
      <c r="GW466" s="7"/>
      <c r="GX466" s="7"/>
      <c r="GY466" s="7"/>
      <c r="GZ466" s="7"/>
      <c r="HA466" s="7"/>
      <c r="HB466" s="7"/>
      <c r="HC466" s="7"/>
      <c r="HD466" s="7"/>
      <c r="HE466" s="7"/>
      <c r="HF466" s="7"/>
      <c r="HG466" s="7"/>
      <c r="HH466" s="7"/>
      <c r="HI466" s="7"/>
      <c r="HJ466" s="7"/>
      <c r="HK466" s="7"/>
      <c r="HL466" s="7"/>
      <c r="HM466" s="7"/>
      <c r="HN466" s="7"/>
      <c r="HO466" s="7"/>
      <c r="HP466" s="7"/>
      <c r="HQ466" s="7"/>
      <c r="HR466" s="7"/>
      <c r="HS466" s="7"/>
      <c r="HT466" s="7"/>
      <c r="HU466" s="7"/>
      <c r="HV466" s="7"/>
      <c r="HW466" s="7"/>
      <c r="HX466" s="7"/>
      <c r="HY466" s="7"/>
      <c r="HZ466" s="7"/>
      <c r="IA466" s="7"/>
      <c r="IB466" s="7"/>
      <c r="IC466" s="7"/>
      <c r="ID466" s="7"/>
      <c r="IE466" s="7"/>
      <c r="IF466" s="7"/>
      <c r="IG466" s="7"/>
      <c r="IH466" s="7"/>
      <c r="II466" s="7"/>
      <c r="IJ466" s="7"/>
      <c r="IK466" s="7"/>
      <c r="IL466" s="7"/>
      <c r="IM466" s="7"/>
      <c r="IN466" s="7"/>
      <c r="IO466" s="7"/>
      <c r="IP466" s="7"/>
      <c r="IQ466" s="7"/>
      <c r="IR466" s="7"/>
      <c r="IS466" s="7"/>
      <c r="IT466" s="7"/>
      <c r="IU466" s="7"/>
      <c r="IV466" s="7"/>
      <c r="IW466" s="7"/>
      <c r="IX466" s="7"/>
      <c r="IY466" s="7"/>
      <c r="IZ466" s="7"/>
      <c r="JA466" s="7"/>
      <c r="JB466" s="7"/>
      <c r="JC466" s="7"/>
      <c r="JD466" s="7"/>
      <c r="JE466" s="7"/>
      <c r="JF466" s="7"/>
      <c r="JG466" s="7"/>
      <c r="JH466" s="7"/>
      <c r="JI466" s="7"/>
      <c r="JJ466" s="7"/>
      <c r="JK466" s="7"/>
      <c r="JL466" s="7"/>
      <c r="JM466" s="7"/>
      <c r="JN466" s="7"/>
      <c r="JO466" s="7"/>
      <c r="JP466" s="7"/>
      <c r="JQ466" s="7"/>
      <c r="JR466" s="7"/>
      <c r="JS466" s="7"/>
      <c r="JT466" s="7"/>
      <c r="JU466" s="7"/>
    </row>
    <row r="467" spans="1:281" s="3" customFormat="1" ht="30" customHeight="1" thickBot="1">
      <c r="A467" s="19" t="s">
        <v>1547</v>
      </c>
      <c r="B467" s="29" t="str">
        <f t="shared" ref="B467" si="263">UPPER(B466)</f>
        <v xml:space="preserve">
JONATHA</v>
      </c>
      <c r="C467" s="29" t="s">
        <v>110</v>
      </c>
      <c r="D467" s="109"/>
      <c r="E467" s="115">
        <v>0</v>
      </c>
      <c r="F467" s="113">
        <v>45852</v>
      </c>
      <c r="G467" s="34">
        <v>45866</v>
      </c>
      <c r="H467" s="125">
        <f t="shared" si="262"/>
        <v>15</v>
      </c>
      <c r="I467" s="22"/>
      <c r="J467" s="7"/>
      <c r="K467" s="7"/>
      <c r="L467" s="7"/>
      <c r="M467" s="7"/>
      <c r="N467" s="7"/>
      <c r="O467" s="7"/>
      <c r="P467" s="7"/>
      <c r="Q467" s="7"/>
      <c r="R467" s="7"/>
      <c r="S467" s="7"/>
      <c r="T467" s="7"/>
      <c r="U467" s="8"/>
      <c r="V467" s="8"/>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7"/>
      <c r="DX467" s="7"/>
      <c r="DY467" s="7"/>
      <c r="DZ467" s="7"/>
      <c r="EA467" s="7"/>
      <c r="EB467" s="7"/>
      <c r="EC467" s="7"/>
      <c r="ED467" s="7"/>
      <c r="EE467" s="7"/>
      <c r="EF467" s="7"/>
      <c r="EG467" s="7"/>
      <c r="EH467" s="7"/>
      <c r="EI467" s="7"/>
      <c r="EJ467" s="7"/>
      <c r="EK467" s="7"/>
      <c r="EL467" s="7"/>
      <c r="EM467" s="7"/>
      <c r="EN467" s="7"/>
      <c r="EO467" s="7"/>
      <c r="EP467" s="7"/>
      <c r="EQ467" s="7"/>
      <c r="ER467" s="7"/>
      <c r="ES467" s="7"/>
      <c r="ET467" s="7"/>
      <c r="EU467" s="7"/>
      <c r="EV467" s="7"/>
      <c r="EW467" s="7"/>
      <c r="EX467" s="7"/>
      <c r="EY467" s="7"/>
      <c r="EZ467" s="7"/>
      <c r="FA467" s="7"/>
      <c r="FB467" s="7"/>
      <c r="FC467" s="7"/>
      <c r="FD467" s="7"/>
      <c r="FE467" s="7"/>
      <c r="FF467" s="7"/>
      <c r="FG467" s="7"/>
      <c r="FH467" s="7"/>
      <c r="FI467" s="7"/>
      <c r="FJ467" s="7"/>
      <c r="FK467" s="7"/>
      <c r="FL467" s="7"/>
      <c r="FM467" s="7"/>
      <c r="FN467" s="7"/>
      <c r="FO467" s="7"/>
      <c r="FP467" s="7"/>
      <c r="FQ467" s="7"/>
      <c r="FR467" s="7"/>
      <c r="FS467" s="7"/>
      <c r="FT467" s="7"/>
      <c r="FU467" s="7"/>
      <c r="FV467" s="7"/>
      <c r="FW467" s="7"/>
      <c r="FX467" s="7"/>
      <c r="FY467" s="7"/>
      <c r="FZ467" s="7"/>
      <c r="GA467" s="7"/>
      <c r="GB467" s="7"/>
      <c r="GC467" s="7"/>
      <c r="GD467" s="7"/>
      <c r="GE467" s="7"/>
      <c r="GF467" s="7"/>
      <c r="GG467" s="7"/>
      <c r="GH467" s="7"/>
      <c r="GI467" s="7"/>
      <c r="GJ467" s="7"/>
      <c r="GK467" s="7"/>
      <c r="GL467" s="7"/>
      <c r="GM467" s="7"/>
      <c r="GN467" s="7"/>
      <c r="GO467" s="7"/>
      <c r="GP467" s="7"/>
      <c r="GQ467" s="7"/>
      <c r="GR467" s="7"/>
      <c r="GS467" s="7"/>
      <c r="GT467" s="7"/>
      <c r="GU467" s="7"/>
      <c r="GV467" s="7"/>
      <c r="GW467" s="7"/>
      <c r="GX467" s="7"/>
      <c r="GY467" s="7"/>
      <c r="GZ467" s="7"/>
      <c r="HA467" s="7"/>
      <c r="HB467" s="7"/>
      <c r="HC467" s="7"/>
      <c r="HD467" s="7"/>
      <c r="HE467" s="7"/>
      <c r="HF467" s="7"/>
      <c r="HG467" s="7"/>
      <c r="HH467" s="7"/>
      <c r="HI467" s="7"/>
      <c r="HJ467" s="7"/>
      <c r="HK467" s="7"/>
      <c r="HL467" s="7"/>
      <c r="HM467" s="7"/>
      <c r="HN467" s="7"/>
      <c r="HO467" s="7"/>
      <c r="HP467" s="7"/>
      <c r="HQ467" s="7"/>
      <c r="HR467" s="7"/>
      <c r="HS467" s="7"/>
      <c r="HT467" s="7"/>
      <c r="HU467" s="7"/>
      <c r="HV467" s="7"/>
      <c r="HW467" s="7"/>
      <c r="HX467" s="7"/>
      <c r="HY467" s="7"/>
      <c r="HZ467" s="7"/>
      <c r="IA467" s="7"/>
      <c r="IB467" s="7"/>
      <c r="IC467" s="7"/>
      <c r="ID467" s="7"/>
      <c r="IE467" s="7"/>
      <c r="IF467" s="7"/>
      <c r="IG467" s="7"/>
      <c r="IH467" s="7"/>
      <c r="II467" s="7"/>
      <c r="IJ467" s="7"/>
      <c r="IK467" s="7"/>
      <c r="IL467" s="7"/>
      <c r="IM467" s="7"/>
      <c r="IN467" s="7"/>
      <c r="IO467" s="7"/>
      <c r="IP467" s="7"/>
      <c r="IQ467" s="7"/>
      <c r="IR467" s="7"/>
      <c r="IS467" s="7"/>
      <c r="IT467" s="7"/>
      <c r="IU467" s="7"/>
      <c r="IV467" s="7"/>
      <c r="IW467" s="7"/>
      <c r="IX467" s="7"/>
      <c r="IY467" s="7"/>
      <c r="IZ467" s="7"/>
      <c r="JA467" s="7"/>
      <c r="JB467" s="7"/>
      <c r="JC467" s="7"/>
      <c r="JD467" s="7"/>
      <c r="JE467" s="7"/>
      <c r="JF467" s="7"/>
      <c r="JG467" s="7"/>
      <c r="JH467" s="7"/>
      <c r="JI467" s="7"/>
      <c r="JJ467" s="7"/>
      <c r="JK467" s="7"/>
      <c r="JL467" s="7"/>
      <c r="JM467" s="7"/>
      <c r="JN467" s="7"/>
      <c r="JO467" s="7"/>
      <c r="JP467" s="7"/>
      <c r="JQ467" s="7"/>
      <c r="JR467" s="7"/>
      <c r="JS467" s="7"/>
      <c r="JT467" s="7"/>
      <c r="JU467" s="7"/>
    </row>
    <row r="468" spans="1:281" s="3" customFormat="1" ht="30" customHeight="1" thickBot="1">
      <c r="A468" s="19" t="s">
        <v>1548</v>
      </c>
      <c r="B468" s="29" t="s">
        <v>1753</v>
      </c>
      <c r="C468" s="29" t="s">
        <v>110</v>
      </c>
      <c r="D468" s="109"/>
      <c r="E468" s="115">
        <v>0</v>
      </c>
      <c r="F468" s="113">
        <v>45852</v>
      </c>
      <c r="G468" s="34">
        <v>45866</v>
      </c>
      <c r="H468" s="125">
        <f t="shared" si="262"/>
        <v>15</v>
      </c>
      <c r="I468" s="22"/>
      <c r="J468" s="7"/>
      <c r="K468" s="7"/>
      <c r="L468" s="7"/>
      <c r="M468" s="7"/>
      <c r="N468" s="7"/>
      <c r="O468" s="7"/>
      <c r="P468" s="7"/>
      <c r="Q468" s="7"/>
      <c r="R468" s="7"/>
      <c r="S468" s="7"/>
      <c r="T468" s="7"/>
      <c r="U468" s="8"/>
      <c r="V468" s="8"/>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7"/>
      <c r="DX468" s="7"/>
      <c r="DY468" s="7"/>
      <c r="DZ468" s="7"/>
      <c r="EA468" s="7"/>
      <c r="EB468" s="7"/>
      <c r="EC468" s="7"/>
      <c r="ED468" s="7"/>
      <c r="EE468" s="7"/>
      <c r="EF468" s="7"/>
      <c r="EG468" s="7"/>
      <c r="EH468" s="7"/>
      <c r="EI468" s="7"/>
      <c r="EJ468" s="7"/>
      <c r="EK468" s="7"/>
      <c r="EL468" s="7"/>
      <c r="EM468" s="7"/>
      <c r="EN468" s="7"/>
      <c r="EO468" s="7"/>
      <c r="EP468" s="7"/>
      <c r="EQ468" s="7"/>
      <c r="ER468" s="7"/>
      <c r="ES468" s="7"/>
      <c r="ET468" s="7"/>
      <c r="EU468" s="7"/>
      <c r="EV468" s="7"/>
      <c r="EW468" s="7"/>
      <c r="EX468" s="7"/>
      <c r="EY468" s="7"/>
      <c r="EZ468" s="7"/>
      <c r="FA468" s="7"/>
      <c r="FB468" s="7"/>
      <c r="FC468" s="7"/>
      <c r="FD468" s="7"/>
      <c r="FE468" s="7"/>
      <c r="FF468" s="7"/>
      <c r="FG468" s="7"/>
      <c r="FH468" s="7"/>
      <c r="FI468" s="7"/>
      <c r="FJ468" s="7"/>
      <c r="FK468" s="7"/>
      <c r="FL468" s="7"/>
      <c r="FM468" s="7"/>
      <c r="FN468" s="7"/>
      <c r="FO468" s="7"/>
      <c r="FP468" s="7"/>
      <c r="FQ468" s="7"/>
      <c r="FR468" s="7"/>
      <c r="FS468" s="7"/>
      <c r="FT468" s="7"/>
      <c r="FU468" s="7"/>
      <c r="FV468" s="7"/>
      <c r="FW468" s="7"/>
      <c r="FX468" s="7"/>
      <c r="FY468" s="7"/>
      <c r="FZ468" s="7"/>
      <c r="GA468" s="7"/>
      <c r="GB468" s="7"/>
      <c r="GC468" s="7"/>
      <c r="GD468" s="7"/>
      <c r="GE468" s="7"/>
      <c r="GF468" s="7"/>
      <c r="GG468" s="7"/>
      <c r="GH468" s="7"/>
      <c r="GI468" s="7"/>
      <c r="GJ468" s="7"/>
      <c r="GK468" s="7"/>
      <c r="GL468" s="7"/>
      <c r="GM468" s="7"/>
      <c r="GN468" s="7"/>
      <c r="GO468" s="7"/>
      <c r="GP468" s="7"/>
      <c r="GQ468" s="7"/>
      <c r="GR468" s="7"/>
      <c r="GS468" s="7"/>
      <c r="GT468" s="7"/>
      <c r="GU468" s="7"/>
      <c r="GV468" s="7"/>
      <c r="GW468" s="7"/>
      <c r="GX468" s="7"/>
      <c r="GY468" s="7"/>
      <c r="GZ468" s="7"/>
      <c r="HA468" s="7"/>
      <c r="HB468" s="7"/>
      <c r="HC468" s="7"/>
      <c r="HD468" s="7"/>
      <c r="HE468" s="7"/>
      <c r="HF468" s="7"/>
      <c r="HG468" s="7"/>
      <c r="HH468" s="7"/>
      <c r="HI468" s="7"/>
      <c r="HJ468" s="7"/>
      <c r="HK468" s="7"/>
      <c r="HL468" s="7"/>
      <c r="HM468" s="7"/>
      <c r="HN468" s="7"/>
      <c r="HO468" s="7"/>
      <c r="HP468" s="7"/>
      <c r="HQ468" s="7"/>
      <c r="HR468" s="7"/>
      <c r="HS468" s="7"/>
      <c r="HT468" s="7"/>
      <c r="HU468" s="7"/>
      <c r="HV468" s="7"/>
      <c r="HW468" s="7"/>
      <c r="HX468" s="7"/>
      <c r="HY468" s="7"/>
      <c r="HZ468" s="7"/>
      <c r="IA468" s="7"/>
      <c r="IB468" s="7"/>
      <c r="IC468" s="7"/>
      <c r="ID468" s="7"/>
      <c r="IE468" s="7"/>
      <c r="IF468" s="7"/>
      <c r="IG468" s="7"/>
      <c r="IH468" s="7"/>
      <c r="II468" s="7"/>
      <c r="IJ468" s="7"/>
      <c r="IK468" s="7"/>
      <c r="IL468" s="7"/>
      <c r="IM468" s="7"/>
      <c r="IN468" s="7"/>
      <c r="IO468" s="7"/>
      <c r="IP468" s="7"/>
      <c r="IQ468" s="7"/>
      <c r="IR468" s="7"/>
      <c r="IS468" s="7"/>
      <c r="IT468" s="7"/>
      <c r="IU468" s="7"/>
      <c r="IV468" s="7"/>
      <c r="IW468" s="7"/>
      <c r="IX468" s="7"/>
      <c r="IY468" s="7"/>
      <c r="IZ468" s="7"/>
      <c r="JA468" s="7"/>
      <c r="JB468" s="7"/>
      <c r="JC468" s="7"/>
      <c r="JD468" s="7"/>
      <c r="JE468" s="7"/>
      <c r="JF468" s="7"/>
      <c r="JG468" s="7"/>
      <c r="JH468" s="7"/>
      <c r="JI468" s="7"/>
      <c r="JJ468" s="7"/>
      <c r="JK468" s="7"/>
      <c r="JL468" s="7"/>
      <c r="JM468" s="7"/>
      <c r="JN468" s="7"/>
      <c r="JO468" s="7"/>
      <c r="JP468" s="7"/>
      <c r="JQ468" s="7"/>
      <c r="JR468" s="7"/>
      <c r="JS468" s="7"/>
      <c r="JT468" s="7"/>
      <c r="JU468" s="7"/>
    </row>
    <row r="469" spans="1:281" s="3" customFormat="1" ht="30" customHeight="1" thickBot="1">
      <c r="A469" s="19" t="s">
        <v>1549</v>
      </c>
      <c r="B469" s="29" t="str">
        <f t="shared" ref="B469" si="264">UPPER(B468)</f>
        <v xml:space="preserve">
JONATHA</v>
      </c>
      <c r="C469" s="29" t="s">
        <v>110</v>
      </c>
      <c r="D469" s="109"/>
      <c r="E469" s="115">
        <v>0</v>
      </c>
      <c r="F469" s="113">
        <v>45852</v>
      </c>
      <c r="G469" s="34">
        <v>45866</v>
      </c>
      <c r="H469" s="125">
        <f t="shared" si="262"/>
        <v>15</v>
      </c>
      <c r="I469" s="22"/>
      <c r="J469" s="7"/>
      <c r="K469" s="7"/>
      <c r="L469" s="7"/>
      <c r="M469" s="7"/>
      <c r="N469" s="7"/>
      <c r="O469" s="7"/>
      <c r="P469" s="7"/>
      <c r="Q469" s="7"/>
      <c r="R469" s="7"/>
      <c r="S469" s="7"/>
      <c r="T469" s="7"/>
      <c r="U469" s="8"/>
      <c r="V469" s="8"/>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7"/>
      <c r="DX469" s="7"/>
      <c r="DY469" s="7"/>
      <c r="DZ469" s="7"/>
      <c r="EA469" s="7"/>
      <c r="EB469" s="7"/>
      <c r="EC469" s="7"/>
      <c r="ED469" s="7"/>
      <c r="EE469" s="7"/>
      <c r="EF469" s="7"/>
      <c r="EG469" s="7"/>
      <c r="EH469" s="7"/>
      <c r="EI469" s="7"/>
      <c r="EJ469" s="7"/>
      <c r="EK469" s="7"/>
      <c r="EL469" s="7"/>
      <c r="EM469" s="7"/>
      <c r="EN469" s="7"/>
      <c r="EO469" s="7"/>
      <c r="EP469" s="7"/>
      <c r="EQ469" s="7"/>
      <c r="ER469" s="7"/>
      <c r="ES469" s="7"/>
      <c r="ET469" s="7"/>
      <c r="EU469" s="7"/>
      <c r="EV469" s="7"/>
      <c r="EW469" s="7"/>
      <c r="EX469" s="7"/>
      <c r="EY469" s="7"/>
      <c r="EZ469" s="7"/>
      <c r="FA469" s="7"/>
      <c r="FB469" s="7"/>
      <c r="FC469" s="7"/>
      <c r="FD469" s="7"/>
      <c r="FE469" s="7"/>
      <c r="FF469" s="7"/>
      <c r="FG469" s="7"/>
      <c r="FH469" s="7"/>
      <c r="FI469" s="7"/>
      <c r="FJ469" s="7"/>
      <c r="FK469" s="7"/>
      <c r="FL469" s="7"/>
      <c r="FM469" s="7"/>
      <c r="FN469" s="7"/>
      <c r="FO469" s="7"/>
      <c r="FP469" s="7"/>
      <c r="FQ469" s="7"/>
      <c r="FR469" s="7"/>
      <c r="FS469" s="7"/>
      <c r="FT469" s="7"/>
      <c r="FU469" s="7"/>
      <c r="FV469" s="7"/>
      <c r="FW469" s="7"/>
      <c r="FX469" s="7"/>
      <c r="FY469" s="7"/>
      <c r="FZ469" s="7"/>
      <c r="GA469" s="7"/>
      <c r="GB469" s="7"/>
      <c r="GC469" s="7"/>
      <c r="GD469" s="7"/>
      <c r="GE469" s="7"/>
      <c r="GF469" s="7"/>
      <c r="GG469" s="7"/>
      <c r="GH469" s="7"/>
      <c r="GI469" s="7"/>
      <c r="GJ469" s="7"/>
      <c r="GK469" s="7"/>
      <c r="GL469" s="7"/>
      <c r="GM469" s="7"/>
      <c r="GN469" s="7"/>
      <c r="GO469" s="7"/>
      <c r="GP469" s="7"/>
      <c r="GQ469" s="7"/>
      <c r="GR469" s="7"/>
      <c r="GS469" s="7"/>
      <c r="GT469" s="7"/>
      <c r="GU469" s="7"/>
      <c r="GV469" s="7"/>
      <c r="GW469" s="7"/>
      <c r="GX469" s="7"/>
      <c r="GY469" s="7"/>
      <c r="GZ469" s="7"/>
      <c r="HA469" s="7"/>
      <c r="HB469" s="7"/>
      <c r="HC469" s="7"/>
      <c r="HD469" s="7"/>
      <c r="HE469" s="7"/>
      <c r="HF469" s="7"/>
      <c r="HG469" s="7"/>
      <c r="HH469" s="7"/>
      <c r="HI469" s="7"/>
      <c r="HJ469" s="7"/>
      <c r="HK469" s="7"/>
      <c r="HL469" s="7"/>
      <c r="HM469" s="7"/>
      <c r="HN469" s="7"/>
      <c r="HO469" s="7"/>
      <c r="HP469" s="7"/>
      <c r="HQ469" s="7"/>
      <c r="HR469" s="7"/>
      <c r="HS469" s="7"/>
      <c r="HT469" s="7"/>
      <c r="HU469" s="7"/>
      <c r="HV469" s="7"/>
      <c r="HW469" s="7"/>
      <c r="HX469" s="7"/>
      <c r="HY469" s="7"/>
      <c r="HZ469" s="7"/>
      <c r="IA469" s="7"/>
      <c r="IB469" s="7"/>
      <c r="IC469" s="7"/>
      <c r="ID469" s="7"/>
      <c r="IE469" s="7"/>
      <c r="IF469" s="7"/>
      <c r="IG469" s="7"/>
      <c r="IH469" s="7"/>
      <c r="II469" s="7"/>
      <c r="IJ469" s="7"/>
      <c r="IK469" s="7"/>
      <c r="IL469" s="7"/>
      <c r="IM469" s="7"/>
      <c r="IN469" s="7"/>
      <c r="IO469" s="7"/>
      <c r="IP469" s="7"/>
      <c r="IQ469" s="7"/>
      <c r="IR469" s="7"/>
      <c r="IS469" s="7"/>
      <c r="IT469" s="7"/>
      <c r="IU469" s="7"/>
      <c r="IV469" s="7"/>
      <c r="IW469" s="7"/>
      <c r="IX469" s="7"/>
      <c r="IY469" s="7"/>
      <c r="IZ469" s="7"/>
      <c r="JA469" s="7"/>
      <c r="JB469" s="7"/>
      <c r="JC469" s="7"/>
      <c r="JD469" s="7"/>
      <c r="JE469" s="7"/>
      <c r="JF469" s="7"/>
      <c r="JG469" s="7"/>
      <c r="JH469" s="7"/>
      <c r="JI469" s="7"/>
      <c r="JJ469" s="7"/>
      <c r="JK469" s="7"/>
      <c r="JL469" s="7"/>
      <c r="JM469" s="7"/>
      <c r="JN469" s="7"/>
      <c r="JO469" s="7"/>
      <c r="JP469" s="7"/>
      <c r="JQ469" s="7"/>
      <c r="JR469" s="7"/>
      <c r="JS469" s="7"/>
      <c r="JT469" s="7"/>
      <c r="JU469" s="7"/>
    </row>
    <row r="470" spans="1:281" s="3" customFormat="1" ht="30" customHeight="1" thickBot="1">
      <c r="A470" s="19" t="s">
        <v>1550</v>
      </c>
      <c r="B470" s="29" t="s">
        <v>1753</v>
      </c>
      <c r="C470" s="29" t="s">
        <v>405</v>
      </c>
      <c r="D470" s="109"/>
      <c r="E470" s="115">
        <v>0</v>
      </c>
      <c r="F470" s="113">
        <v>45852</v>
      </c>
      <c r="G470" s="34">
        <v>45866</v>
      </c>
      <c r="H470" s="125">
        <f t="shared" si="262"/>
        <v>15</v>
      </c>
      <c r="I470" s="22"/>
      <c r="J470" s="7"/>
      <c r="K470" s="7"/>
      <c r="L470" s="7"/>
      <c r="M470" s="7"/>
      <c r="N470" s="7"/>
      <c r="O470" s="7"/>
      <c r="P470" s="7"/>
      <c r="Q470" s="7"/>
      <c r="R470" s="7"/>
      <c r="S470" s="7"/>
      <c r="T470" s="7"/>
      <c r="U470" s="8"/>
      <c r="V470" s="8"/>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7"/>
      <c r="DX470" s="7"/>
      <c r="DY470" s="7"/>
      <c r="DZ470" s="7"/>
      <c r="EA470" s="7"/>
      <c r="EB470" s="7"/>
      <c r="EC470" s="7"/>
      <c r="ED470" s="7"/>
      <c r="EE470" s="7"/>
      <c r="EF470" s="7"/>
      <c r="EG470" s="7"/>
      <c r="EH470" s="7"/>
      <c r="EI470" s="7"/>
      <c r="EJ470" s="7"/>
      <c r="EK470" s="7"/>
      <c r="EL470" s="7"/>
      <c r="EM470" s="7"/>
      <c r="EN470" s="7"/>
      <c r="EO470" s="7"/>
      <c r="EP470" s="7"/>
      <c r="EQ470" s="7"/>
      <c r="ER470" s="7"/>
      <c r="ES470" s="7"/>
      <c r="ET470" s="7"/>
      <c r="EU470" s="7"/>
      <c r="EV470" s="7"/>
      <c r="EW470" s="7"/>
      <c r="EX470" s="7"/>
      <c r="EY470" s="7"/>
      <c r="EZ470" s="7"/>
      <c r="FA470" s="7"/>
      <c r="FB470" s="7"/>
      <c r="FC470" s="7"/>
      <c r="FD470" s="7"/>
      <c r="FE470" s="7"/>
      <c r="FF470" s="7"/>
      <c r="FG470" s="7"/>
      <c r="FH470" s="7"/>
      <c r="FI470" s="7"/>
      <c r="FJ470" s="7"/>
      <c r="FK470" s="7"/>
      <c r="FL470" s="7"/>
      <c r="FM470" s="7"/>
      <c r="FN470" s="7"/>
      <c r="FO470" s="7"/>
      <c r="FP470" s="7"/>
      <c r="FQ470" s="7"/>
      <c r="FR470" s="7"/>
      <c r="FS470" s="7"/>
      <c r="FT470" s="7"/>
      <c r="FU470" s="7"/>
      <c r="FV470" s="7"/>
      <c r="FW470" s="7"/>
      <c r="FX470" s="7"/>
      <c r="FY470" s="7"/>
      <c r="FZ470" s="7"/>
      <c r="GA470" s="7"/>
      <c r="GB470" s="7"/>
      <c r="GC470" s="7"/>
      <c r="GD470" s="7"/>
      <c r="GE470" s="7"/>
      <c r="GF470" s="7"/>
      <c r="GG470" s="7"/>
      <c r="GH470" s="7"/>
      <c r="GI470" s="7"/>
      <c r="GJ470" s="7"/>
      <c r="GK470" s="7"/>
      <c r="GL470" s="7"/>
      <c r="GM470" s="7"/>
      <c r="GN470" s="7"/>
      <c r="GO470" s="7"/>
      <c r="GP470" s="7"/>
      <c r="GQ470" s="7"/>
      <c r="GR470" s="7"/>
      <c r="GS470" s="7"/>
      <c r="GT470" s="7"/>
      <c r="GU470" s="7"/>
      <c r="GV470" s="7"/>
      <c r="GW470" s="7"/>
      <c r="GX470" s="7"/>
      <c r="GY470" s="7"/>
      <c r="GZ470" s="7"/>
      <c r="HA470" s="7"/>
      <c r="HB470" s="7"/>
      <c r="HC470" s="7"/>
      <c r="HD470" s="7"/>
      <c r="HE470" s="7"/>
      <c r="HF470" s="7"/>
      <c r="HG470" s="7"/>
      <c r="HH470" s="7"/>
      <c r="HI470" s="7"/>
      <c r="HJ470" s="7"/>
      <c r="HK470" s="7"/>
      <c r="HL470" s="7"/>
      <c r="HM470" s="7"/>
      <c r="HN470" s="7"/>
      <c r="HO470" s="7"/>
      <c r="HP470" s="7"/>
      <c r="HQ470" s="7"/>
      <c r="HR470" s="7"/>
      <c r="HS470" s="7"/>
      <c r="HT470" s="7"/>
      <c r="HU470" s="7"/>
      <c r="HV470" s="7"/>
      <c r="HW470" s="7"/>
      <c r="HX470" s="7"/>
      <c r="HY470" s="7"/>
      <c r="HZ470" s="7"/>
      <c r="IA470" s="7"/>
      <c r="IB470" s="7"/>
      <c r="IC470" s="7"/>
      <c r="ID470" s="7"/>
      <c r="IE470" s="7"/>
      <c r="IF470" s="7"/>
      <c r="IG470" s="7"/>
      <c r="IH470" s="7"/>
      <c r="II470" s="7"/>
      <c r="IJ470" s="7"/>
      <c r="IK470" s="7"/>
      <c r="IL470" s="7"/>
      <c r="IM470" s="7"/>
      <c r="IN470" s="7"/>
      <c r="IO470" s="7"/>
      <c r="IP470" s="7"/>
      <c r="IQ470" s="7"/>
      <c r="IR470" s="7"/>
      <c r="IS470" s="7"/>
      <c r="IT470" s="7"/>
      <c r="IU470" s="7"/>
      <c r="IV470" s="7"/>
      <c r="IW470" s="7"/>
      <c r="IX470" s="7"/>
      <c r="IY470" s="7"/>
      <c r="IZ470" s="7"/>
      <c r="JA470" s="7"/>
      <c r="JB470" s="7"/>
      <c r="JC470" s="7"/>
      <c r="JD470" s="7"/>
      <c r="JE470" s="7"/>
      <c r="JF470" s="7"/>
      <c r="JG470" s="7"/>
      <c r="JH470" s="7"/>
      <c r="JI470" s="7"/>
      <c r="JJ470" s="7"/>
      <c r="JK470" s="7"/>
      <c r="JL470" s="7"/>
      <c r="JM470" s="7"/>
      <c r="JN470" s="7"/>
      <c r="JO470" s="7"/>
      <c r="JP470" s="7"/>
      <c r="JQ470" s="7"/>
      <c r="JR470" s="7"/>
      <c r="JS470" s="7"/>
      <c r="JT470" s="7"/>
      <c r="JU470" s="7"/>
    </row>
    <row r="471" spans="1:281" s="3" customFormat="1" ht="30" customHeight="1" thickBot="1">
      <c r="A471" s="19" t="s">
        <v>1551</v>
      </c>
      <c r="B471" s="29" t="str">
        <f t="shared" ref="B471" si="265">UPPER(B470)</f>
        <v xml:space="preserve">
JONATHA</v>
      </c>
      <c r="C471" s="29" t="s">
        <v>110</v>
      </c>
      <c r="D471" s="109"/>
      <c r="E471" s="115">
        <v>0</v>
      </c>
      <c r="F471" s="113">
        <v>45852</v>
      </c>
      <c r="G471" s="34">
        <v>45866</v>
      </c>
      <c r="H471" s="125">
        <f t="shared" si="262"/>
        <v>15</v>
      </c>
      <c r="I471" s="22"/>
      <c r="J471" s="7"/>
      <c r="K471" s="7"/>
      <c r="L471" s="7"/>
      <c r="M471" s="7"/>
      <c r="N471" s="7"/>
      <c r="O471" s="7"/>
      <c r="P471" s="7"/>
      <c r="Q471" s="7"/>
      <c r="R471" s="7"/>
      <c r="S471" s="7"/>
      <c r="T471" s="7"/>
      <c r="U471" s="8"/>
      <c r="V471" s="8"/>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7"/>
      <c r="DX471" s="7"/>
      <c r="DY471" s="7"/>
      <c r="DZ471" s="7"/>
      <c r="EA471" s="7"/>
      <c r="EB471" s="7"/>
      <c r="EC471" s="7"/>
      <c r="ED471" s="7"/>
      <c r="EE471" s="7"/>
      <c r="EF471" s="7"/>
      <c r="EG471" s="7"/>
      <c r="EH471" s="7"/>
      <c r="EI471" s="7"/>
      <c r="EJ471" s="7"/>
      <c r="EK471" s="7"/>
      <c r="EL471" s="7"/>
      <c r="EM471" s="7"/>
      <c r="EN471" s="7"/>
      <c r="EO471" s="7"/>
      <c r="EP471" s="7"/>
      <c r="EQ471" s="7"/>
      <c r="ER471" s="7"/>
      <c r="ES471" s="7"/>
      <c r="ET471" s="7"/>
      <c r="EU471" s="7"/>
      <c r="EV471" s="7"/>
      <c r="EW471" s="7"/>
      <c r="EX471" s="7"/>
      <c r="EY471" s="7"/>
      <c r="EZ471" s="7"/>
      <c r="FA471" s="7"/>
      <c r="FB471" s="7"/>
      <c r="FC471" s="7"/>
      <c r="FD471" s="7"/>
      <c r="FE471" s="7"/>
      <c r="FF471" s="7"/>
      <c r="FG471" s="7"/>
      <c r="FH471" s="7"/>
      <c r="FI471" s="7"/>
      <c r="FJ471" s="7"/>
      <c r="FK471" s="7"/>
      <c r="FL471" s="7"/>
      <c r="FM471" s="7"/>
      <c r="FN471" s="7"/>
      <c r="FO471" s="7"/>
      <c r="FP471" s="7"/>
      <c r="FQ471" s="7"/>
      <c r="FR471" s="7"/>
      <c r="FS471" s="7"/>
      <c r="FT471" s="7"/>
      <c r="FU471" s="7"/>
      <c r="FV471" s="7"/>
      <c r="FW471" s="7"/>
      <c r="FX471" s="7"/>
      <c r="FY471" s="7"/>
      <c r="FZ471" s="7"/>
      <c r="GA471" s="7"/>
      <c r="GB471" s="7"/>
      <c r="GC471" s="7"/>
      <c r="GD471" s="7"/>
      <c r="GE471" s="7"/>
      <c r="GF471" s="7"/>
      <c r="GG471" s="7"/>
      <c r="GH471" s="7"/>
      <c r="GI471" s="7"/>
      <c r="GJ471" s="7"/>
      <c r="GK471" s="7"/>
      <c r="GL471" s="7"/>
      <c r="GM471" s="7"/>
      <c r="GN471" s="7"/>
      <c r="GO471" s="7"/>
      <c r="GP471" s="7"/>
      <c r="GQ471" s="7"/>
      <c r="GR471" s="7"/>
      <c r="GS471" s="7"/>
      <c r="GT471" s="7"/>
      <c r="GU471" s="7"/>
      <c r="GV471" s="7"/>
      <c r="GW471" s="7"/>
      <c r="GX471" s="7"/>
      <c r="GY471" s="7"/>
      <c r="GZ471" s="7"/>
      <c r="HA471" s="7"/>
      <c r="HB471" s="7"/>
      <c r="HC471" s="7"/>
      <c r="HD471" s="7"/>
      <c r="HE471" s="7"/>
      <c r="HF471" s="7"/>
      <c r="HG471" s="7"/>
      <c r="HH471" s="7"/>
      <c r="HI471" s="7"/>
      <c r="HJ471" s="7"/>
      <c r="HK471" s="7"/>
      <c r="HL471" s="7"/>
      <c r="HM471" s="7"/>
      <c r="HN471" s="7"/>
      <c r="HO471" s="7"/>
      <c r="HP471" s="7"/>
      <c r="HQ471" s="7"/>
      <c r="HR471" s="7"/>
      <c r="HS471" s="7"/>
      <c r="HT471" s="7"/>
      <c r="HU471" s="7"/>
      <c r="HV471" s="7"/>
      <c r="HW471" s="7"/>
      <c r="HX471" s="7"/>
      <c r="HY471" s="7"/>
      <c r="HZ471" s="7"/>
      <c r="IA471" s="7"/>
      <c r="IB471" s="7"/>
      <c r="IC471" s="7"/>
      <c r="ID471" s="7"/>
      <c r="IE471" s="7"/>
      <c r="IF471" s="7"/>
      <c r="IG471" s="7"/>
      <c r="IH471" s="7"/>
      <c r="II471" s="7"/>
      <c r="IJ471" s="7"/>
      <c r="IK471" s="7"/>
      <c r="IL471" s="7"/>
      <c r="IM471" s="7"/>
      <c r="IN471" s="7"/>
      <c r="IO471" s="7"/>
      <c r="IP471" s="7"/>
      <c r="IQ471" s="7"/>
      <c r="IR471" s="7"/>
      <c r="IS471" s="7"/>
      <c r="IT471" s="7"/>
      <c r="IU471" s="7"/>
      <c r="IV471" s="7"/>
      <c r="IW471" s="7"/>
      <c r="IX471" s="7"/>
      <c r="IY471" s="7"/>
      <c r="IZ471" s="7"/>
      <c r="JA471" s="7"/>
      <c r="JB471" s="7"/>
      <c r="JC471" s="7"/>
      <c r="JD471" s="7"/>
      <c r="JE471" s="7"/>
      <c r="JF471" s="7"/>
      <c r="JG471" s="7"/>
      <c r="JH471" s="7"/>
      <c r="JI471" s="7"/>
      <c r="JJ471" s="7"/>
      <c r="JK471" s="7"/>
      <c r="JL471" s="7"/>
      <c r="JM471" s="7"/>
      <c r="JN471" s="7"/>
      <c r="JO471" s="7"/>
      <c r="JP471" s="7"/>
      <c r="JQ471" s="7"/>
      <c r="JR471" s="7"/>
      <c r="JS471" s="7"/>
      <c r="JT471" s="7"/>
      <c r="JU471" s="7"/>
    </row>
    <row r="472" spans="1:281" s="3" customFormat="1" ht="30" customHeight="1" thickBot="1">
      <c r="A472" s="19" t="s">
        <v>1552</v>
      </c>
      <c r="B472" s="29" t="s">
        <v>1753</v>
      </c>
      <c r="C472" s="29" t="s">
        <v>110</v>
      </c>
      <c r="D472" s="109"/>
      <c r="E472" s="115">
        <v>0</v>
      </c>
      <c r="F472" s="113">
        <v>45852</v>
      </c>
      <c r="G472" s="34">
        <v>45866</v>
      </c>
      <c r="H472" s="125">
        <f t="shared" si="262"/>
        <v>15</v>
      </c>
      <c r="I472" s="22"/>
      <c r="J472" s="7"/>
      <c r="K472" s="7"/>
      <c r="L472" s="7"/>
      <c r="M472" s="7"/>
      <c r="N472" s="7"/>
      <c r="O472" s="7"/>
      <c r="P472" s="7"/>
      <c r="Q472" s="7"/>
      <c r="R472" s="7"/>
      <c r="S472" s="7"/>
      <c r="T472" s="7"/>
      <c r="U472" s="8"/>
      <c r="V472" s="8"/>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7"/>
      <c r="DX472" s="7"/>
      <c r="DY472" s="7"/>
      <c r="DZ472" s="7"/>
      <c r="EA472" s="7"/>
      <c r="EB472" s="7"/>
      <c r="EC472" s="7"/>
      <c r="ED472" s="7"/>
      <c r="EE472" s="7"/>
      <c r="EF472" s="7"/>
      <c r="EG472" s="7"/>
      <c r="EH472" s="7"/>
      <c r="EI472" s="7"/>
      <c r="EJ472" s="7"/>
      <c r="EK472" s="7"/>
      <c r="EL472" s="7"/>
      <c r="EM472" s="7"/>
      <c r="EN472" s="7"/>
      <c r="EO472" s="7"/>
      <c r="EP472" s="7"/>
      <c r="EQ472" s="7"/>
      <c r="ER472" s="7"/>
      <c r="ES472" s="7"/>
      <c r="ET472" s="7"/>
      <c r="EU472" s="7"/>
      <c r="EV472" s="7"/>
      <c r="EW472" s="7"/>
      <c r="EX472" s="7"/>
      <c r="EY472" s="7"/>
      <c r="EZ472" s="7"/>
      <c r="FA472" s="7"/>
      <c r="FB472" s="7"/>
      <c r="FC472" s="7"/>
      <c r="FD472" s="7"/>
      <c r="FE472" s="7"/>
      <c r="FF472" s="7"/>
      <c r="FG472" s="7"/>
      <c r="FH472" s="7"/>
      <c r="FI472" s="7"/>
      <c r="FJ472" s="7"/>
      <c r="FK472" s="7"/>
      <c r="FL472" s="7"/>
      <c r="FM472" s="7"/>
      <c r="FN472" s="7"/>
      <c r="FO472" s="7"/>
      <c r="FP472" s="7"/>
      <c r="FQ472" s="7"/>
      <c r="FR472" s="7"/>
      <c r="FS472" s="7"/>
      <c r="FT472" s="7"/>
      <c r="FU472" s="7"/>
      <c r="FV472" s="7"/>
      <c r="FW472" s="7"/>
      <c r="FX472" s="7"/>
      <c r="FY472" s="7"/>
      <c r="FZ472" s="7"/>
      <c r="GA472" s="7"/>
      <c r="GB472" s="7"/>
      <c r="GC472" s="7"/>
      <c r="GD472" s="7"/>
      <c r="GE472" s="7"/>
      <c r="GF472" s="7"/>
      <c r="GG472" s="7"/>
      <c r="GH472" s="7"/>
      <c r="GI472" s="7"/>
      <c r="GJ472" s="7"/>
      <c r="GK472" s="7"/>
      <c r="GL472" s="7"/>
      <c r="GM472" s="7"/>
      <c r="GN472" s="7"/>
      <c r="GO472" s="7"/>
      <c r="GP472" s="7"/>
      <c r="GQ472" s="7"/>
      <c r="GR472" s="7"/>
      <c r="GS472" s="7"/>
      <c r="GT472" s="7"/>
      <c r="GU472" s="7"/>
      <c r="GV472" s="7"/>
      <c r="GW472" s="7"/>
      <c r="GX472" s="7"/>
      <c r="GY472" s="7"/>
      <c r="GZ472" s="7"/>
      <c r="HA472" s="7"/>
      <c r="HB472" s="7"/>
      <c r="HC472" s="7"/>
      <c r="HD472" s="7"/>
      <c r="HE472" s="7"/>
      <c r="HF472" s="7"/>
      <c r="HG472" s="7"/>
      <c r="HH472" s="7"/>
      <c r="HI472" s="7"/>
      <c r="HJ472" s="7"/>
      <c r="HK472" s="7"/>
      <c r="HL472" s="7"/>
      <c r="HM472" s="7"/>
      <c r="HN472" s="7"/>
      <c r="HO472" s="7"/>
      <c r="HP472" s="7"/>
      <c r="HQ472" s="7"/>
      <c r="HR472" s="7"/>
      <c r="HS472" s="7"/>
      <c r="HT472" s="7"/>
      <c r="HU472" s="7"/>
      <c r="HV472" s="7"/>
      <c r="HW472" s="7"/>
      <c r="HX472" s="7"/>
      <c r="HY472" s="7"/>
      <c r="HZ472" s="7"/>
      <c r="IA472" s="7"/>
      <c r="IB472" s="7"/>
      <c r="IC472" s="7"/>
      <c r="ID472" s="7"/>
      <c r="IE472" s="7"/>
      <c r="IF472" s="7"/>
      <c r="IG472" s="7"/>
      <c r="IH472" s="7"/>
      <c r="II472" s="7"/>
      <c r="IJ472" s="7"/>
      <c r="IK472" s="7"/>
      <c r="IL472" s="7"/>
      <c r="IM472" s="7"/>
      <c r="IN472" s="7"/>
      <c r="IO472" s="7"/>
      <c r="IP472" s="7"/>
      <c r="IQ472" s="7"/>
      <c r="IR472" s="7"/>
      <c r="IS472" s="7"/>
      <c r="IT472" s="7"/>
      <c r="IU472" s="7"/>
      <c r="IV472" s="7"/>
      <c r="IW472" s="7"/>
      <c r="IX472" s="7"/>
      <c r="IY472" s="7"/>
      <c r="IZ472" s="7"/>
      <c r="JA472" s="7"/>
      <c r="JB472" s="7"/>
      <c r="JC472" s="7"/>
      <c r="JD472" s="7"/>
      <c r="JE472" s="7"/>
      <c r="JF472" s="7"/>
      <c r="JG472" s="7"/>
      <c r="JH472" s="7"/>
      <c r="JI472" s="7"/>
      <c r="JJ472" s="7"/>
      <c r="JK472" s="7"/>
      <c r="JL472" s="7"/>
      <c r="JM472" s="7"/>
      <c r="JN472" s="7"/>
      <c r="JO472" s="7"/>
      <c r="JP472" s="7"/>
      <c r="JQ472" s="7"/>
      <c r="JR472" s="7"/>
      <c r="JS472" s="7"/>
      <c r="JT472" s="7"/>
      <c r="JU472" s="7"/>
    </row>
    <row r="473" spans="1:281" s="3" customFormat="1" ht="30" customHeight="1" thickBot="1">
      <c r="A473" s="19" t="s">
        <v>1553</v>
      </c>
      <c r="B473" s="29" t="str">
        <f t="shared" ref="B473" si="266">UPPER(B472)</f>
        <v xml:space="preserve">
JONATHA</v>
      </c>
      <c r="C473" s="29" t="s">
        <v>110</v>
      </c>
      <c r="D473" s="109"/>
      <c r="E473" s="115">
        <v>0</v>
      </c>
      <c r="F473" s="113">
        <v>45852</v>
      </c>
      <c r="G473" s="34">
        <v>45866</v>
      </c>
      <c r="H473" s="125">
        <f t="shared" si="262"/>
        <v>15</v>
      </c>
      <c r="I473" s="22"/>
      <c r="J473" s="7"/>
      <c r="K473" s="7"/>
      <c r="L473" s="7"/>
      <c r="M473" s="7"/>
      <c r="N473" s="7"/>
      <c r="O473" s="7"/>
      <c r="P473" s="7"/>
      <c r="Q473" s="7"/>
      <c r="R473" s="7"/>
      <c r="S473" s="7"/>
      <c r="T473" s="7"/>
      <c r="U473" s="8"/>
      <c r="V473" s="8"/>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7"/>
      <c r="DX473" s="7"/>
      <c r="DY473" s="7"/>
      <c r="DZ473" s="7"/>
      <c r="EA473" s="7"/>
      <c r="EB473" s="7"/>
      <c r="EC473" s="7"/>
      <c r="ED473" s="7"/>
      <c r="EE473" s="7"/>
      <c r="EF473" s="7"/>
      <c r="EG473" s="7"/>
      <c r="EH473" s="7"/>
      <c r="EI473" s="7"/>
      <c r="EJ473" s="7"/>
      <c r="EK473" s="7"/>
      <c r="EL473" s="7"/>
      <c r="EM473" s="7"/>
      <c r="EN473" s="7"/>
      <c r="EO473" s="7"/>
      <c r="EP473" s="7"/>
      <c r="EQ473" s="7"/>
      <c r="ER473" s="7"/>
      <c r="ES473" s="7"/>
      <c r="ET473" s="7"/>
      <c r="EU473" s="7"/>
      <c r="EV473" s="7"/>
      <c r="EW473" s="7"/>
      <c r="EX473" s="7"/>
      <c r="EY473" s="7"/>
      <c r="EZ473" s="7"/>
      <c r="FA473" s="7"/>
      <c r="FB473" s="7"/>
      <c r="FC473" s="7"/>
      <c r="FD473" s="7"/>
      <c r="FE473" s="7"/>
      <c r="FF473" s="7"/>
      <c r="FG473" s="7"/>
      <c r="FH473" s="7"/>
      <c r="FI473" s="7"/>
      <c r="FJ473" s="7"/>
      <c r="FK473" s="7"/>
      <c r="FL473" s="7"/>
      <c r="FM473" s="7"/>
      <c r="FN473" s="7"/>
      <c r="FO473" s="7"/>
      <c r="FP473" s="7"/>
      <c r="FQ473" s="7"/>
      <c r="FR473" s="7"/>
      <c r="FS473" s="7"/>
      <c r="FT473" s="7"/>
      <c r="FU473" s="7"/>
      <c r="FV473" s="7"/>
      <c r="FW473" s="7"/>
      <c r="FX473" s="7"/>
      <c r="FY473" s="7"/>
      <c r="FZ473" s="7"/>
      <c r="GA473" s="7"/>
      <c r="GB473" s="7"/>
      <c r="GC473" s="7"/>
      <c r="GD473" s="7"/>
      <c r="GE473" s="7"/>
      <c r="GF473" s="7"/>
      <c r="GG473" s="7"/>
      <c r="GH473" s="7"/>
      <c r="GI473" s="7"/>
      <c r="GJ473" s="7"/>
      <c r="GK473" s="7"/>
      <c r="GL473" s="7"/>
      <c r="GM473" s="7"/>
      <c r="GN473" s="7"/>
      <c r="GO473" s="7"/>
      <c r="GP473" s="7"/>
      <c r="GQ473" s="7"/>
      <c r="GR473" s="7"/>
      <c r="GS473" s="7"/>
      <c r="GT473" s="7"/>
      <c r="GU473" s="7"/>
      <c r="GV473" s="7"/>
      <c r="GW473" s="7"/>
      <c r="GX473" s="7"/>
      <c r="GY473" s="7"/>
      <c r="GZ473" s="7"/>
      <c r="HA473" s="7"/>
      <c r="HB473" s="7"/>
      <c r="HC473" s="7"/>
      <c r="HD473" s="7"/>
      <c r="HE473" s="7"/>
      <c r="HF473" s="7"/>
      <c r="HG473" s="7"/>
      <c r="HH473" s="7"/>
      <c r="HI473" s="7"/>
      <c r="HJ473" s="7"/>
      <c r="HK473" s="7"/>
      <c r="HL473" s="7"/>
      <c r="HM473" s="7"/>
      <c r="HN473" s="7"/>
      <c r="HO473" s="7"/>
      <c r="HP473" s="7"/>
      <c r="HQ473" s="7"/>
      <c r="HR473" s="7"/>
      <c r="HS473" s="7"/>
      <c r="HT473" s="7"/>
      <c r="HU473" s="7"/>
      <c r="HV473" s="7"/>
      <c r="HW473" s="7"/>
      <c r="HX473" s="7"/>
      <c r="HY473" s="7"/>
      <c r="HZ473" s="7"/>
      <c r="IA473" s="7"/>
      <c r="IB473" s="7"/>
      <c r="IC473" s="7"/>
      <c r="ID473" s="7"/>
      <c r="IE473" s="7"/>
      <c r="IF473" s="7"/>
      <c r="IG473" s="7"/>
      <c r="IH473" s="7"/>
      <c r="II473" s="7"/>
      <c r="IJ473" s="7"/>
      <c r="IK473" s="7"/>
      <c r="IL473" s="7"/>
      <c r="IM473" s="7"/>
      <c r="IN473" s="7"/>
      <c r="IO473" s="7"/>
      <c r="IP473" s="7"/>
      <c r="IQ473" s="7"/>
      <c r="IR473" s="7"/>
      <c r="IS473" s="7"/>
      <c r="IT473" s="7"/>
      <c r="IU473" s="7"/>
      <c r="IV473" s="7"/>
      <c r="IW473" s="7"/>
      <c r="IX473" s="7"/>
      <c r="IY473" s="7"/>
      <c r="IZ473" s="7"/>
      <c r="JA473" s="7"/>
      <c r="JB473" s="7"/>
      <c r="JC473" s="7"/>
      <c r="JD473" s="7"/>
      <c r="JE473" s="7"/>
      <c r="JF473" s="7"/>
      <c r="JG473" s="7"/>
      <c r="JH473" s="7"/>
      <c r="JI473" s="7"/>
      <c r="JJ473" s="7"/>
      <c r="JK473" s="7"/>
      <c r="JL473" s="7"/>
      <c r="JM473" s="7"/>
      <c r="JN473" s="7"/>
      <c r="JO473" s="7"/>
      <c r="JP473" s="7"/>
      <c r="JQ473" s="7"/>
      <c r="JR473" s="7"/>
      <c r="JS473" s="7"/>
      <c r="JT473" s="7"/>
      <c r="JU473" s="7"/>
    </row>
    <row r="474" spans="1:281" s="3" customFormat="1" ht="30" customHeight="1" thickBot="1">
      <c r="A474" s="19" t="s">
        <v>1554</v>
      </c>
      <c r="B474" s="29" t="s">
        <v>1753</v>
      </c>
      <c r="C474" s="29" t="s">
        <v>110</v>
      </c>
      <c r="D474" s="109"/>
      <c r="E474" s="115">
        <v>0</v>
      </c>
      <c r="F474" s="113">
        <v>45852</v>
      </c>
      <c r="G474" s="34">
        <v>45866</v>
      </c>
      <c r="H474" s="125">
        <f t="shared" si="262"/>
        <v>15</v>
      </c>
      <c r="I474" s="22"/>
      <c r="J474" s="7"/>
      <c r="K474" s="7"/>
      <c r="L474" s="7"/>
      <c r="M474" s="7"/>
      <c r="N474" s="7"/>
      <c r="O474" s="7"/>
      <c r="P474" s="7"/>
      <c r="Q474" s="7"/>
      <c r="R474" s="7"/>
      <c r="S474" s="7"/>
      <c r="T474" s="7"/>
      <c r="U474" s="8"/>
      <c r="V474" s="8"/>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7"/>
      <c r="DX474" s="7"/>
      <c r="DY474" s="7"/>
      <c r="DZ474" s="7"/>
      <c r="EA474" s="7"/>
      <c r="EB474" s="7"/>
      <c r="EC474" s="7"/>
      <c r="ED474" s="7"/>
      <c r="EE474" s="7"/>
      <c r="EF474" s="7"/>
      <c r="EG474" s="7"/>
      <c r="EH474" s="7"/>
      <c r="EI474" s="7"/>
      <c r="EJ474" s="7"/>
      <c r="EK474" s="7"/>
      <c r="EL474" s="7"/>
      <c r="EM474" s="7"/>
      <c r="EN474" s="7"/>
      <c r="EO474" s="7"/>
      <c r="EP474" s="7"/>
      <c r="EQ474" s="7"/>
      <c r="ER474" s="7"/>
      <c r="ES474" s="7"/>
      <c r="ET474" s="7"/>
      <c r="EU474" s="7"/>
      <c r="EV474" s="7"/>
      <c r="EW474" s="7"/>
      <c r="EX474" s="7"/>
      <c r="EY474" s="7"/>
      <c r="EZ474" s="7"/>
      <c r="FA474" s="7"/>
      <c r="FB474" s="7"/>
      <c r="FC474" s="7"/>
      <c r="FD474" s="7"/>
      <c r="FE474" s="7"/>
      <c r="FF474" s="7"/>
      <c r="FG474" s="7"/>
      <c r="FH474" s="7"/>
      <c r="FI474" s="7"/>
      <c r="FJ474" s="7"/>
      <c r="FK474" s="7"/>
      <c r="FL474" s="7"/>
      <c r="FM474" s="7"/>
      <c r="FN474" s="7"/>
      <c r="FO474" s="7"/>
      <c r="FP474" s="7"/>
      <c r="FQ474" s="7"/>
      <c r="FR474" s="7"/>
      <c r="FS474" s="7"/>
      <c r="FT474" s="7"/>
      <c r="FU474" s="7"/>
      <c r="FV474" s="7"/>
      <c r="FW474" s="7"/>
      <c r="FX474" s="7"/>
      <c r="FY474" s="7"/>
      <c r="FZ474" s="7"/>
      <c r="GA474" s="7"/>
      <c r="GB474" s="7"/>
      <c r="GC474" s="7"/>
      <c r="GD474" s="7"/>
      <c r="GE474" s="7"/>
      <c r="GF474" s="7"/>
      <c r="GG474" s="7"/>
      <c r="GH474" s="7"/>
      <c r="GI474" s="7"/>
      <c r="GJ474" s="7"/>
      <c r="GK474" s="7"/>
      <c r="GL474" s="7"/>
      <c r="GM474" s="7"/>
      <c r="GN474" s="7"/>
      <c r="GO474" s="7"/>
      <c r="GP474" s="7"/>
      <c r="GQ474" s="7"/>
      <c r="GR474" s="7"/>
      <c r="GS474" s="7"/>
      <c r="GT474" s="7"/>
      <c r="GU474" s="7"/>
      <c r="GV474" s="7"/>
      <c r="GW474" s="7"/>
      <c r="GX474" s="7"/>
      <c r="GY474" s="7"/>
      <c r="GZ474" s="7"/>
      <c r="HA474" s="7"/>
      <c r="HB474" s="7"/>
      <c r="HC474" s="7"/>
      <c r="HD474" s="7"/>
      <c r="HE474" s="7"/>
      <c r="HF474" s="7"/>
      <c r="HG474" s="7"/>
      <c r="HH474" s="7"/>
      <c r="HI474" s="7"/>
      <c r="HJ474" s="7"/>
      <c r="HK474" s="7"/>
      <c r="HL474" s="7"/>
      <c r="HM474" s="7"/>
      <c r="HN474" s="7"/>
      <c r="HO474" s="7"/>
      <c r="HP474" s="7"/>
      <c r="HQ474" s="7"/>
      <c r="HR474" s="7"/>
      <c r="HS474" s="7"/>
      <c r="HT474" s="7"/>
      <c r="HU474" s="7"/>
      <c r="HV474" s="7"/>
      <c r="HW474" s="7"/>
      <c r="HX474" s="7"/>
      <c r="HY474" s="7"/>
      <c r="HZ474" s="7"/>
      <c r="IA474" s="7"/>
      <c r="IB474" s="7"/>
      <c r="IC474" s="7"/>
      <c r="ID474" s="7"/>
      <c r="IE474" s="7"/>
      <c r="IF474" s="7"/>
      <c r="IG474" s="7"/>
      <c r="IH474" s="7"/>
      <c r="II474" s="7"/>
      <c r="IJ474" s="7"/>
      <c r="IK474" s="7"/>
      <c r="IL474" s="7"/>
      <c r="IM474" s="7"/>
      <c r="IN474" s="7"/>
      <c r="IO474" s="7"/>
      <c r="IP474" s="7"/>
      <c r="IQ474" s="7"/>
      <c r="IR474" s="7"/>
      <c r="IS474" s="7"/>
      <c r="IT474" s="7"/>
      <c r="IU474" s="7"/>
      <c r="IV474" s="7"/>
      <c r="IW474" s="7"/>
      <c r="IX474" s="7"/>
      <c r="IY474" s="7"/>
      <c r="IZ474" s="7"/>
      <c r="JA474" s="7"/>
      <c r="JB474" s="7"/>
      <c r="JC474" s="7"/>
      <c r="JD474" s="7"/>
      <c r="JE474" s="7"/>
      <c r="JF474" s="7"/>
      <c r="JG474" s="7"/>
      <c r="JH474" s="7"/>
      <c r="JI474" s="7"/>
      <c r="JJ474" s="7"/>
      <c r="JK474" s="7"/>
      <c r="JL474" s="7"/>
      <c r="JM474" s="7"/>
      <c r="JN474" s="7"/>
      <c r="JO474" s="7"/>
      <c r="JP474" s="7"/>
      <c r="JQ474" s="7"/>
      <c r="JR474" s="7"/>
      <c r="JS474" s="7"/>
      <c r="JT474" s="7"/>
      <c r="JU474" s="7"/>
    </row>
    <row r="475" spans="1:281" s="3" customFormat="1" ht="30" customHeight="1" thickBot="1">
      <c r="A475" s="19" t="s">
        <v>1555</v>
      </c>
      <c r="B475" s="29" t="str">
        <f t="shared" ref="B475" si="267">UPPER(B474)</f>
        <v xml:space="preserve">
JONATHA</v>
      </c>
      <c r="C475" s="29" t="s">
        <v>110</v>
      </c>
      <c r="D475" s="109"/>
      <c r="E475" s="115">
        <v>0</v>
      </c>
      <c r="F475" s="113">
        <v>45852</v>
      </c>
      <c r="G475" s="34">
        <v>45866</v>
      </c>
      <c r="H475" s="125">
        <f t="shared" si="262"/>
        <v>15</v>
      </c>
      <c r="I475" s="22"/>
      <c r="J475" s="7"/>
      <c r="K475" s="7"/>
      <c r="L475" s="7"/>
      <c r="M475" s="7"/>
      <c r="N475" s="7"/>
      <c r="O475" s="7"/>
      <c r="P475" s="7"/>
      <c r="Q475" s="7"/>
      <c r="R475" s="7"/>
      <c r="S475" s="7"/>
      <c r="T475" s="7"/>
      <c r="U475" s="8"/>
      <c r="V475" s="8"/>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7"/>
      <c r="DX475" s="7"/>
      <c r="DY475" s="7"/>
      <c r="DZ475" s="7"/>
      <c r="EA475" s="7"/>
      <c r="EB475" s="7"/>
      <c r="EC475" s="7"/>
      <c r="ED475" s="7"/>
      <c r="EE475" s="7"/>
      <c r="EF475" s="7"/>
      <c r="EG475" s="7"/>
      <c r="EH475" s="7"/>
      <c r="EI475" s="7"/>
      <c r="EJ475" s="7"/>
      <c r="EK475" s="7"/>
      <c r="EL475" s="7"/>
      <c r="EM475" s="7"/>
      <c r="EN475" s="7"/>
      <c r="EO475" s="7"/>
      <c r="EP475" s="7"/>
      <c r="EQ475" s="7"/>
      <c r="ER475" s="7"/>
      <c r="ES475" s="7"/>
      <c r="ET475" s="7"/>
      <c r="EU475" s="7"/>
      <c r="EV475" s="7"/>
      <c r="EW475" s="7"/>
      <c r="EX475" s="7"/>
      <c r="EY475" s="7"/>
      <c r="EZ475" s="7"/>
      <c r="FA475" s="7"/>
      <c r="FB475" s="7"/>
      <c r="FC475" s="7"/>
      <c r="FD475" s="7"/>
      <c r="FE475" s="7"/>
      <c r="FF475" s="7"/>
      <c r="FG475" s="7"/>
      <c r="FH475" s="7"/>
      <c r="FI475" s="7"/>
      <c r="FJ475" s="7"/>
      <c r="FK475" s="7"/>
      <c r="FL475" s="7"/>
      <c r="FM475" s="7"/>
      <c r="FN475" s="7"/>
      <c r="FO475" s="7"/>
      <c r="FP475" s="7"/>
      <c r="FQ475" s="7"/>
      <c r="FR475" s="7"/>
      <c r="FS475" s="7"/>
      <c r="FT475" s="7"/>
      <c r="FU475" s="7"/>
      <c r="FV475" s="7"/>
      <c r="FW475" s="7"/>
      <c r="FX475" s="7"/>
      <c r="FY475" s="7"/>
      <c r="FZ475" s="7"/>
      <c r="GA475" s="7"/>
      <c r="GB475" s="7"/>
      <c r="GC475" s="7"/>
      <c r="GD475" s="7"/>
      <c r="GE475" s="7"/>
      <c r="GF475" s="7"/>
      <c r="GG475" s="7"/>
      <c r="GH475" s="7"/>
      <c r="GI475" s="7"/>
      <c r="GJ475" s="7"/>
      <c r="GK475" s="7"/>
      <c r="GL475" s="7"/>
      <c r="GM475" s="7"/>
      <c r="GN475" s="7"/>
      <c r="GO475" s="7"/>
      <c r="GP475" s="7"/>
      <c r="GQ475" s="7"/>
      <c r="GR475" s="7"/>
      <c r="GS475" s="7"/>
      <c r="GT475" s="7"/>
      <c r="GU475" s="7"/>
      <c r="GV475" s="7"/>
      <c r="GW475" s="7"/>
      <c r="GX475" s="7"/>
      <c r="GY475" s="7"/>
      <c r="GZ475" s="7"/>
      <c r="HA475" s="7"/>
      <c r="HB475" s="7"/>
      <c r="HC475" s="7"/>
      <c r="HD475" s="7"/>
      <c r="HE475" s="7"/>
      <c r="HF475" s="7"/>
      <c r="HG475" s="7"/>
      <c r="HH475" s="7"/>
      <c r="HI475" s="7"/>
      <c r="HJ475" s="7"/>
      <c r="HK475" s="7"/>
      <c r="HL475" s="7"/>
      <c r="HM475" s="7"/>
      <c r="HN475" s="7"/>
      <c r="HO475" s="7"/>
      <c r="HP475" s="7"/>
      <c r="HQ475" s="7"/>
      <c r="HR475" s="7"/>
      <c r="HS475" s="7"/>
      <c r="HT475" s="7"/>
      <c r="HU475" s="7"/>
      <c r="HV475" s="7"/>
      <c r="HW475" s="7"/>
      <c r="HX475" s="7"/>
      <c r="HY475" s="7"/>
      <c r="HZ475" s="7"/>
      <c r="IA475" s="7"/>
      <c r="IB475" s="7"/>
      <c r="IC475" s="7"/>
      <c r="ID475" s="7"/>
      <c r="IE475" s="7"/>
      <c r="IF475" s="7"/>
      <c r="IG475" s="7"/>
      <c r="IH475" s="7"/>
      <c r="II475" s="7"/>
      <c r="IJ475" s="7"/>
      <c r="IK475" s="7"/>
      <c r="IL475" s="7"/>
      <c r="IM475" s="7"/>
      <c r="IN475" s="7"/>
      <c r="IO475" s="7"/>
      <c r="IP475" s="7"/>
      <c r="IQ475" s="7"/>
      <c r="IR475" s="7"/>
      <c r="IS475" s="7"/>
      <c r="IT475" s="7"/>
      <c r="IU475" s="7"/>
      <c r="IV475" s="7"/>
      <c r="IW475" s="7"/>
      <c r="IX475" s="7"/>
      <c r="IY475" s="7"/>
      <c r="IZ475" s="7"/>
      <c r="JA475" s="7"/>
      <c r="JB475" s="7"/>
      <c r="JC475" s="7"/>
      <c r="JD475" s="7"/>
      <c r="JE475" s="7"/>
      <c r="JF475" s="7"/>
      <c r="JG475" s="7"/>
      <c r="JH475" s="7"/>
      <c r="JI475" s="7"/>
      <c r="JJ475" s="7"/>
      <c r="JK475" s="7"/>
      <c r="JL475" s="7"/>
      <c r="JM475" s="7"/>
      <c r="JN475" s="7"/>
      <c r="JO475" s="7"/>
      <c r="JP475" s="7"/>
      <c r="JQ475" s="7"/>
      <c r="JR475" s="7"/>
      <c r="JS475" s="7"/>
      <c r="JT475" s="7"/>
      <c r="JU475" s="7"/>
    </row>
    <row r="476" spans="1:281" s="3" customFormat="1" ht="30" customHeight="1" thickBot="1">
      <c r="A476" s="19" t="s">
        <v>1556</v>
      </c>
      <c r="B476" s="29" t="s">
        <v>1753</v>
      </c>
      <c r="C476" s="29" t="s">
        <v>110</v>
      </c>
      <c r="D476" s="109"/>
      <c r="E476" s="115">
        <v>0</v>
      </c>
      <c r="F476" s="113">
        <v>45852</v>
      </c>
      <c r="G476" s="34">
        <v>45866</v>
      </c>
      <c r="H476" s="125">
        <f t="shared" si="262"/>
        <v>15</v>
      </c>
      <c r="I476" s="22"/>
      <c r="J476" s="7"/>
      <c r="K476" s="7"/>
      <c r="L476" s="7"/>
      <c r="M476" s="7"/>
      <c r="N476" s="7"/>
      <c r="O476" s="7"/>
      <c r="P476" s="7"/>
      <c r="Q476" s="7"/>
      <c r="R476" s="7"/>
      <c r="S476" s="7"/>
      <c r="T476" s="7"/>
      <c r="U476" s="8"/>
      <c r="V476" s="8"/>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7"/>
      <c r="DX476" s="7"/>
      <c r="DY476" s="7"/>
      <c r="DZ476" s="7"/>
      <c r="EA476" s="7"/>
      <c r="EB476" s="7"/>
      <c r="EC476" s="7"/>
      <c r="ED476" s="7"/>
      <c r="EE476" s="7"/>
      <c r="EF476" s="7"/>
      <c r="EG476" s="7"/>
      <c r="EH476" s="7"/>
      <c r="EI476" s="7"/>
      <c r="EJ476" s="7"/>
      <c r="EK476" s="7"/>
      <c r="EL476" s="7"/>
      <c r="EM476" s="7"/>
      <c r="EN476" s="7"/>
      <c r="EO476" s="7"/>
      <c r="EP476" s="7"/>
      <c r="EQ476" s="7"/>
      <c r="ER476" s="7"/>
      <c r="ES476" s="7"/>
      <c r="ET476" s="7"/>
      <c r="EU476" s="7"/>
      <c r="EV476" s="7"/>
      <c r="EW476" s="7"/>
      <c r="EX476" s="7"/>
      <c r="EY476" s="7"/>
      <c r="EZ476" s="7"/>
      <c r="FA476" s="7"/>
      <c r="FB476" s="7"/>
      <c r="FC476" s="7"/>
      <c r="FD476" s="7"/>
      <c r="FE476" s="7"/>
      <c r="FF476" s="7"/>
      <c r="FG476" s="7"/>
      <c r="FH476" s="7"/>
      <c r="FI476" s="7"/>
      <c r="FJ476" s="7"/>
      <c r="FK476" s="7"/>
      <c r="FL476" s="7"/>
      <c r="FM476" s="7"/>
      <c r="FN476" s="7"/>
      <c r="FO476" s="7"/>
      <c r="FP476" s="7"/>
      <c r="FQ476" s="7"/>
      <c r="FR476" s="7"/>
      <c r="FS476" s="7"/>
      <c r="FT476" s="7"/>
      <c r="FU476" s="7"/>
      <c r="FV476" s="7"/>
      <c r="FW476" s="7"/>
      <c r="FX476" s="7"/>
      <c r="FY476" s="7"/>
      <c r="FZ476" s="7"/>
      <c r="GA476" s="7"/>
      <c r="GB476" s="7"/>
      <c r="GC476" s="7"/>
      <c r="GD476" s="7"/>
      <c r="GE476" s="7"/>
      <c r="GF476" s="7"/>
      <c r="GG476" s="7"/>
      <c r="GH476" s="7"/>
      <c r="GI476" s="7"/>
      <c r="GJ476" s="7"/>
      <c r="GK476" s="7"/>
      <c r="GL476" s="7"/>
      <c r="GM476" s="7"/>
      <c r="GN476" s="7"/>
      <c r="GO476" s="7"/>
      <c r="GP476" s="7"/>
      <c r="GQ476" s="7"/>
      <c r="GR476" s="7"/>
      <c r="GS476" s="7"/>
      <c r="GT476" s="7"/>
      <c r="GU476" s="7"/>
      <c r="GV476" s="7"/>
      <c r="GW476" s="7"/>
      <c r="GX476" s="7"/>
      <c r="GY476" s="7"/>
      <c r="GZ476" s="7"/>
      <c r="HA476" s="7"/>
      <c r="HB476" s="7"/>
      <c r="HC476" s="7"/>
      <c r="HD476" s="7"/>
      <c r="HE476" s="7"/>
      <c r="HF476" s="7"/>
      <c r="HG476" s="7"/>
      <c r="HH476" s="7"/>
      <c r="HI476" s="7"/>
      <c r="HJ476" s="7"/>
      <c r="HK476" s="7"/>
      <c r="HL476" s="7"/>
      <c r="HM476" s="7"/>
      <c r="HN476" s="7"/>
      <c r="HO476" s="7"/>
      <c r="HP476" s="7"/>
      <c r="HQ476" s="7"/>
      <c r="HR476" s="7"/>
      <c r="HS476" s="7"/>
      <c r="HT476" s="7"/>
      <c r="HU476" s="7"/>
      <c r="HV476" s="7"/>
      <c r="HW476" s="7"/>
      <c r="HX476" s="7"/>
      <c r="HY476" s="7"/>
      <c r="HZ476" s="7"/>
      <c r="IA476" s="7"/>
      <c r="IB476" s="7"/>
      <c r="IC476" s="7"/>
      <c r="ID476" s="7"/>
      <c r="IE476" s="7"/>
      <c r="IF476" s="7"/>
      <c r="IG476" s="7"/>
      <c r="IH476" s="7"/>
      <c r="II476" s="7"/>
      <c r="IJ476" s="7"/>
      <c r="IK476" s="7"/>
      <c r="IL476" s="7"/>
      <c r="IM476" s="7"/>
      <c r="IN476" s="7"/>
      <c r="IO476" s="7"/>
      <c r="IP476" s="7"/>
      <c r="IQ476" s="7"/>
      <c r="IR476" s="7"/>
      <c r="IS476" s="7"/>
      <c r="IT476" s="7"/>
      <c r="IU476" s="7"/>
      <c r="IV476" s="7"/>
      <c r="IW476" s="7"/>
      <c r="IX476" s="7"/>
      <c r="IY476" s="7"/>
      <c r="IZ476" s="7"/>
      <c r="JA476" s="7"/>
      <c r="JB476" s="7"/>
      <c r="JC476" s="7"/>
      <c r="JD476" s="7"/>
      <c r="JE476" s="7"/>
      <c r="JF476" s="7"/>
      <c r="JG476" s="7"/>
      <c r="JH476" s="7"/>
      <c r="JI476" s="7"/>
      <c r="JJ476" s="7"/>
      <c r="JK476" s="7"/>
      <c r="JL476" s="7"/>
      <c r="JM476" s="7"/>
      <c r="JN476" s="7"/>
      <c r="JO476" s="7"/>
      <c r="JP476" s="7"/>
      <c r="JQ476" s="7"/>
      <c r="JR476" s="7"/>
      <c r="JS476" s="7"/>
      <c r="JT476" s="7"/>
      <c r="JU476" s="7"/>
    </row>
    <row r="477" spans="1:281" s="3" customFormat="1" ht="30" customHeight="1" thickBot="1">
      <c r="A477" s="19" t="s">
        <v>1557</v>
      </c>
      <c r="B477" s="32" t="s">
        <v>2043</v>
      </c>
      <c r="C477" s="32" t="s">
        <v>2044</v>
      </c>
      <c r="D477" s="109"/>
      <c r="E477" s="115">
        <v>0</v>
      </c>
      <c r="F477" s="113">
        <v>45852</v>
      </c>
      <c r="G477" s="34">
        <v>45866</v>
      </c>
      <c r="H477" s="125">
        <f t="shared" si="262"/>
        <v>15</v>
      </c>
      <c r="I477" s="22"/>
      <c r="J477" s="7"/>
      <c r="K477" s="7"/>
      <c r="L477" s="7"/>
      <c r="M477" s="7"/>
      <c r="N477" s="7"/>
      <c r="O477" s="7"/>
      <c r="P477" s="7"/>
      <c r="Q477" s="7"/>
      <c r="R477" s="7"/>
      <c r="S477" s="7"/>
      <c r="T477" s="7"/>
      <c r="U477" s="8"/>
      <c r="V477" s="8"/>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7"/>
      <c r="DX477" s="7"/>
      <c r="DY477" s="7"/>
      <c r="DZ477" s="7"/>
      <c r="EA477" s="7"/>
      <c r="EB477" s="7"/>
      <c r="EC477" s="7"/>
      <c r="ED477" s="7"/>
      <c r="EE477" s="7"/>
      <c r="EF477" s="7"/>
      <c r="EG477" s="7"/>
      <c r="EH477" s="7"/>
      <c r="EI477" s="7"/>
      <c r="EJ477" s="7"/>
      <c r="EK477" s="7"/>
      <c r="EL477" s="7"/>
      <c r="EM477" s="7"/>
      <c r="EN477" s="7"/>
      <c r="EO477" s="7"/>
      <c r="EP477" s="7"/>
      <c r="EQ477" s="7"/>
      <c r="ER477" s="7"/>
      <c r="ES477" s="7"/>
      <c r="ET477" s="7"/>
      <c r="EU477" s="7"/>
      <c r="EV477" s="7"/>
      <c r="EW477" s="7"/>
      <c r="EX477" s="7"/>
      <c r="EY477" s="7"/>
      <c r="EZ477" s="7"/>
      <c r="FA477" s="7"/>
      <c r="FB477" s="7"/>
      <c r="FC477" s="7"/>
      <c r="FD477" s="7"/>
      <c r="FE477" s="7"/>
      <c r="FF477" s="7"/>
      <c r="FG477" s="7"/>
      <c r="FH477" s="7"/>
      <c r="FI477" s="7"/>
      <c r="FJ477" s="7"/>
      <c r="FK477" s="7"/>
      <c r="FL477" s="7"/>
      <c r="FM477" s="7"/>
      <c r="FN477" s="7"/>
      <c r="FO477" s="7"/>
      <c r="FP477" s="7"/>
      <c r="FQ477" s="7"/>
      <c r="FR477" s="7"/>
      <c r="FS477" s="7"/>
      <c r="FT477" s="7"/>
      <c r="FU477" s="7"/>
      <c r="FV477" s="7"/>
      <c r="FW477" s="7"/>
      <c r="FX477" s="7"/>
      <c r="FY477" s="7"/>
      <c r="FZ477" s="7"/>
      <c r="GA477" s="7"/>
      <c r="GB477" s="7"/>
      <c r="GC477" s="7"/>
      <c r="GD477" s="7"/>
      <c r="GE477" s="7"/>
      <c r="GF477" s="7"/>
      <c r="GG477" s="7"/>
      <c r="GH477" s="7"/>
      <c r="GI477" s="7"/>
      <c r="GJ477" s="7"/>
      <c r="GK477" s="7"/>
      <c r="GL477" s="7"/>
      <c r="GM477" s="7"/>
      <c r="GN477" s="7"/>
      <c r="GO477" s="7"/>
      <c r="GP477" s="7"/>
      <c r="GQ477" s="7"/>
      <c r="GR477" s="7"/>
      <c r="GS477" s="7"/>
      <c r="GT477" s="7"/>
      <c r="GU477" s="7"/>
      <c r="GV477" s="7"/>
      <c r="GW477" s="7"/>
      <c r="GX477" s="7"/>
      <c r="GY477" s="7"/>
      <c r="GZ477" s="7"/>
      <c r="HA477" s="7"/>
      <c r="HB477" s="7"/>
      <c r="HC477" s="7"/>
      <c r="HD477" s="7"/>
      <c r="HE477" s="7"/>
      <c r="HF477" s="7"/>
      <c r="HG477" s="7"/>
      <c r="HH477" s="7"/>
      <c r="HI477" s="7"/>
      <c r="HJ477" s="7"/>
      <c r="HK477" s="7"/>
      <c r="HL477" s="7"/>
      <c r="HM477" s="7"/>
      <c r="HN477" s="7"/>
      <c r="HO477" s="7"/>
      <c r="HP477" s="7"/>
      <c r="HQ477" s="7"/>
      <c r="HR477" s="7"/>
      <c r="HS477" s="7"/>
      <c r="HT477" s="7"/>
      <c r="HU477" s="7"/>
      <c r="HV477" s="7"/>
      <c r="HW477" s="7"/>
      <c r="HX477" s="7"/>
      <c r="HY477" s="7"/>
      <c r="HZ477" s="7"/>
      <c r="IA477" s="7"/>
      <c r="IB477" s="7"/>
      <c r="IC477" s="7"/>
      <c r="ID477" s="7"/>
      <c r="IE477" s="7"/>
      <c r="IF477" s="7"/>
      <c r="IG477" s="7"/>
      <c r="IH477" s="7"/>
      <c r="II477" s="7"/>
      <c r="IJ477" s="7"/>
      <c r="IK477" s="7"/>
      <c r="IL477" s="7"/>
      <c r="IM477" s="7"/>
      <c r="IN477" s="7"/>
      <c r="IO477" s="7"/>
      <c r="IP477" s="7"/>
      <c r="IQ477" s="7"/>
      <c r="IR477" s="7"/>
      <c r="IS477" s="7"/>
      <c r="IT477" s="7"/>
      <c r="IU477" s="7"/>
      <c r="IV477" s="7"/>
      <c r="IW477" s="7"/>
      <c r="IX477" s="7"/>
      <c r="IY477" s="7"/>
      <c r="IZ477" s="7"/>
      <c r="JA477" s="7"/>
      <c r="JB477" s="7"/>
      <c r="JC477" s="7"/>
      <c r="JD477" s="7"/>
      <c r="JE477" s="7"/>
      <c r="JF477" s="7"/>
      <c r="JG477" s="7"/>
      <c r="JH477" s="7"/>
      <c r="JI477" s="7"/>
      <c r="JJ477" s="7"/>
      <c r="JK477" s="7"/>
      <c r="JL477" s="7"/>
      <c r="JM477" s="7"/>
      <c r="JN477" s="7"/>
      <c r="JO477" s="7"/>
      <c r="JP477" s="7"/>
      <c r="JQ477" s="7"/>
      <c r="JR477" s="7"/>
      <c r="JS477" s="7"/>
      <c r="JT477" s="7"/>
      <c r="JU477" s="7"/>
    </row>
    <row r="478" spans="1:281" s="3" customFormat="1" ht="30" customHeight="1" thickBot="1">
      <c r="A478" s="19" t="s">
        <v>1558</v>
      </c>
      <c r="B478" s="29" t="s">
        <v>1753</v>
      </c>
      <c r="C478" s="29" t="s">
        <v>110</v>
      </c>
      <c r="D478" s="109"/>
      <c r="E478" s="115">
        <v>0</v>
      </c>
      <c r="F478" s="113">
        <v>45852</v>
      </c>
      <c r="G478" s="34">
        <v>45866</v>
      </c>
      <c r="H478" s="125">
        <f t="shared" si="262"/>
        <v>15</v>
      </c>
      <c r="I478" s="22"/>
      <c r="J478" s="7"/>
      <c r="K478" s="7"/>
      <c r="L478" s="7"/>
      <c r="M478" s="7"/>
      <c r="N478" s="7"/>
      <c r="O478" s="7"/>
      <c r="P478" s="7"/>
      <c r="Q478" s="7"/>
      <c r="R478" s="7"/>
      <c r="S478" s="7"/>
      <c r="T478" s="7"/>
      <c r="U478" s="8"/>
      <c r="V478" s="8"/>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7"/>
      <c r="DX478" s="7"/>
      <c r="DY478" s="7"/>
      <c r="DZ478" s="7"/>
      <c r="EA478" s="7"/>
      <c r="EB478" s="7"/>
      <c r="EC478" s="7"/>
      <c r="ED478" s="7"/>
      <c r="EE478" s="7"/>
      <c r="EF478" s="7"/>
      <c r="EG478" s="7"/>
      <c r="EH478" s="7"/>
      <c r="EI478" s="7"/>
      <c r="EJ478" s="7"/>
      <c r="EK478" s="7"/>
      <c r="EL478" s="7"/>
      <c r="EM478" s="7"/>
      <c r="EN478" s="7"/>
      <c r="EO478" s="7"/>
      <c r="EP478" s="7"/>
      <c r="EQ478" s="7"/>
      <c r="ER478" s="7"/>
      <c r="ES478" s="7"/>
      <c r="ET478" s="7"/>
      <c r="EU478" s="7"/>
      <c r="EV478" s="7"/>
      <c r="EW478" s="7"/>
      <c r="EX478" s="7"/>
      <c r="EY478" s="7"/>
      <c r="EZ478" s="7"/>
      <c r="FA478" s="7"/>
      <c r="FB478" s="7"/>
      <c r="FC478" s="7"/>
      <c r="FD478" s="7"/>
      <c r="FE478" s="7"/>
      <c r="FF478" s="7"/>
      <c r="FG478" s="7"/>
      <c r="FH478" s="7"/>
      <c r="FI478" s="7"/>
      <c r="FJ478" s="7"/>
      <c r="FK478" s="7"/>
      <c r="FL478" s="7"/>
      <c r="FM478" s="7"/>
      <c r="FN478" s="7"/>
      <c r="FO478" s="7"/>
      <c r="FP478" s="7"/>
      <c r="FQ478" s="7"/>
      <c r="FR478" s="7"/>
      <c r="FS478" s="7"/>
      <c r="FT478" s="7"/>
      <c r="FU478" s="7"/>
      <c r="FV478" s="7"/>
      <c r="FW478" s="7"/>
      <c r="FX478" s="7"/>
      <c r="FY478" s="7"/>
      <c r="FZ478" s="7"/>
      <c r="GA478" s="7"/>
      <c r="GB478" s="7"/>
      <c r="GC478" s="7"/>
      <c r="GD478" s="7"/>
      <c r="GE478" s="7"/>
      <c r="GF478" s="7"/>
      <c r="GG478" s="7"/>
      <c r="GH478" s="7"/>
      <c r="GI478" s="7"/>
      <c r="GJ478" s="7"/>
      <c r="GK478" s="7"/>
      <c r="GL478" s="7"/>
      <c r="GM478" s="7"/>
      <c r="GN478" s="7"/>
      <c r="GO478" s="7"/>
      <c r="GP478" s="7"/>
      <c r="GQ478" s="7"/>
      <c r="GR478" s="7"/>
      <c r="GS478" s="7"/>
      <c r="GT478" s="7"/>
      <c r="GU478" s="7"/>
      <c r="GV478" s="7"/>
      <c r="GW478" s="7"/>
      <c r="GX478" s="7"/>
      <c r="GY478" s="7"/>
      <c r="GZ478" s="7"/>
      <c r="HA478" s="7"/>
      <c r="HB478" s="7"/>
      <c r="HC478" s="7"/>
      <c r="HD478" s="7"/>
      <c r="HE478" s="7"/>
      <c r="HF478" s="7"/>
      <c r="HG478" s="7"/>
      <c r="HH478" s="7"/>
      <c r="HI478" s="7"/>
      <c r="HJ478" s="7"/>
      <c r="HK478" s="7"/>
      <c r="HL478" s="7"/>
      <c r="HM478" s="7"/>
      <c r="HN478" s="7"/>
      <c r="HO478" s="7"/>
      <c r="HP478" s="7"/>
      <c r="HQ478" s="7"/>
      <c r="HR478" s="7"/>
      <c r="HS478" s="7"/>
      <c r="HT478" s="7"/>
      <c r="HU478" s="7"/>
      <c r="HV478" s="7"/>
      <c r="HW478" s="7"/>
      <c r="HX478" s="7"/>
      <c r="HY478" s="7"/>
      <c r="HZ478" s="7"/>
      <c r="IA478" s="7"/>
      <c r="IB478" s="7"/>
      <c r="IC478" s="7"/>
      <c r="ID478" s="7"/>
      <c r="IE478" s="7"/>
      <c r="IF478" s="7"/>
      <c r="IG478" s="7"/>
      <c r="IH478" s="7"/>
      <c r="II478" s="7"/>
      <c r="IJ478" s="7"/>
      <c r="IK478" s="7"/>
      <c r="IL478" s="7"/>
      <c r="IM478" s="7"/>
      <c r="IN478" s="7"/>
      <c r="IO478" s="7"/>
      <c r="IP478" s="7"/>
      <c r="IQ478" s="7"/>
      <c r="IR478" s="7"/>
      <c r="IS478" s="7"/>
      <c r="IT478" s="7"/>
      <c r="IU478" s="7"/>
      <c r="IV478" s="7"/>
      <c r="IW478" s="7"/>
      <c r="IX478" s="7"/>
      <c r="IY478" s="7"/>
      <c r="IZ478" s="7"/>
      <c r="JA478" s="7"/>
      <c r="JB478" s="7"/>
      <c r="JC478" s="7"/>
      <c r="JD478" s="7"/>
      <c r="JE478" s="7"/>
      <c r="JF478" s="7"/>
      <c r="JG478" s="7"/>
      <c r="JH478" s="7"/>
      <c r="JI478" s="7"/>
      <c r="JJ478" s="7"/>
      <c r="JK478" s="7"/>
      <c r="JL478" s="7"/>
      <c r="JM478" s="7"/>
      <c r="JN478" s="7"/>
      <c r="JO478" s="7"/>
      <c r="JP478" s="7"/>
      <c r="JQ478" s="7"/>
      <c r="JR478" s="7"/>
      <c r="JS478" s="7"/>
      <c r="JT478" s="7"/>
      <c r="JU478" s="7"/>
    </row>
    <row r="479" spans="1:281" s="3" customFormat="1" ht="30" customHeight="1" thickBot="1">
      <c r="A479" s="19" t="s">
        <v>1559</v>
      </c>
      <c r="B479" s="29" t="s">
        <v>1753</v>
      </c>
      <c r="C479" s="29" t="s">
        <v>1752</v>
      </c>
      <c r="D479" s="109"/>
      <c r="E479" s="115">
        <v>0</v>
      </c>
      <c r="F479" s="113">
        <v>45852</v>
      </c>
      <c r="G479" s="34">
        <v>45866</v>
      </c>
      <c r="H479" s="125">
        <f t="shared" si="262"/>
        <v>15</v>
      </c>
      <c r="I479" s="22"/>
      <c r="J479" s="7"/>
      <c r="K479" s="7"/>
      <c r="L479" s="7"/>
      <c r="M479" s="7"/>
      <c r="N479" s="7"/>
      <c r="O479" s="7"/>
      <c r="P479" s="7"/>
      <c r="Q479" s="7"/>
      <c r="R479" s="7"/>
      <c r="S479" s="7"/>
      <c r="T479" s="7"/>
      <c r="U479" s="8"/>
      <c r="V479" s="8"/>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7"/>
      <c r="DX479" s="7"/>
      <c r="DY479" s="7"/>
      <c r="DZ479" s="7"/>
      <c r="EA479" s="7"/>
      <c r="EB479" s="7"/>
      <c r="EC479" s="7"/>
      <c r="ED479" s="7"/>
      <c r="EE479" s="7"/>
      <c r="EF479" s="7"/>
      <c r="EG479" s="7"/>
      <c r="EH479" s="7"/>
      <c r="EI479" s="7"/>
      <c r="EJ479" s="7"/>
      <c r="EK479" s="7"/>
      <c r="EL479" s="7"/>
      <c r="EM479" s="7"/>
      <c r="EN479" s="7"/>
      <c r="EO479" s="7"/>
      <c r="EP479" s="7"/>
      <c r="EQ479" s="7"/>
      <c r="ER479" s="7"/>
      <c r="ES479" s="7"/>
      <c r="ET479" s="7"/>
      <c r="EU479" s="7"/>
      <c r="EV479" s="7"/>
      <c r="EW479" s="7"/>
      <c r="EX479" s="7"/>
      <c r="EY479" s="7"/>
      <c r="EZ479" s="7"/>
      <c r="FA479" s="7"/>
      <c r="FB479" s="7"/>
      <c r="FC479" s="7"/>
      <c r="FD479" s="7"/>
      <c r="FE479" s="7"/>
      <c r="FF479" s="7"/>
      <c r="FG479" s="7"/>
      <c r="FH479" s="7"/>
      <c r="FI479" s="7"/>
      <c r="FJ479" s="7"/>
      <c r="FK479" s="7"/>
      <c r="FL479" s="7"/>
      <c r="FM479" s="7"/>
      <c r="FN479" s="7"/>
      <c r="FO479" s="7"/>
      <c r="FP479" s="7"/>
      <c r="FQ479" s="7"/>
      <c r="FR479" s="7"/>
      <c r="FS479" s="7"/>
      <c r="FT479" s="7"/>
      <c r="FU479" s="7"/>
      <c r="FV479" s="7"/>
      <c r="FW479" s="7"/>
      <c r="FX479" s="7"/>
      <c r="FY479" s="7"/>
      <c r="FZ479" s="7"/>
      <c r="GA479" s="7"/>
      <c r="GB479" s="7"/>
      <c r="GC479" s="7"/>
      <c r="GD479" s="7"/>
      <c r="GE479" s="7"/>
      <c r="GF479" s="7"/>
      <c r="GG479" s="7"/>
      <c r="GH479" s="7"/>
      <c r="GI479" s="7"/>
      <c r="GJ479" s="7"/>
      <c r="GK479" s="7"/>
      <c r="GL479" s="7"/>
      <c r="GM479" s="7"/>
      <c r="GN479" s="7"/>
      <c r="GO479" s="7"/>
      <c r="GP479" s="7"/>
      <c r="GQ479" s="7"/>
      <c r="GR479" s="7"/>
      <c r="GS479" s="7"/>
      <c r="GT479" s="7"/>
      <c r="GU479" s="7"/>
      <c r="GV479" s="7"/>
      <c r="GW479" s="7"/>
      <c r="GX479" s="7"/>
      <c r="GY479" s="7"/>
      <c r="GZ479" s="7"/>
      <c r="HA479" s="7"/>
      <c r="HB479" s="7"/>
      <c r="HC479" s="7"/>
      <c r="HD479" s="7"/>
      <c r="HE479" s="7"/>
      <c r="HF479" s="7"/>
      <c r="HG479" s="7"/>
      <c r="HH479" s="7"/>
      <c r="HI479" s="7"/>
      <c r="HJ479" s="7"/>
      <c r="HK479" s="7"/>
      <c r="HL479" s="7"/>
      <c r="HM479" s="7"/>
      <c r="HN479" s="7"/>
      <c r="HO479" s="7"/>
      <c r="HP479" s="7"/>
      <c r="HQ479" s="7"/>
      <c r="HR479" s="7"/>
      <c r="HS479" s="7"/>
      <c r="HT479" s="7"/>
      <c r="HU479" s="7"/>
      <c r="HV479" s="7"/>
      <c r="HW479" s="7"/>
      <c r="HX479" s="7"/>
      <c r="HY479" s="7"/>
      <c r="HZ479" s="7"/>
      <c r="IA479" s="7"/>
      <c r="IB479" s="7"/>
      <c r="IC479" s="7"/>
      <c r="ID479" s="7"/>
      <c r="IE479" s="7"/>
      <c r="IF479" s="7"/>
      <c r="IG479" s="7"/>
      <c r="IH479" s="7"/>
      <c r="II479" s="7"/>
      <c r="IJ479" s="7"/>
      <c r="IK479" s="7"/>
      <c r="IL479" s="7"/>
      <c r="IM479" s="7"/>
      <c r="IN479" s="7"/>
      <c r="IO479" s="7"/>
      <c r="IP479" s="7"/>
      <c r="IQ479" s="7"/>
      <c r="IR479" s="7"/>
      <c r="IS479" s="7"/>
      <c r="IT479" s="7"/>
      <c r="IU479" s="7"/>
      <c r="IV479" s="7"/>
      <c r="IW479" s="7"/>
      <c r="IX479" s="7"/>
      <c r="IY479" s="7"/>
      <c r="IZ479" s="7"/>
      <c r="JA479" s="7"/>
      <c r="JB479" s="7"/>
      <c r="JC479" s="7"/>
      <c r="JD479" s="7"/>
      <c r="JE479" s="7"/>
      <c r="JF479" s="7"/>
      <c r="JG479" s="7"/>
      <c r="JH479" s="7"/>
      <c r="JI479" s="7"/>
      <c r="JJ479" s="7"/>
      <c r="JK479" s="7"/>
      <c r="JL479" s="7"/>
      <c r="JM479" s="7"/>
      <c r="JN479" s="7"/>
      <c r="JO479" s="7"/>
      <c r="JP479" s="7"/>
      <c r="JQ479" s="7"/>
      <c r="JR479" s="7"/>
      <c r="JS479" s="7"/>
      <c r="JT479" s="7"/>
      <c r="JU479" s="7"/>
    </row>
    <row r="480" spans="1:281" s="3" customFormat="1" ht="30" customHeight="1" thickBot="1">
      <c r="A480" s="19" t="s">
        <v>1560</v>
      </c>
      <c r="B480" s="29" t="s">
        <v>1753</v>
      </c>
      <c r="C480" s="29" t="s">
        <v>1752</v>
      </c>
      <c r="D480" s="109"/>
      <c r="E480" s="115">
        <v>0</v>
      </c>
      <c r="F480" s="113">
        <v>45852</v>
      </c>
      <c r="G480" s="34">
        <v>45866</v>
      </c>
      <c r="H480" s="125">
        <f t="shared" si="262"/>
        <v>15</v>
      </c>
      <c r="I480" s="22"/>
      <c r="J480" s="7"/>
      <c r="K480" s="7"/>
      <c r="L480" s="7"/>
      <c r="M480" s="7"/>
      <c r="N480" s="7"/>
      <c r="O480" s="7"/>
      <c r="P480" s="7"/>
      <c r="Q480" s="7"/>
      <c r="R480" s="7"/>
      <c r="S480" s="7"/>
      <c r="T480" s="7"/>
      <c r="U480" s="8"/>
      <c r="V480" s="8"/>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7"/>
      <c r="DX480" s="7"/>
      <c r="DY480" s="7"/>
      <c r="DZ480" s="7"/>
      <c r="EA480" s="7"/>
      <c r="EB480" s="7"/>
      <c r="EC480" s="7"/>
      <c r="ED480" s="7"/>
      <c r="EE480" s="7"/>
      <c r="EF480" s="7"/>
      <c r="EG480" s="7"/>
      <c r="EH480" s="7"/>
      <c r="EI480" s="7"/>
      <c r="EJ480" s="7"/>
      <c r="EK480" s="7"/>
      <c r="EL480" s="7"/>
      <c r="EM480" s="7"/>
      <c r="EN480" s="7"/>
      <c r="EO480" s="7"/>
      <c r="EP480" s="7"/>
      <c r="EQ480" s="7"/>
      <c r="ER480" s="7"/>
      <c r="ES480" s="7"/>
      <c r="ET480" s="7"/>
      <c r="EU480" s="7"/>
      <c r="EV480" s="7"/>
      <c r="EW480" s="7"/>
      <c r="EX480" s="7"/>
      <c r="EY480" s="7"/>
      <c r="EZ480" s="7"/>
      <c r="FA480" s="7"/>
      <c r="FB480" s="7"/>
      <c r="FC480" s="7"/>
      <c r="FD480" s="7"/>
      <c r="FE480" s="7"/>
      <c r="FF480" s="7"/>
      <c r="FG480" s="7"/>
      <c r="FH480" s="7"/>
      <c r="FI480" s="7"/>
      <c r="FJ480" s="7"/>
      <c r="FK480" s="7"/>
      <c r="FL480" s="7"/>
      <c r="FM480" s="7"/>
      <c r="FN480" s="7"/>
      <c r="FO480" s="7"/>
      <c r="FP480" s="7"/>
      <c r="FQ480" s="7"/>
      <c r="FR480" s="7"/>
      <c r="FS480" s="7"/>
      <c r="FT480" s="7"/>
      <c r="FU480" s="7"/>
      <c r="FV480" s="7"/>
      <c r="FW480" s="7"/>
      <c r="FX480" s="7"/>
      <c r="FY480" s="7"/>
      <c r="FZ480" s="7"/>
      <c r="GA480" s="7"/>
      <c r="GB480" s="7"/>
      <c r="GC480" s="7"/>
      <c r="GD480" s="7"/>
      <c r="GE480" s="7"/>
      <c r="GF480" s="7"/>
      <c r="GG480" s="7"/>
      <c r="GH480" s="7"/>
      <c r="GI480" s="7"/>
      <c r="GJ480" s="7"/>
      <c r="GK480" s="7"/>
      <c r="GL480" s="7"/>
      <c r="GM480" s="7"/>
      <c r="GN480" s="7"/>
      <c r="GO480" s="7"/>
      <c r="GP480" s="7"/>
      <c r="GQ480" s="7"/>
      <c r="GR480" s="7"/>
      <c r="GS480" s="7"/>
      <c r="GT480" s="7"/>
      <c r="GU480" s="7"/>
      <c r="GV480" s="7"/>
      <c r="GW480" s="7"/>
      <c r="GX480" s="7"/>
      <c r="GY480" s="7"/>
      <c r="GZ480" s="7"/>
      <c r="HA480" s="7"/>
      <c r="HB480" s="7"/>
      <c r="HC480" s="7"/>
      <c r="HD480" s="7"/>
      <c r="HE480" s="7"/>
      <c r="HF480" s="7"/>
      <c r="HG480" s="7"/>
      <c r="HH480" s="7"/>
      <c r="HI480" s="7"/>
      <c r="HJ480" s="7"/>
      <c r="HK480" s="7"/>
      <c r="HL480" s="7"/>
      <c r="HM480" s="7"/>
      <c r="HN480" s="7"/>
      <c r="HO480" s="7"/>
      <c r="HP480" s="7"/>
      <c r="HQ480" s="7"/>
      <c r="HR480" s="7"/>
      <c r="HS480" s="7"/>
      <c r="HT480" s="7"/>
      <c r="HU480" s="7"/>
      <c r="HV480" s="7"/>
      <c r="HW480" s="7"/>
      <c r="HX480" s="7"/>
      <c r="HY480" s="7"/>
      <c r="HZ480" s="7"/>
      <c r="IA480" s="7"/>
      <c r="IB480" s="7"/>
      <c r="IC480" s="7"/>
      <c r="ID480" s="7"/>
      <c r="IE480" s="7"/>
      <c r="IF480" s="7"/>
      <c r="IG480" s="7"/>
      <c r="IH480" s="7"/>
      <c r="II480" s="7"/>
      <c r="IJ480" s="7"/>
      <c r="IK480" s="7"/>
      <c r="IL480" s="7"/>
      <c r="IM480" s="7"/>
      <c r="IN480" s="7"/>
      <c r="IO480" s="7"/>
      <c r="IP480" s="7"/>
      <c r="IQ480" s="7"/>
      <c r="IR480" s="7"/>
      <c r="IS480" s="7"/>
      <c r="IT480" s="7"/>
      <c r="IU480" s="7"/>
      <c r="IV480" s="7"/>
      <c r="IW480" s="7"/>
      <c r="IX480" s="7"/>
      <c r="IY480" s="7"/>
      <c r="IZ480" s="7"/>
      <c r="JA480" s="7"/>
      <c r="JB480" s="7"/>
      <c r="JC480" s="7"/>
      <c r="JD480" s="7"/>
      <c r="JE480" s="7"/>
      <c r="JF480" s="7"/>
      <c r="JG480" s="7"/>
      <c r="JH480" s="7"/>
      <c r="JI480" s="7"/>
      <c r="JJ480" s="7"/>
      <c r="JK480" s="7"/>
      <c r="JL480" s="7"/>
      <c r="JM480" s="7"/>
      <c r="JN480" s="7"/>
      <c r="JO480" s="7"/>
      <c r="JP480" s="7"/>
      <c r="JQ480" s="7"/>
      <c r="JR480" s="7"/>
      <c r="JS480" s="7"/>
      <c r="JT480" s="7"/>
      <c r="JU480" s="7"/>
    </row>
    <row r="481" spans="1:281" s="3" customFormat="1" ht="30" customHeight="1" thickBot="1">
      <c r="A481" s="19" t="s">
        <v>1561</v>
      </c>
      <c r="B481" s="29" t="s">
        <v>1753</v>
      </c>
      <c r="C481" s="29" t="s">
        <v>1752</v>
      </c>
      <c r="D481" s="109"/>
      <c r="E481" s="115">
        <v>0</v>
      </c>
      <c r="F481" s="113">
        <v>45852</v>
      </c>
      <c r="G481" s="34">
        <v>45866</v>
      </c>
      <c r="H481" s="125">
        <f t="shared" si="262"/>
        <v>15</v>
      </c>
      <c r="I481" s="22"/>
      <c r="J481" s="7"/>
      <c r="K481" s="7"/>
      <c r="L481" s="7"/>
      <c r="M481" s="7"/>
      <c r="N481" s="7"/>
      <c r="O481" s="7"/>
      <c r="P481" s="7"/>
      <c r="Q481" s="7"/>
      <c r="R481" s="7"/>
      <c r="S481" s="7"/>
      <c r="T481" s="7"/>
      <c r="U481" s="8"/>
      <c r="V481" s="8"/>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7"/>
      <c r="DX481" s="7"/>
      <c r="DY481" s="7"/>
      <c r="DZ481" s="7"/>
      <c r="EA481" s="7"/>
      <c r="EB481" s="7"/>
      <c r="EC481" s="7"/>
      <c r="ED481" s="7"/>
      <c r="EE481" s="7"/>
      <c r="EF481" s="7"/>
      <c r="EG481" s="7"/>
      <c r="EH481" s="7"/>
      <c r="EI481" s="7"/>
      <c r="EJ481" s="7"/>
      <c r="EK481" s="7"/>
      <c r="EL481" s="7"/>
      <c r="EM481" s="7"/>
      <c r="EN481" s="7"/>
      <c r="EO481" s="7"/>
      <c r="EP481" s="7"/>
      <c r="EQ481" s="7"/>
      <c r="ER481" s="7"/>
      <c r="ES481" s="7"/>
      <c r="ET481" s="7"/>
      <c r="EU481" s="7"/>
      <c r="EV481" s="7"/>
      <c r="EW481" s="7"/>
      <c r="EX481" s="7"/>
      <c r="EY481" s="7"/>
      <c r="EZ481" s="7"/>
      <c r="FA481" s="7"/>
      <c r="FB481" s="7"/>
      <c r="FC481" s="7"/>
      <c r="FD481" s="7"/>
      <c r="FE481" s="7"/>
      <c r="FF481" s="7"/>
      <c r="FG481" s="7"/>
      <c r="FH481" s="7"/>
      <c r="FI481" s="7"/>
      <c r="FJ481" s="7"/>
      <c r="FK481" s="7"/>
      <c r="FL481" s="7"/>
      <c r="FM481" s="7"/>
      <c r="FN481" s="7"/>
      <c r="FO481" s="7"/>
      <c r="FP481" s="7"/>
      <c r="FQ481" s="7"/>
      <c r="FR481" s="7"/>
      <c r="FS481" s="7"/>
      <c r="FT481" s="7"/>
      <c r="FU481" s="7"/>
      <c r="FV481" s="7"/>
      <c r="FW481" s="7"/>
      <c r="FX481" s="7"/>
      <c r="FY481" s="7"/>
      <c r="FZ481" s="7"/>
      <c r="GA481" s="7"/>
      <c r="GB481" s="7"/>
      <c r="GC481" s="7"/>
      <c r="GD481" s="7"/>
      <c r="GE481" s="7"/>
      <c r="GF481" s="7"/>
      <c r="GG481" s="7"/>
      <c r="GH481" s="7"/>
      <c r="GI481" s="7"/>
      <c r="GJ481" s="7"/>
      <c r="GK481" s="7"/>
      <c r="GL481" s="7"/>
      <c r="GM481" s="7"/>
      <c r="GN481" s="7"/>
      <c r="GO481" s="7"/>
      <c r="GP481" s="7"/>
      <c r="GQ481" s="7"/>
      <c r="GR481" s="7"/>
      <c r="GS481" s="7"/>
      <c r="GT481" s="7"/>
      <c r="GU481" s="7"/>
      <c r="GV481" s="7"/>
      <c r="GW481" s="7"/>
      <c r="GX481" s="7"/>
      <c r="GY481" s="7"/>
      <c r="GZ481" s="7"/>
      <c r="HA481" s="7"/>
      <c r="HB481" s="7"/>
      <c r="HC481" s="7"/>
      <c r="HD481" s="7"/>
      <c r="HE481" s="7"/>
      <c r="HF481" s="7"/>
      <c r="HG481" s="7"/>
      <c r="HH481" s="7"/>
      <c r="HI481" s="7"/>
      <c r="HJ481" s="7"/>
      <c r="HK481" s="7"/>
      <c r="HL481" s="7"/>
      <c r="HM481" s="7"/>
      <c r="HN481" s="7"/>
      <c r="HO481" s="7"/>
      <c r="HP481" s="7"/>
      <c r="HQ481" s="7"/>
      <c r="HR481" s="7"/>
      <c r="HS481" s="7"/>
      <c r="HT481" s="7"/>
      <c r="HU481" s="7"/>
      <c r="HV481" s="7"/>
      <c r="HW481" s="7"/>
      <c r="HX481" s="7"/>
      <c r="HY481" s="7"/>
      <c r="HZ481" s="7"/>
      <c r="IA481" s="7"/>
      <c r="IB481" s="7"/>
      <c r="IC481" s="7"/>
      <c r="ID481" s="7"/>
      <c r="IE481" s="7"/>
      <c r="IF481" s="7"/>
      <c r="IG481" s="7"/>
      <c r="IH481" s="7"/>
      <c r="II481" s="7"/>
      <c r="IJ481" s="7"/>
      <c r="IK481" s="7"/>
      <c r="IL481" s="7"/>
      <c r="IM481" s="7"/>
      <c r="IN481" s="7"/>
      <c r="IO481" s="7"/>
      <c r="IP481" s="7"/>
      <c r="IQ481" s="7"/>
      <c r="IR481" s="7"/>
      <c r="IS481" s="7"/>
      <c r="IT481" s="7"/>
      <c r="IU481" s="7"/>
      <c r="IV481" s="7"/>
      <c r="IW481" s="7"/>
      <c r="IX481" s="7"/>
      <c r="IY481" s="7"/>
      <c r="IZ481" s="7"/>
      <c r="JA481" s="7"/>
      <c r="JB481" s="7"/>
      <c r="JC481" s="7"/>
      <c r="JD481" s="7"/>
      <c r="JE481" s="7"/>
      <c r="JF481" s="7"/>
      <c r="JG481" s="7"/>
      <c r="JH481" s="7"/>
      <c r="JI481" s="7"/>
      <c r="JJ481" s="7"/>
      <c r="JK481" s="7"/>
      <c r="JL481" s="7"/>
      <c r="JM481" s="7"/>
      <c r="JN481" s="7"/>
      <c r="JO481" s="7"/>
      <c r="JP481" s="7"/>
      <c r="JQ481" s="7"/>
      <c r="JR481" s="7"/>
      <c r="JS481" s="7"/>
      <c r="JT481" s="7"/>
      <c r="JU481" s="7"/>
    </row>
    <row r="482" spans="1:281" s="3" customFormat="1" ht="30" customHeight="1" thickBot="1">
      <c r="A482" s="19" t="s">
        <v>1562</v>
      </c>
      <c r="B482" s="29" t="s">
        <v>1753</v>
      </c>
      <c r="C482" s="29" t="s">
        <v>1752</v>
      </c>
      <c r="D482" s="109"/>
      <c r="E482" s="115">
        <v>0</v>
      </c>
      <c r="F482" s="113">
        <v>45852</v>
      </c>
      <c r="G482" s="34">
        <v>45866</v>
      </c>
      <c r="H482" s="125">
        <f t="shared" si="262"/>
        <v>15</v>
      </c>
      <c r="I482" s="22"/>
      <c r="J482" s="7"/>
      <c r="K482" s="7"/>
      <c r="L482" s="7"/>
      <c r="M482" s="7"/>
      <c r="N482" s="7"/>
      <c r="O482" s="7"/>
      <c r="P482" s="7"/>
      <c r="Q482" s="7"/>
      <c r="R482" s="7"/>
      <c r="S482" s="7"/>
      <c r="T482" s="7"/>
      <c r="U482" s="8"/>
      <c r="V482" s="8"/>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7"/>
      <c r="DX482" s="7"/>
      <c r="DY482" s="7"/>
      <c r="DZ482" s="7"/>
      <c r="EA482" s="7"/>
      <c r="EB482" s="7"/>
      <c r="EC482" s="7"/>
      <c r="ED482" s="7"/>
      <c r="EE482" s="7"/>
      <c r="EF482" s="7"/>
      <c r="EG482" s="7"/>
      <c r="EH482" s="7"/>
      <c r="EI482" s="7"/>
      <c r="EJ482" s="7"/>
      <c r="EK482" s="7"/>
      <c r="EL482" s="7"/>
      <c r="EM482" s="7"/>
      <c r="EN482" s="7"/>
      <c r="EO482" s="7"/>
      <c r="EP482" s="7"/>
      <c r="EQ482" s="7"/>
      <c r="ER482" s="7"/>
      <c r="ES482" s="7"/>
      <c r="ET482" s="7"/>
      <c r="EU482" s="7"/>
      <c r="EV482" s="7"/>
      <c r="EW482" s="7"/>
      <c r="EX482" s="7"/>
      <c r="EY482" s="7"/>
      <c r="EZ482" s="7"/>
      <c r="FA482" s="7"/>
      <c r="FB482" s="7"/>
      <c r="FC482" s="7"/>
      <c r="FD482" s="7"/>
      <c r="FE482" s="7"/>
      <c r="FF482" s="7"/>
      <c r="FG482" s="7"/>
      <c r="FH482" s="7"/>
      <c r="FI482" s="7"/>
      <c r="FJ482" s="7"/>
      <c r="FK482" s="7"/>
      <c r="FL482" s="7"/>
      <c r="FM482" s="7"/>
      <c r="FN482" s="7"/>
      <c r="FO482" s="7"/>
      <c r="FP482" s="7"/>
      <c r="FQ482" s="7"/>
      <c r="FR482" s="7"/>
      <c r="FS482" s="7"/>
      <c r="FT482" s="7"/>
      <c r="FU482" s="7"/>
      <c r="FV482" s="7"/>
      <c r="FW482" s="7"/>
      <c r="FX482" s="7"/>
      <c r="FY482" s="7"/>
      <c r="FZ482" s="7"/>
      <c r="GA482" s="7"/>
      <c r="GB482" s="7"/>
      <c r="GC482" s="7"/>
      <c r="GD482" s="7"/>
      <c r="GE482" s="7"/>
      <c r="GF482" s="7"/>
      <c r="GG482" s="7"/>
      <c r="GH482" s="7"/>
      <c r="GI482" s="7"/>
      <c r="GJ482" s="7"/>
      <c r="GK482" s="7"/>
      <c r="GL482" s="7"/>
      <c r="GM482" s="7"/>
      <c r="GN482" s="7"/>
      <c r="GO482" s="7"/>
      <c r="GP482" s="7"/>
      <c r="GQ482" s="7"/>
      <c r="GR482" s="7"/>
      <c r="GS482" s="7"/>
      <c r="GT482" s="7"/>
      <c r="GU482" s="7"/>
      <c r="GV482" s="7"/>
      <c r="GW482" s="7"/>
      <c r="GX482" s="7"/>
      <c r="GY482" s="7"/>
      <c r="GZ482" s="7"/>
      <c r="HA482" s="7"/>
      <c r="HB482" s="7"/>
      <c r="HC482" s="7"/>
      <c r="HD482" s="7"/>
      <c r="HE482" s="7"/>
      <c r="HF482" s="7"/>
      <c r="HG482" s="7"/>
      <c r="HH482" s="7"/>
      <c r="HI482" s="7"/>
      <c r="HJ482" s="7"/>
      <c r="HK482" s="7"/>
      <c r="HL482" s="7"/>
      <c r="HM482" s="7"/>
      <c r="HN482" s="7"/>
      <c r="HO482" s="7"/>
      <c r="HP482" s="7"/>
      <c r="HQ482" s="7"/>
      <c r="HR482" s="7"/>
      <c r="HS482" s="7"/>
      <c r="HT482" s="7"/>
      <c r="HU482" s="7"/>
      <c r="HV482" s="7"/>
      <c r="HW482" s="7"/>
      <c r="HX482" s="7"/>
      <c r="HY482" s="7"/>
      <c r="HZ482" s="7"/>
      <c r="IA482" s="7"/>
      <c r="IB482" s="7"/>
      <c r="IC482" s="7"/>
      <c r="ID482" s="7"/>
      <c r="IE482" s="7"/>
      <c r="IF482" s="7"/>
      <c r="IG482" s="7"/>
      <c r="IH482" s="7"/>
      <c r="II482" s="7"/>
      <c r="IJ482" s="7"/>
      <c r="IK482" s="7"/>
      <c r="IL482" s="7"/>
      <c r="IM482" s="7"/>
      <c r="IN482" s="7"/>
      <c r="IO482" s="7"/>
      <c r="IP482" s="7"/>
      <c r="IQ482" s="7"/>
      <c r="IR482" s="7"/>
      <c r="IS482" s="7"/>
      <c r="IT482" s="7"/>
      <c r="IU482" s="7"/>
      <c r="IV482" s="7"/>
      <c r="IW482" s="7"/>
      <c r="IX482" s="7"/>
      <c r="IY482" s="7"/>
      <c r="IZ482" s="7"/>
      <c r="JA482" s="7"/>
      <c r="JB482" s="7"/>
      <c r="JC482" s="7"/>
      <c r="JD482" s="7"/>
      <c r="JE482" s="7"/>
      <c r="JF482" s="7"/>
      <c r="JG482" s="7"/>
      <c r="JH482" s="7"/>
      <c r="JI482" s="7"/>
      <c r="JJ482" s="7"/>
      <c r="JK482" s="7"/>
      <c r="JL482" s="7"/>
      <c r="JM482" s="7"/>
      <c r="JN482" s="7"/>
      <c r="JO482" s="7"/>
      <c r="JP482" s="7"/>
      <c r="JQ482" s="7"/>
      <c r="JR482" s="7"/>
      <c r="JS482" s="7"/>
      <c r="JT482" s="7"/>
      <c r="JU482" s="7"/>
    </row>
    <row r="483" spans="1:281" s="3" customFormat="1" ht="30" customHeight="1" thickBot="1">
      <c r="A483" s="19" t="s">
        <v>1563</v>
      </c>
      <c r="B483" s="29" t="s">
        <v>1753</v>
      </c>
      <c r="C483" s="29" t="s">
        <v>1752</v>
      </c>
      <c r="D483" s="109"/>
      <c r="E483" s="115">
        <v>0</v>
      </c>
      <c r="F483" s="113">
        <v>45852</v>
      </c>
      <c r="G483" s="34">
        <v>45866</v>
      </c>
      <c r="H483" s="125">
        <f t="shared" si="262"/>
        <v>15</v>
      </c>
      <c r="I483" s="22"/>
      <c r="J483" s="7"/>
      <c r="K483" s="7"/>
      <c r="L483" s="7"/>
      <c r="M483" s="7"/>
      <c r="N483" s="7"/>
      <c r="O483" s="7"/>
      <c r="P483" s="7"/>
      <c r="Q483" s="7"/>
      <c r="R483" s="7"/>
      <c r="S483" s="7"/>
      <c r="T483" s="7"/>
      <c r="U483" s="8"/>
      <c r="V483" s="8"/>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7"/>
      <c r="DX483" s="7"/>
      <c r="DY483" s="7"/>
      <c r="DZ483" s="7"/>
      <c r="EA483" s="7"/>
      <c r="EB483" s="7"/>
      <c r="EC483" s="7"/>
      <c r="ED483" s="7"/>
      <c r="EE483" s="7"/>
      <c r="EF483" s="7"/>
      <c r="EG483" s="7"/>
      <c r="EH483" s="7"/>
      <c r="EI483" s="7"/>
      <c r="EJ483" s="7"/>
      <c r="EK483" s="7"/>
      <c r="EL483" s="7"/>
      <c r="EM483" s="7"/>
      <c r="EN483" s="7"/>
      <c r="EO483" s="7"/>
      <c r="EP483" s="7"/>
      <c r="EQ483" s="7"/>
      <c r="ER483" s="7"/>
      <c r="ES483" s="7"/>
      <c r="ET483" s="7"/>
      <c r="EU483" s="7"/>
      <c r="EV483" s="7"/>
      <c r="EW483" s="7"/>
      <c r="EX483" s="7"/>
      <c r="EY483" s="7"/>
      <c r="EZ483" s="7"/>
      <c r="FA483" s="7"/>
      <c r="FB483" s="7"/>
      <c r="FC483" s="7"/>
      <c r="FD483" s="7"/>
      <c r="FE483" s="7"/>
      <c r="FF483" s="7"/>
      <c r="FG483" s="7"/>
      <c r="FH483" s="7"/>
      <c r="FI483" s="7"/>
      <c r="FJ483" s="7"/>
      <c r="FK483" s="7"/>
      <c r="FL483" s="7"/>
      <c r="FM483" s="7"/>
      <c r="FN483" s="7"/>
      <c r="FO483" s="7"/>
      <c r="FP483" s="7"/>
      <c r="FQ483" s="7"/>
      <c r="FR483" s="7"/>
      <c r="FS483" s="7"/>
      <c r="FT483" s="7"/>
      <c r="FU483" s="7"/>
      <c r="FV483" s="7"/>
      <c r="FW483" s="7"/>
      <c r="FX483" s="7"/>
      <c r="FY483" s="7"/>
      <c r="FZ483" s="7"/>
      <c r="GA483" s="7"/>
      <c r="GB483" s="7"/>
      <c r="GC483" s="7"/>
      <c r="GD483" s="7"/>
      <c r="GE483" s="7"/>
      <c r="GF483" s="7"/>
      <c r="GG483" s="7"/>
      <c r="GH483" s="7"/>
      <c r="GI483" s="7"/>
      <c r="GJ483" s="7"/>
      <c r="GK483" s="7"/>
      <c r="GL483" s="7"/>
      <c r="GM483" s="7"/>
      <c r="GN483" s="7"/>
      <c r="GO483" s="7"/>
      <c r="GP483" s="7"/>
      <c r="GQ483" s="7"/>
      <c r="GR483" s="7"/>
      <c r="GS483" s="7"/>
      <c r="GT483" s="7"/>
      <c r="GU483" s="7"/>
      <c r="GV483" s="7"/>
      <c r="GW483" s="7"/>
      <c r="GX483" s="7"/>
      <c r="GY483" s="7"/>
      <c r="GZ483" s="7"/>
      <c r="HA483" s="7"/>
      <c r="HB483" s="7"/>
      <c r="HC483" s="7"/>
      <c r="HD483" s="7"/>
      <c r="HE483" s="7"/>
      <c r="HF483" s="7"/>
      <c r="HG483" s="7"/>
      <c r="HH483" s="7"/>
      <c r="HI483" s="7"/>
      <c r="HJ483" s="7"/>
      <c r="HK483" s="7"/>
      <c r="HL483" s="7"/>
      <c r="HM483" s="7"/>
      <c r="HN483" s="7"/>
      <c r="HO483" s="7"/>
      <c r="HP483" s="7"/>
      <c r="HQ483" s="7"/>
      <c r="HR483" s="7"/>
      <c r="HS483" s="7"/>
      <c r="HT483" s="7"/>
      <c r="HU483" s="7"/>
      <c r="HV483" s="7"/>
      <c r="HW483" s="7"/>
      <c r="HX483" s="7"/>
      <c r="HY483" s="7"/>
      <c r="HZ483" s="7"/>
      <c r="IA483" s="7"/>
      <c r="IB483" s="7"/>
      <c r="IC483" s="7"/>
      <c r="ID483" s="7"/>
      <c r="IE483" s="7"/>
      <c r="IF483" s="7"/>
      <c r="IG483" s="7"/>
      <c r="IH483" s="7"/>
      <c r="II483" s="7"/>
      <c r="IJ483" s="7"/>
      <c r="IK483" s="7"/>
      <c r="IL483" s="7"/>
      <c r="IM483" s="7"/>
      <c r="IN483" s="7"/>
      <c r="IO483" s="7"/>
      <c r="IP483" s="7"/>
      <c r="IQ483" s="7"/>
      <c r="IR483" s="7"/>
      <c r="IS483" s="7"/>
      <c r="IT483" s="7"/>
      <c r="IU483" s="7"/>
      <c r="IV483" s="7"/>
      <c r="IW483" s="7"/>
      <c r="IX483" s="7"/>
      <c r="IY483" s="7"/>
      <c r="IZ483" s="7"/>
      <c r="JA483" s="7"/>
      <c r="JB483" s="7"/>
      <c r="JC483" s="7"/>
      <c r="JD483" s="7"/>
      <c r="JE483" s="7"/>
      <c r="JF483" s="7"/>
      <c r="JG483" s="7"/>
      <c r="JH483" s="7"/>
      <c r="JI483" s="7"/>
      <c r="JJ483" s="7"/>
      <c r="JK483" s="7"/>
      <c r="JL483" s="7"/>
      <c r="JM483" s="7"/>
      <c r="JN483" s="7"/>
      <c r="JO483" s="7"/>
      <c r="JP483" s="7"/>
      <c r="JQ483" s="7"/>
      <c r="JR483" s="7"/>
      <c r="JS483" s="7"/>
      <c r="JT483" s="7"/>
      <c r="JU483" s="7"/>
    </row>
    <row r="484" spans="1:281" s="3" customFormat="1" ht="30" customHeight="1" thickBot="1">
      <c r="A484" s="19" t="s">
        <v>1564</v>
      </c>
      <c r="B484" s="29" t="s">
        <v>1753</v>
      </c>
      <c r="C484" s="29" t="s">
        <v>1752</v>
      </c>
      <c r="D484" s="109"/>
      <c r="E484" s="115">
        <v>0</v>
      </c>
      <c r="F484" s="113">
        <v>45852</v>
      </c>
      <c r="G484" s="34">
        <v>45866</v>
      </c>
      <c r="H484" s="125">
        <f t="shared" si="262"/>
        <v>15</v>
      </c>
      <c r="I484" s="22"/>
      <c r="J484" s="7"/>
      <c r="K484" s="7"/>
      <c r="L484" s="7"/>
      <c r="M484" s="7"/>
      <c r="N484" s="7"/>
      <c r="O484" s="7"/>
      <c r="P484" s="7"/>
      <c r="Q484" s="7"/>
      <c r="R484" s="7"/>
      <c r="S484" s="7"/>
      <c r="T484" s="7"/>
      <c r="U484" s="8"/>
      <c r="V484" s="8"/>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7"/>
      <c r="DX484" s="7"/>
      <c r="DY484" s="7"/>
      <c r="DZ484" s="7"/>
      <c r="EA484" s="7"/>
      <c r="EB484" s="7"/>
      <c r="EC484" s="7"/>
      <c r="ED484" s="7"/>
      <c r="EE484" s="7"/>
      <c r="EF484" s="7"/>
      <c r="EG484" s="7"/>
      <c r="EH484" s="7"/>
      <c r="EI484" s="7"/>
      <c r="EJ484" s="7"/>
      <c r="EK484" s="7"/>
      <c r="EL484" s="7"/>
      <c r="EM484" s="7"/>
      <c r="EN484" s="7"/>
      <c r="EO484" s="7"/>
      <c r="EP484" s="7"/>
      <c r="EQ484" s="7"/>
      <c r="ER484" s="7"/>
      <c r="ES484" s="7"/>
      <c r="ET484" s="7"/>
      <c r="EU484" s="7"/>
      <c r="EV484" s="7"/>
      <c r="EW484" s="7"/>
      <c r="EX484" s="7"/>
      <c r="EY484" s="7"/>
      <c r="EZ484" s="7"/>
      <c r="FA484" s="7"/>
      <c r="FB484" s="7"/>
      <c r="FC484" s="7"/>
      <c r="FD484" s="7"/>
      <c r="FE484" s="7"/>
      <c r="FF484" s="7"/>
      <c r="FG484" s="7"/>
      <c r="FH484" s="7"/>
      <c r="FI484" s="7"/>
      <c r="FJ484" s="7"/>
      <c r="FK484" s="7"/>
      <c r="FL484" s="7"/>
      <c r="FM484" s="7"/>
      <c r="FN484" s="7"/>
      <c r="FO484" s="7"/>
      <c r="FP484" s="7"/>
      <c r="FQ484" s="7"/>
      <c r="FR484" s="7"/>
      <c r="FS484" s="7"/>
      <c r="FT484" s="7"/>
      <c r="FU484" s="7"/>
      <c r="FV484" s="7"/>
      <c r="FW484" s="7"/>
      <c r="FX484" s="7"/>
      <c r="FY484" s="7"/>
      <c r="FZ484" s="7"/>
      <c r="GA484" s="7"/>
      <c r="GB484" s="7"/>
      <c r="GC484" s="7"/>
      <c r="GD484" s="7"/>
      <c r="GE484" s="7"/>
      <c r="GF484" s="7"/>
      <c r="GG484" s="7"/>
      <c r="GH484" s="7"/>
      <c r="GI484" s="7"/>
      <c r="GJ484" s="7"/>
      <c r="GK484" s="7"/>
      <c r="GL484" s="7"/>
      <c r="GM484" s="7"/>
      <c r="GN484" s="7"/>
      <c r="GO484" s="7"/>
      <c r="GP484" s="7"/>
      <c r="GQ484" s="7"/>
      <c r="GR484" s="7"/>
      <c r="GS484" s="7"/>
      <c r="GT484" s="7"/>
      <c r="GU484" s="7"/>
      <c r="GV484" s="7"/>
      <c r="GW484" s="7"/>
      <c r="GX484" s="7"/>
      <c r="GY484" s="7"/>
      <c r="GZ484" s="7"/>
      <c r="HA484" s="7"/>
      <c r="HB484" s="7"/>
      <c r="HC484" s="7"/>
      <c r="HD484" s="7"/>
      <c r="HE484" s="7"/>
      <c r="HF484" s="7"/>
      <c r="HG484" s="7"/>
      <c r="HH484" s="7"/>
      <c r="HI484" s="7"/>
      <c r="HJ484" s="7"/>
      <c r="HK484" s="7"/>
      <c r="HL484" s="7"/>
      <c r="HM484" s="7"/>
      <c r="HN484" s="7"/>
      <c r="HO484" s="7"/>
      <c r="HP484" s="7"/>
      <c r="HQ484" s="7"/>
      <c r="HR484" s="7"/>
      <c r="HS484" s="7"/>
      <c r="HT484" s="7"/>
      <c r="HU484" s="7"/>
      <c r="HV484" s="7"/>
      <c r="HW484" s="7"/>
      <c r="HX484" s="7"/>
      <c r="HY484" s="7"/>
      <c r="HZ484" s="7"/>
      <c r="IA484" s="7"/>
      <c r="IB484" s="7"/>
      <c r="IC484" s="7"/>
      <c r="ID484" s="7"/>
      <c r="IE484" s="7"/>
      <c r="IF484" s="7"/>
      <c r="IG484" s="7"/>
      <c r="IH484" s="7"/>
      <c r="II484" s="7"/>
      <c r="IJ484" s="7"/>
      <c r="IK484" s="7"/>
      <c r="IL484" s="7"/>
      <c r="IM484" s="7"/>
      <c r="IN484" s="7"/>
      <c r="IO484" s="7"/>
      <c r="IP484" s="7"/>
      <c r="IQ484" s="7"/>
      <c r="IR484" s="7"/>
      <c r="IS484" s="7"/>
      <c r="IT484" s="7"/>
      <c r="IU484" s="7"/>
      <c r="IV484" s="7"/>
      <c r="IW484" s="7"/>
      <c r="IX484" s="7"/>
      <c r="IY484" s="7"/>
      <c r="IZ484" s="7"/>
      <c r="JA484" s="7"/>
      <c r="JB484" s="7"/>
      <c r="JC484" s="7"/>
      <c r="JD484" s="7"/>
      <c r="JE484" s="7"/>
      <c r="JF484" s="7"/>
      <c r="JG484" s="7"/>
      <c r="JH484" s="7"/>
      <c r="JI484" s="7"/>
      <c r="JJ484" s="7"/>
      <c r="JK484" s="7"/>
      <c r="JL484" s="7"/>
      <c r="JM484" s="7"/>
      <c r="JN484" s="7"/>
      <c r="JO484" s="7"/>
      <c r="JP484" s="7"/>
      <c r="JQ484" s="7"/>
      <c r="JR484" s="7"/>
      <c r="JS484" s="7"/>
      <c r="JT484" s="7"/>
      <c r="JU484" s="7"/>
    </row>
    <row r="485" spans="1:281" s="3" customFormat="1" ht="30" customHeight="1" thickBot="1">
      <c r="A485" s="19" t="s">
        <v>1565</v>
      </c>
      <c r="B485" s="29" t="s">
        <v>1753</v>
      </c>
      <c r="C485" s="29" t="s">
        <v>1752</v>
      </c>
      <c r="D485" s="109"/>
      <c r="E485" s="115">
        <v>0</v>
      </c>
      <c r="F485" s="113">
        <v>45852</v>
      </c>
      <c r="G485" s="34">
        <v>45866</v>
      </c>
      <c r="H485" s="125">
        <f t="shared" si="262"/>
        <v>15</v>
      </c>
      <c r="I485" s="22"/>
      <c r="J485" s="7"/>
      <c r="K485" s="7"/>
      <c r="L485" s="7"/>
      <c r="M485" s="7"/>
      <c r="N485" s="7"/>
      <c r="O485" s="7"/>
      <c r="P485" s="7"/>
      <c r="Q485" s="7"/>
      <c r="R485" s="7"/>
      <c r="S485" s="7"/>
      <c r="T485" s="7"/>
      <c r="U485" s="8"/>
      <c r="V485" s="8"/>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7"/>
      <c r="DX485" s="7"/>
      <c r="DY485" s="7"/>
      <c r="DZ485" s="7"/>
      <c r="EA485" s="7"/>
      <c r="EB485" s="7"/>
      <c r="EC485" s="7"/>
      <c r="ED485" s="7"/>
      <c r="EE485" s="7"/>
      <c r="EF485" s="7"/>
      <c r="EG485" s="7"/>
      <c r="EH485" s="7"/>
      <c r="EI485" s="7"/>
      <c r="EJ485" s="7"/>
      <c r="EK485" s="7"/>
      <c r="EL485" s="7"/>
      <c r="EM485" s="7"/>
      <c r="EN485" s="7"/>
      <c r="EO485" s="7"/>
      <c r="EP485" s="7"/>
      <c r="EQ485" s="7"/>
      <c r="ER485" s="7"/>
      <c r="ES485" s="7"/>
      <c r="ET485" s="7"/>
      <c r="EU485" s="7"/>
      <c r="EV485" s="7"/>
      <c r="EW485" s="7"/>
      <c r="EX485" s="7"/>
      <c r="EY485" s="7"/>
      <c r="EZ485" s="7"/>
      <c r="FA485" s="7"/>
      <c r="FB485" s="7"/>
      <c r="FC485" s="7"/>
      <c r="FD485" s="7"/>
      <c r="FE485" s="7"/>
      <c r="FF485" s="7"/>
      <c r="FG485" s="7"/>
      <c r="FH485" s="7"/>
      <c r="FI485" s="7"/>
      <c r="FJ485" s="7"/>
      <c r="FK485" s="7"/>
      <c r="FL485" s="7"/>
      <c r="FM485" s="7"/>
      <c r="FN485" s="7"/>
      <c r="FO485" s="7"/>
      <c r="FP485" s="7"/>
      <c r="FQ485" s="7"/>
      <c r="FR485" s="7"/>
      <c r="FS485" s="7"/>
      <c r="FT485" s="7"/>
      <c r="FU485" s="7"/>
      <c r="FV485" s="7"/>
      <c r="FW485" s="7"/>
      <c r="FX485" s="7"/>
      <c r="FY485" s="7"/>
      <c r="FZ485" s="7"/>
      <c r="GA485" s="7"/>
      <c r="GB485" s="7"/>
      <c r="GC485" s="7"/>
      <c r="GD485" s="7"/>
      <c r="GE485" s="7"/>
      <c r="GF485" s="7"/>
      <c r="GG485" s="7"/>
      <c r="GH485" s="7"/>
      <c r="GI485" s="7"/>
      <c r="GJ485" s="7"/>
      <c r="GK485" s="7"/>
      <c r="GL485" s="7"/>
      <c r="GM485" s="7"/>
      <c r="GN485" s="7"/>
      <c r="GO485" s="7"/>
      <c r="GP485" s="7"/>
      <c r="GQ485" s="7"/>
      <c r="GR485" s="7"/>
      <c r="GS485" s="7"/>
      <c r="GT485" s="7"/>
      <c r="GU485" s="7"/>
      <c r="GV485" s="7"/>
      <c r="GW485" s="7"/>
      <c r="GX485" s="7"/>
      <c r="GY485" s="7"/>
      <c r="GZ485" s="7"/>
      <c r="HA485" s="7"/>
      <c r="HB485" s="7"/>
      <c r="HC485" s="7"/>
      <c r="HD485" s="7"/>
      <c r="HE485" s="7"/>
      <c r="HF485" s="7"/>
      <c r="HG485" s="7"/>
      <c r="HH485" s="7"/>
      <c r="HI485" s="7"/>
      <c r="HJ485" s="7"/>
      <c r="HK485" s="7"/>
      <c r="HL485" s="7"/>
      <c r="HM485" s="7"/>
      <c r="HN485" s="7"/>
      <c r="HO485" s="7"/>
      <c r="HP485" s="7"/>
      <c r="HQ485" s="7"/>
      <c r="HR485" s="7"/>
      <c r="HS485" s="7"/>
      <c r="HT485" s="7"/>
      <c r="HU485" s="7"/>
      <c r="HV485" s="7"/>
      <c r="HW485" s="7"/>
      <c r="HX485" s="7"/>
      <c r="HY485" s="7"/>
      <c r="HZ485" s="7"/>
      <c r="IA485" s="7"/>
      <c r="IB485" s="7"/>
      <c r="IC485" s="7"/>
      <c r="ID485" s="7"/>
      <c r="IE485" s="7"/>
      <c r="IF485" s="7"/>
      <c r="IG485" s="7"/>
      <c r="IH485" s="7"/>
      <c r="II485" s="7"/>
      <c r="IJ485" s="7"/>
      <c r="IK485" s="7"/>
      <c r="IL485" s="7"/>
      <c r="IM485" s="7"/>
      <c r="IN485" s="7"/>
      <c r="IO485" s="7"/>
      <c r="IP485" s="7"/>
      <c r="IQ485" s="7"/>
      <c r="IR485" s="7"/>
      <c r="IS485" s="7"/>
      <c r="IT485" s="7"/>
      <c r="IU485" s="7"/>
      <c r="IV485" s="7"/>
      <c r="IW485" s="7"/>
      <c r="IX485" s="7"/>
      <c r="IY485" s="7"/>
      <c r="IZ485" s="7"/>
      <c r="JA485" s="7"/>
      <c r="JB485" s="7"/>
      <c r="JC485" s="7"/>
      <c r="JD485" s="7"/>
      <c r="JE485" s="7"/>
      <c r="JF485" s="7"/>
      <c r="JG485" s="7"/>
      <c r="JH485" s="7"/>
      <c r="JI485" s="7"/>
      <c r="JJ485" s="7"/>
      <c r="JK485" s="7"/>
      <c r="JL485" s="7"/>
      <c r="JM485" s="7"/>
      <c r="JN485" s="7"/>
      <c r="JO485" s="7"/>
      <c r="JP485" s="7"/>
      <c r="JQ485" s="7"/>
      <c r="JR485" s="7"/>
      <c r="JS485" s="7"/>
      <c r="JT485" s="7"/>
      <c r="JU485" s="7"/>
    </row>
    <row r="486" spans="1:281" s="3" customFormat="1" ht="30" customHeight="1" thickBot="1">
      <c r="A486" s="19" t="s">
        <v>1566</v>
      </c>
      <c r="B486" s="29" t="s">
        <v>1753</v>
      </c>
      <c r="C486" s="29" t="s">
        <v>1995</v>
      </c>
      <c r="D486" s="109"/>
      <c r="E486" s="115">
        <v>0</v>
      </c>
      <c r="F486" s="113">
        <v>45852</v>
      </c>
      <c r="G486" s="34">
        <v>45866</v>
      </c>
      <c r="H486" s="125">
        <f t="shared" si="262"/>
        <v>15</v>
      </c>
      <c r="I486" s="22"/>
      <c r="J486" s="7"/>
      <c r="K486" s="7"/>
      <c r="L486" s="7"/>
      <c r="M486" s="7"/>
      <c r="N486" s="7"/>
      <c r="O486" s="7"/>
      <c r="P486" s="7"/>
      <c r="Q486" s="7"/>
      <c r="R486" s="7"/>
      <c r="S486" s="7"/>
      <c r="T486" s="7"/>
      <c r="U486" s="8"/>
      <c r="V486" s="8"/>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7"/>
      <c r="DO486" s="7"/>
      <c r="DP486" s="7"/>
      <c r="DQ486" s="7"/>
      <c r="DR486" s="7"/>
      <c r="DS486" s="7"/>
      <c r="DT486" s="7"/>
      <c r="DU486" s="7"/>
      <c r="DV486" s="7"/>
      <c r="DW486" s="7"/>
      <c r="DX486" s="7"/>
      <c r="DY486" s="7"/>
      <c r="DZ486" s="7"/>
      <c r="EA486" s="7"/>
      <c r="EB486" s="7"/>
      <c r="EC486" s="7"/>
      <c r="ED486" s="7"/>
      <c r="EE486" s="7"/>
      <c r="EF486" s="7"/>
      <c r="EG486" s="7"/>
      <c r="EH486" s="7"/>
      <c r="EI486" s="7"/>
      <c r="EJ486" s="7"/>
      <c r="EK486" s="7"/>
      <c r="EL486" s="7"/>
      <c r="EM486" s="7"/>
      <c r="EN486" s="7"/>
      <c r="EO486" s="7"/>
      <c r="EP486" s="7"/>
      <c r="EQ486" s="7"/>
      <c r="ER486" s="7"/>
      <c r="ES486" s="7"/>
      <c r="ET486" s="7"/>
      <c r="EU486" s="7"/>
      <c r="EV486" s="7"/>
      <c r="EW486" s="7"/>
      <c r="EX486" s="7"/>
      <c r="EY486" s="7"/>
      <c r="EZ486" s="7"/>
      <c r="FA486" s="7"/>
      <c r="FB486" s="7"/>
      <c r="FC486" s="7"/>
      <c r="FD486" s="7"/>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c r="HC486" s="7"/>
      <c r="HD486" s="7"/>
      <c r="HE486" s="7"/>
      <c r="HF486" s="7"/>
      <c r="HG486" s="7"/>
      <c r="HH486" s="7"/>
      <c r="HI486" s="7"/>
      <c r="HJ486" s="7"/>
      <c r="HK486" s="7"/>
      <c r="HL486" s="7"/>
      <c r="HM486" s="7"/>
      <c r="HN486" s="7"/>
      <c r="HO486" s="7"/>
      <c r="HP486" s="7"/>
      <c r="HQ486" s="7"/>
      <c r="HR486" s="7"/>
      <c r="HS486" s="7"/>
      <c r="HT486" s="7"/>
      <c r="HU486" s="7"/>
      <c r="HV486" s="7"/>
      <c r="HW486" s="7"/>
      <c r="HX486" s="7"/>
      <c r="HY486" s="7"/>
      <c r="HZ486" s="7"/>
      <c r="IA486" s="7"/>
      <c r="IB486" s="7"/>
      <c r="IC486" s="7"/>
      <c r="ID486" s="7"/>
      <c r="IE486" s="7"/>
      <c r="IF486" s="7"/>
      <c r="IG486" s="7"/>
      <c r="IH486" s="7"/>
      <c r="II486" s="7"/>
      <c r="IJ486" s="7"/>
      <c r="IK486" s="7"/>
      <c r="IL486" s="7"/>
      <c r="IM486" s="7"/>
      <c r="IN486" s="7"/>
      <c r="IO486" s="7"/>
      <c r="IP486" s="7"/>
      <c r="IQ486" s="7"/>
      <c r="IR486" s="7"/>
      <c r="IS486" s="7"/>
      <c r="IT486" s="7"/>
      <c r="IU486" s="7"/>
      <c r="IV486" s="7"/>
      <c r="IW486" s="7"/>
      <c r="IX486" s="7"/>
      <c r="IY486" s="7"/>
      <c r="IZ486" s="7"/>
      <c r="JA486" s="7"/>
      <c r="JB486" s="7"/>
      <c r="JC486" s="7"/>
      <c r="JD486" s="7"/>
      <c r="JE486" s="7"/>
      <c r="JF486" s="7"/>
      <c r="JG486" s="7"/>
      <c r="JH486" s="7"/>
      <c r="JI486" s="7"/>
      <c r="JJ486" s="7"/>
      <c r="JK486" s="7"/>
      <c r="JL486" s="7"/>
      <c r="JM486" s="7"/>
      <c r="JN486" s="7"/>
      <c r="JO486" s="7"/>
      <c r="JP486" s="7"/>
      <c r="JQ486" s="7"/>
      <c r="JR486" s="7"/>
      <c r="JS486" s="7"/>
      <c r="JT486" s="7"/>
      <c r="JU486" s="7"/>
    </row>
    <row r="487" spans="1:281" s="3" customFormat="1" ht="30" customHeight="1" thickBot="1">
      <c r="A487" s="19" t="s">
        <v>1567</v>
      </c>
      <c r="B487" s="29" t="s">
        <v>1753</v>
      </c>
      <c r="C487" s="29" t="s">
        <v>110</v>
      </c>
      <c r="D487" s="109"/>
      <c r="E487" s="115">
        <v>0</v>
      </c>
      <c r="F487" s="113">
        <v>45852</v>
      </c>
      <c r="G487" s="34">
        <v>45866</v>
      </c>
      <c r="H487" s="125">
        <f t="shared" si="262"/>
        <v>15</v>
      </c>
      <c r="I487" s="22"/>
      <c r="J487" s="7"/>
      <c r="K487" s="7"/>
      <c r="L487" s="7"/>
      <c r="M487" s="7"/>
      <c r="N487" s="7"/>
      <c r="O487" s="7"/>
      <c r="P487" s="7"/>
      <c r="Q487" s="7"/>
      <c r="R487" s="7"/>
      <c r="S487" s="7"/>
      <c r="T487" s="7"/>
      <c r="U487" s="8"/>
      <c r="V487" s="8"/>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c r="DJ487" s="7"/>
      <c r="DK487" s="7"/>
      <c r="DL487" s="7"/>
      <c r="DM487" s="7"/>
      <c r="DN487" s="7"/>
      <c r="DO487" s="7"/>
      <c r="DP487" s="7"/>
      <c r="DQ487" s="7"/>
      <c r="DR487" s="7"/>
      <c r="DS487" s="7"/>
      <c r="DT487" s="7"/>
      <c r="DU487" s="7"/>
      <c r="DV487" s="7"/>
      <c r="DW487" s="7"/>
      <c r="DX487" s="7"/>
      <c r="DY487" s="7"/>
      <c r="DZ487" s="7"/>
      <c r="EA487" s="7"/>
      <c r="EB487" s="7"/>
      <c r="EC487" s="7"/>
      <c r="ED487" s="7"/>
      <c r="EE487" s="7"/>
      <c r="EF487" s="7"/>
      <c r="EG487" s="7"/>
      <c r="EH487" s="7"/>
      <c r="EI487" s="7"/>
      <c r="EJ487" s="7"/>
      <c r="EK487" s="7"/>
      <c r="EL487" s="7"/>
      <c r="EM487" s="7"/>
      <c r="EN487" s="7"/>
      <c r="EO487" s="7"/>
      <c r="EP487" s="7"/>
      <c r="EQ487" s="7"/>
      <c r="ER487" s="7"/>
      <c r="ES487" s="7"/>
      <c r="ET487" s="7"/>
      <c r="EU487" s="7"/>
      <c r="EV487" s="7"/>
      <c r="EW487" s="7"/>
      <c r="EX487" s="7"/>
      <c r="EY487" s="7"/>
      <c r="EZ487" s="7"/>
      <c r="FA487" s="7"/>
      <c r="FB487" s="7"/>
      <c r="FC487" s="7"/>
      <c r="FD487" s="7"/>
      <c r="FE487" s="7"/>
      <c r="FF487" s="7"/>
      <c r="FG487" s="7"/>
      <c r="FH487" s="7"/>
      <c r="FI487" s="7"/>
      <c r="FJ487" s="7"/>
      <c r="FK487" s="7"/>
      <c r="FL487" s="7"/>
      <c r="FM487" s="7"/>
      <c r="FN487" s="7"/>
      <c r="FO487" s="7"/>
      <c r="FP487" s="7"/>
      <c r="FQ487" s="7"/>
      <c r="FR487" s="7"/>
      <c r="FS487" s="7"/>
      <c r="FT487" s="7"/>
      <c r="FU487" s="7"/>
      <c r="FV487" s="7"/>
      <c r="FW487" s="7"/>
      <c r="FX487" s="7"/>
      <c r="FY487" s="7"/>
      <c r="FZ487" s="7"/>
      <c r="GA487" s="7"/>
      <c r="GB487" s="7"/>
      <c r="GC487" s="7"/>
      <c r="GD487" s="7"/>
      <c r="GE487" s="7"/>
      <c r="GF487" s="7"/>
      <c r="GG487" s="7"/>
      <c r="GH487" s="7"/>
      <c r="GI487" s="7"/>
      <c r="GJ487" s="7"/>
      <c r="GK487" s="7"/>
      <c r="GL487" s="7"/>
      <c r="GM487" s="7"/>
      <c r="GN487" s="7"/>
      <c r="GO487" s="7"/>
      <c r="GP487" s="7"/>
      <c r="GQ487" s="7"/>
      <c r="GR487" s="7"/>
      <c r="GS487" s="7"/>
      <c r="GT487" s="7"/>
      <c r="GU487" s="7"/>
      <c r="GV487" s="7"/>
      <c r="GW487" s="7"/>
      <c r="GX487" s="7"/>
      <c r="GY487" s="7"/>
      <c r="GZ487" s="7"/>
      <c r="HA487" s="7"/>
      <c r="HB487" s="7"/>
      <c r="HC487" s="7"/>
      <c r="HD487" s="7"/>
      <c r="HE487" s="7"/>
      <c r="HF487" s="7"/>
      <c r="HG487" s="7"/>
      <c r="HH487" s="7"/>
      <c r="HI487" s="7"/>
      <c r="HJ487" s="7"/>
      <c r="HK487" s="7"/>
      <c r="HL487" s="7"/>
      <c r="HM487" s="7"/>
      <c r="HN487" s="7"/>
      <c r="HO487" s="7"/>
      <c r="HP487" s="7"/>
      <c r="HQ487" s="7"/>
      <c r="HR487" s="7"/>
      <c r="HS487" s="7"/>
      <c r="HT487" s="7"/>
      <c r="HU487" s="7"/>
      <c r="HV487" s="7"/>
      <c r="HW487" s="7"/>
      <c r="HX487" s="7"/>
      <c r="HY487" s="7"/>
      <c r="HZ487" s="7"/>
      <c r="IA487" s="7"/>
      <c r="IB487" s="7"/>
      <c r="IC487" s="7"/>
      <c r="ID487" s="7"/>
      <c r="IE487" s="7"/>
      <c r="IF487" s="7"/>
      <c r="IG487" s="7"/>
      <c r="IH487" s="7"/>
      <c r="II487" s="7"/>
      <c r="IJ487" s="7"/>
      <c r="IK487" s="7"/>
      <c r="IL487" s="7"/>
      <c r="IM487" s="7"/>
      <c r="IN487" s="7"/>
      <c r="IO487" s="7"/>
      <c r="IP487" s="7"/>
      <c r="IQ487" s="7"/>
      <c r="IR487" s="7"/>
      <c r="IS487" s="7"/>
      <c r="IT487" s="7"/>
      <c r="IU487" s="7"/>
      <c r="IV487" s="7"/>
      <c r="IW487" s="7"/>
      <c r="IX487" s="7"/>
      <c r="IY487" s="7"/>
      <c r="IZ487" s="7"/>
      <c r="JA487" s="7"/>
      <c r="JB487" s="7"/>
      <c r="JC487" s="7"/>
      <c r="JD487" s="7"/>
      <c r="JE487" s="7"/>
      <c r="JF487" s="7"/>
      <c r="JG487" s="7"/>
      <c r="JH487" s="7"/>
      <c r="JI487" s="7"/>
      <c r="JJ487" s="7"/>
      <c r="JK487" s="7"/>
      <c r="JL487" s="7"/>
      <c r="JM487" s="7"/>
      <c r="JN487" s="7"/>
      <c r="JO487" s="7"/>
      <c r="JP487" s="7"/>
      <c r="JQ487" s="7"/>
      <c r="JR487" s="7"/>
      <c r="JS487" s="7"/>
      <c r="JT487" s="7"/>
      <c r="JU487" s="7"/>
    </row>
    <row r="488" spans="1:281" s="3" customFormat="1" ht="30" customHeight="1" thickBot="1">
      <c r="A488" s="19" t="s">
        <v>1568</v>
      </c>
      <c r="B488" s="29" t="s">
        <v>1753</v>
      </c>
      <c r="C488" s="29" t="s">
        <v>110</v>
      </c>
      <c r="D488" s="109"/>
      <c r="E488" s="115">
        <v>0</v>
      </c>
      <c r="F488" s="113">
        <v>45852</v>
      </c>
      <c r="G488" s="34">
        <v>45866</v>
      </c>
      <c r="H488" s="125">
        <f t="shared" si="262"/>
        <v>15</v>
      </c>
      <c r="I488" s="22"/>
      <c r="J488" s="7"/>
      <c r="K488" s="7"/>
      <c r="L488" s="7"/>
      <c r="M488" s="7"/>
      <c r="N488" s="7"/>
      <c r="O488" s="7"/>
      <c r="P488" s="7"/>
      <c r="Q488" s="7"/>
      <c r="R488" s="7"/>
      <c r="S488" s="7"/>
      <c r="T488" s="7"/>
      <c r="U488" s="8"/>
      <c r="V488" s="8"/>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7"/>
      <c r="DX488" s="7"/>
      <c r="DY488" s="7"/>
      <c r="DZ488" s="7"/>
      <c r="EA488" s="7"/>
      <c r="EB488" s="7"/>
      <c r="EC488" s="7"/>
      <c r="ED488" s="7"/>
      <c r="EE488" s="7"/>
      <c r="EF488" s="7"/>
      <c r="EG488" s="7"/>
      <c r="EH488" s="7"/>
      <c r="EI488" s="7"/>
      <c r="EJ488" s="7"/>
      <c r="EK488" s="7"/>
      <c r="EL488" s="7"/>
      <c r="EM488" s="7"/>
      <c r="EN488" s="7"/>
      <c r="EO488" s="7"/>
      <c r="EP488" s="7"/>
      <c r="EQ488" s="7"/>
      <c r="ER488" s="7"/>
      <c r="ES488" s="7"/>
      <c r="ET488" s="7"/>
      <c r="EU488" s="7"/>
      <c r="EV488" s="7"/>
      <c r="EW488" s="7"/>
      <c r="EX488" s="7"/>
      <c r="EY488" s="7"/>
      <c r="EZ488" s="7"/>
      <c r="FA488" s="7"/>
      <c r="FB488" s="7"/>
      <c r="FC488" s="7"/>
      <c r="FD488" s="7"/>
      <c r="FE488" s="7"/>
      <c r="FF488" s="7"/>
      <c r="FG488" s="7"/>
      <c r="FH488" s="7"/>
      <c r="FI488" s="7"/>
      <c r="FJ488" s="7"/>
      <c r="FK488" s="7"/>
      <c r="FL488" s="7"/>
      <c r="FM488" s="7"/>
      <c r="FN488" s="7"/>
      <c r="FO488" s="7"/>
      <c r="FP488" s="7"/>
      <c r="FQ488" s="7"/>
      <c r="FR488" s="7"/>
      <c r="FS488" s="7"/>
      <c r="FT488" s="7"/>
      <c r="FU488" s="7"/>
      <c r="FV488" s="7"/>
      <c r="FW488" s="7"/>
      <c r="FX488" s="7"/>
      <c r="FY488" s="7"/>
      <c r="FZ488" s="7"/>
      <c r="GA488" s="7"/>
      <c r="GB488" s="7"/>
      <c r="GC488" s="7"/>
      <c r="GD488" s="7"/>
      <c r="GE488" s="7"/>
      <c r="GF488" s="7"/>
      <c r="GG488" s="7"/>
      <c r="GH488" s="7"/>
      <c r="GI488" s="7"/>
      <c r="GJ488" s="7"/>
      <c r="GK488" s="7"/>
      <c r="GL488" s="7"/>
      <c r="GM488" s="7"/>
      <c r="GN488" s="7"/>
      <c r="GO488" s="7"/>
      <c r="GP488" s="7"/>
      <c r="GQ488" s="7"/>
      <c r="GR488" s="7"/>
      <c r="GS488" s="7"/>
      <c r="GT488" s="7"/>
      <c r="GU488" s="7"/>
      <c r="GV488" s="7"/>
      <c r="GW488" s="7"/>
      <c r="GX488" s="7"/>
      <c r="GY488" s="7"/>
      <c r="GZ488" s="7"/>
      <c r="HA488" s="7"/>
      <c r="HB488" s="7"/>
      <c r="HC488" s="7"/>
      <c r="HD488" s="7"/>
      <c r="HE488" s="7"/>
      <c r="HF488" s="7"/>
      <c r="HG488" s="7"/>
      <c r="HH488" s="7"/>
      <c r="HI488" s="7"/>
      <c r="HJ488" s="7"/>
      <c r="HK488" s="7"/>
      <c r="HL488" s="7"/>
      <c r="HM488" s="7"/>
      <c r="HN488" s="7"/>
      <c r="HO488" s="7"/>
      <c r="HP488" s="7"/>
      <c r="HQ488" s="7"/>
      <c r="HR488" s="7"/>
      <c r="HS488" s="7"/>
      <c r="HT488" s="7"/>
      <c r="HU488" s="7"/>
      <c r="HV488" s="7"/>
      <c r="HW488" s="7"/>
      <c r="HX488" s="7"/>
      <c r="HY488" s="7"/>
      <c r="HZ488" s="7"/>
      <c r="IA488" s="7"/>
      <c r="IB488" s="7"/>
      <c r="IC488" s="7"/>
      <c r="ID488" s="7"/>
      <c r="IE488" s="7"/>
      <c r="IF488" s="7"/>
      <c r="IG488" s="7"/>
      <c r="IH488" s="7"/>
      <c r="II488" s="7"/>
      <c r="IJ488" s="7"/>
      <c r="IK488" s="7"/>
      <c r="IL488" s="7"/>
      <c r="IM488" s="7"/>
      <c r="IN488" s="7"/>
      <c r="IO488" s="7"/>
      <c r="IP488" s="7"/>
      <c r="IQ488" s="7"/>
      <c r="IR488" s="7"/>
      <c r="IS488" s="7"/>
      <c r="IT488" s="7"/>
      <c r="IU488" s="7"/>
      <c r="IV488" s="7"/>
      <c r="IW488" s="7"/>
      <c r="IX488" s="7"/>
      <c r="IY488" s="7"/>
      <c r="IZ488" s="7"/>
      <c r="JA488" s="7"/>
      <c r="JB488" s="7"/>
      <c r="JC488" s="7"/>
      <c r="JD488" s="7"/>
      <c r="JE488" s="7"/>
      <c r="JF488" s="7"/>
      <c r="JG488" s="7"/>
      <c r="JH488" s="7"/>
      <c r="JI488" s="7"/>
      <c r="JJ488" s="7"/>
      <c r="JK488" s="7"/>
      <c r="JL488" s="7"/>
      <c r="JM488" s="7"/>
      <c r="JN488" s="7"/>
      <c r="JO488" s="7"/>
      <c r="JP488" s="7"/>
      <c r="JQ488" s="7"/>
      <c r="JR488" s="7"/>
      <c r="JS488" s="7"/>
      <c r="JT488" s="7"/>
      <c r="JU488" s="7"/>
    </row>
    <row r="489" spans="1:281" s="3" customFormat="1" ht="30" customHeight="1" thickBot="1">
      <c r="A489" s="19" t="s">
        <v>1569</v>
      </c>
      <c r="B489" s="29" t="s">
        <v>1753</v>
      </c>
      <c r="C489" s="29" t="s">
        <v>110</v>
      </c>
      <c r="D489" s="109"/>
      <c r="E489" s="115">
        <v>0</v>
      </c>
      <c r="F489" s="113">
        <v>45852</v>
      </c>
      <c r="G489" s="34">
        <v>45866</v>
      </c>
      <c r="H489" s="125">
        <f t="shared" si="262"/>
        <v>15</v>
      </c>
      <c r="I489" s="22"/>
      <c r="J489" s="7"/>
      <c r="K489" s="7"/>
      <c r="L489" s="7"/>
      <c r="M489" s="7"/>
      <c r="N489" s="7"/>
      <c r="O489" s="7"/>
      <c r="P489" s="7"/>
      <c r="Q489" s="7"/>
      <c r="R489" s="7"/>
      <c r="S489" s="7"/>
      <c r="T489" s="7"/>
      <c r="U489" s="8"/>
      <c r="V489" s="8"/>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7"/>
      <c r="DX489" s="7"/>
      <c r="DY489" s="7"/>
      <c r="DZ489" s="7"/>
      <c r="EA489" s="7"/>
      <c r="EB489" s="7"/>
      <c r="EC489" s="7"/>
      <c r="ED489" s="7"/>
      <c r="EE489" s="7"/>
      <c r="EF489" s="7"/>
      <c r="EG489" s="7"/>
      <c r="EH489" s="7"/>
      <c r="EI489" s="7"/>
      <c r="EJ489" s="7"/>
      <c r="EK489" s="7"/>
      <c r="EL489" s="7"/>
      <c r="EM489" s="7"/>
      <c r="EN489" s="7"/>
      <c r="EO489" s="7"/>
      <c r="EP489" s="7"/>
      <c r="EQ489" s="7"/>
      <c r="ER489" s="7"/>
      <c r="ES489" s="7"/>
      <c r="ET489" s="7"/>
      <c r="EU489" s="7"/>
      <c r="EV489" s="7"/>
      <c r="EW489" s="7"/>
      <c r="EX489" s="7"/>
      <c r="EY489" s="7"/>
      <c r="EZ489" s="7"/>
      <c r="FA489" s="7"/>
      <c r="FB489" s="7"/>
      <c r="FC489" s="7"/>
      <c r="FD489" s="7"/>
      <c r="FE489" s="7"/>
      <c r="FF489" s="7"/>
      <c r="FG489" s="7"/>
      <c r="FH489" s="7"/>
      <c r="FI489" s="7"/>
      <c r="FJ489" s="7"/>
      <c r="FK489" s="7"/>
      <c r="FL489" s="7"/>
      <c r="FM489" s="7"/>
      <c r="FN489" s="7"/>
      <c r="FO489" s="7"/>
      <c r="FP489" s="7"/>
      <c r="FQ489" s="7"/>
      <c r="FR489" s="7"/>
      <c r="FS489" s="7"/>
      <c r="FT489" s="7"/>
      <c r="FU489" s="7"/>
      <c r="FV489" s="7"/>
      <c r="FW489" s="7"/>
      <c r="FX489" s="7"/>
      <c r="FY489" s="7"/>
      <c r="FZ489" s="7"/>
      <c r="GA489" s="7"/>
      <c r="GB489" s="7"/>
      <c r="GC489" s="7"/>
      <c r="GD489" s="7"/>
      <c r="GE489" s="7"/>
      <c r="GF489" s="7"/>
      <c r="GG489" s="7"/>
      <c r="GH489" s="7"/>
      <c r="GI489" s="7"/>
      <c r="GJ489" s="7"/>
      <c r="GK489" s="7"/>
      <c r="GL489" s="7"/>
      <c r="GM489" s="7"/>
      <c r="GN489" s="7"/>
      <c r="GO489" s="7"/>
      <c r="GP489" s="7"/>
      <c r="GQ489" s="7"/>
      <c r="GR489" s="7"/>
      <c r="GS489" s="7"/>
      <c r="GT489" s="7"/>
      <c r="GU489" s="7"/>
      <c r="GV489" s="7"/>
      <c r="GW489" s="7"/>
      <c r="GX489" s="7"/>
      <c r="GY489" s="7"/>
      <c r="GZ489" s="7"/>
      <c r="HA489" s="7"/>
      <c r="HB489" s="7"/>
      <c r="HC489" s="7"/>
      <c r="HD489" s="7"/>
      <c r="HE489" s="7"/>
      <c r="HF489" s="7"/>
      <c r="HG489" s="7"/>
      <c r="HH489" s="7"/>
      <c r="HI489" s="7"/>
      <c r="HJ489" s="7"/>
      <c r="HK489" s="7"/>
      <c r="HL489" s="7"/>
      <c r="HM489" s="7"/>
      <c r="HN489" s="7"/>
      <c r="HO489" s="7"/>
      <c r="HP489" s="7"/>
      <c r="HQ489" s="7"/>
      <c r="HR489" s="7"/>
      <c r="HS489" s="7"/>
      <c r="HT489" s="7"/>
      <c r="HU489" s="7"/>
      <c r="HV489" s="7"/>
      <c r="HW489" s="7"/>
      <c r="HX489" s="7"/>
      <c r="HY489" s="7"/>
      <c r="HZ489" s="7"/>
      <c r="IA489" s="7"/>
      <c r="IB489" s="7"/>
      <c r="IC489" s="7"/>
      <c r="ID489" s="7"/>
      <c r="IE489" s="7"/>
      <c r="IF489" s="7"/>
      <c r="IG489" s="7"/>
      <c r="IH489" s="7"/>
      <c r="II489" s="7"/>
      <c r="IJ489" s="7"/>
      <c r="IK489" s="7"/>
      <c r="IL489" s="7"/>
      <c r="IM489" s="7"/>
      <c r="IN489" s="7"/>
      <c r="IO489" s="7"/>
      <c r="IP489" s="7"/>
      <c r="IQ489" s="7"/>
      <c r="IR489" s="7"/>
      <c r="IS489" s="7"/>
      <c r="IT489" s="7"/>
      <c r="IU489" s="7"/>
      <c r="IV489" s="7"/>
      <c r="IW489" s="7"/>
      <c r="IX489" s="7"/>
      <c r="IY489" s="7"/>
      <c r="IZ489" s="7"/>
      <c r="JA489" s="7"/>
      <c r="JB489" s="7"/>
      <c r="JC489" s="7"/>
      <c r="JD489" s="7"/>
      <c r="JE489" s="7"/>
      <c r="JF489" s="7"/>
      <c r="JG489" s="7"/>
      <c r="JH489" s="7"/>
      <c r="JI489" s="7"/>
      <c r="JJ489" s="7"/>
      <c r="JK489" s="7"/>
      <c r="JL489" s="7"/>
      <c r="JM489" s="7"/>
      <c r="JN489" s="7"/>
      <c r="JO489" s="7"/>
      <c r="JP489" s="7"/>
      <c r="JQ489" s="7"/>
      <c r="JR489" s="7"/>
      <c r="JS489" s="7"/>
      <c r="JT489" s="7"/>
      <c r="JU489" s="7"/>
    </row>
    <row r="490" spans="1:281" s="3" customFormat="1" ht="30" customHeight="1" thickBot="1">
      <c r="A490" s="19" t="s">
        <v>1570</v>
      </c>
      <c r="B490" s="29" t="s">
        <v>1753</v>
      </c>
      <c r="C490" s="29" t="s">
        <v>110</v>
      </c>
      <c r="D490" s="109"/>
      <c r="E490" s="115">
        <v>0</v>
      </c>
      <c r="F490" s="113">
        <v>45852</v>
      </c>
      <c r="G490" s="34">
        <v>45866</v>
      </c>
      <c r="H490" s="125">
        <f t="shared" si="262"/>
        <v>15</v>
      </c>
      <c r="I490" s="22"/>
      <c r="J490" s="7"/>
      <c r="K490" s="7"/>
      <c r="L490" s="7"/>
      <c r="M490" s="7"/>
      <c r="N490" s="7"/>
      <c r="O490" s="7"/>
      <c r="P490" s="7"/>
      <c r="Q490" s="7"/>
      <c r="R490" s="7"/>
      <c r="S490" s="7"/>
      <c r="T490" s="7"/>
      <c r="U490" s="8"/>
      <c r="V490" s="8"/>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7"/>
      <c r="DX490" s="7"/>
      <c r="DY490" s="7"/>
      <c r="DZ490" s="7"/>
      <c r="EA490" s="7"/>
      <c r="EB490" s="7"/>
      <c r="EC490" s="7"/>
      <c r="ED490" s="7"/>
      <c r="EE490" s="7"/>
      <c r="EF490" s="7"/>
      <c r="EG490" s="7"/>
      <c r="EH490" s="7"/>
      <c r="EI490" s="7"/>
      <c r="EJ490" s="7"/>
      <c r="EK490" s="7"/>
      <c r="EL490" s="7"/>
      <c r="EM490" s="7"/>
      <c r="EN490" s="7"/>
      <c r="EO490" s="7"/>
      <c r="EP490" s="7"/>
      <c r="EQ490" s="7"/>
      <c r="ER490" s="7"/>
      <c r="ES490" s="7"/>
      <c r="ET490" s="7"/>
      <c r="EU490" s="7"/>
      <c r="EV490" s="7"/>
      <c r="EW490" s="7"/>
      <c r="EX490" s="7"/>
      <c r="EY490" s="7"/>
      <c r="EZ490" s="7"/>
      <c r="FA490" s="7"/>
      <c r="FB490" s="7"/>
      <c r="FC490" s="7"/>
      <c r="FD490" s="7"/>
      <c r="FE490" s="7"/>
      <c r="FF490" s="7"/>
      <c r="FG490" s="7"/>
      <c r="FH490" s="7"/>
      <c r="FI490" s="7"/>
      <c r="FJ490" s="7"/>
      <c r="FK490" s="7"/>
      <c r="FL490" s="7"/>
      <c r="FM490" s="7"/>
      <c r="FN490" s="7"/>
      <c r="FO490" s="7"/>
      <c r="FP490" s="7"/>
      <c r="FQ490" s="7"/>
      <c r="FR490" s="7"/>
      <c r="FS490" s="7"/>
      <c r="FT490" s="7"/>
      <c r="FU490" s="7"/>
      <c r="FV490" s="7"/>
      <c r="FW490" s="7"/>
      <c r="FX490" s="7"/>
      <c r="FY490" s="7"/>
      <c r="FZ490" s="7"/>
      <c r="GA490" s="7"/>
      <c r="GB490" s="7"/>
      <c r="GC490" s="7"/>
      <c r="GD490" s="7"/>
      <c r="GE490" s="7"/>
      <c r="GF490" s="7"/>
      <c r="GG490" s="7"/>
      <c r="GH490" s="7"/>
      <c r="GI490" s="7"/>
      <c r="GJ490" s="7"/>
      <c r="GK490" s="7"/>
      <c r="GL490" s="7"/>
      <c r="GM490" s="7"/>
      <c r="GN490" s="7"/>
      <c r="GO490" s="7"/>
      <c r="GP490" s="7"/>
      <c r="GQ490" s="7"/>
      <c r="GR490" s="7"/>
      <c r="GS490" s="7"/>
      <c r="GT490" s="7"/>
      <c r="GU490" s="7"/>
      <c r="GV490" s="7"/>
      <c r="GW490" s="7"/>
      <c r="GX490" s="7"/>
      <c r="GY490" s="7"/>
      <c r="GZ490" s="7"/>
      <c r="HA490" s="7"/>
      <c r="HB490" s="7"/>
      <c r="HC490" s="7"/>
      <c r="HD490" s="7"/>
      <c r="HE490" s="7"/>
      <c r="HF490" s="7"/>
      <c r="HG490" s="7"/>
      <c r="HH490" s="7"/>
      <c r="HI490" s="7"/>
      <c r="HJ490" s="7"/>
      <c r="HK490" s="7"/>
      <c r="HL490" s="7"/>
      <c r="HM490" s="7"/>
      <c r="HN490" s="7"/>
      <c r="HO490" s="7"/>
      <c r="HP490" s="7"/>
      <c r="HQ490" s="7"/>
      <c r="HR490" s="7"/>
      <c r="HS490" s="7"/>
      <c r="HT490" s="7"/>
      <c r="HU490" s="7"/>
      <c r="HV490" s="7"/>
      <c r="HW490" s="7"/>
      <c r="HX490" s="7"/>
      <c r="HY490" s="7"/>
      <c r="HZ490" s="7"/>
      <c r="IA490" s="7"/>
      <c r="IB490" s="7"/>
      <c r="IC490" s="7"/>
      <c r="ID490" s="7"/>
      <c r="IE490" s="7"/>
      <c r="IF490" s="7"/>
      <c r="IG490" s="7"/>
      <c r="IH490" s="7"/>
      <c r="II490" s="7"/>
      <c r="IJ490" s="7"/>
      <c r="IK490" s="7"/>
      <c r="IL490" s="7"/>
      <c r="IM490" s="7"/>
      <c r="IN490" s="7"/>
      <c r="IO490" s="7"/>
      <c r="IP490" s="7"/>
      <c r="IQ490" s="7"/>
      <c r="IR490" s="7"/>
      <c r="IS490" s="7"/>
      <c r="IT490" s="7"/>
      <c r="IU490" s="7"/>
      <c r="IV490" s="7"/>
      <c r="IW490" s="7"/>
      <c r="IX490" s="7"/>
      <c r="IY490" s="7"/>
      <c r="IZ490" s="7"/>
      <c r="JA490" s="7"/>
      <c r="JB490" s="7"/>
      <c r="JC490" s="7"/>
      <c r="JD490" s="7"/>
      <c r="JE490" s="7"/>
      <c r="JF490" s="7"/>
      <c r="JG490" s="7"/>
      <c r="JH490" s="7"/>
      <c r="JI490" s="7"/>
      <c r="JJ490" s="7"/>
      <c r="JK490" s="7"/>
      <c r="JL490" s="7"/>
      <c r="JM490" s="7"/>
      <c r="JN490" s="7"/>
      <c r="JO490" s="7"/>
      <c r="JP490" s="7"/>
      <c r="JQ490" s="7"/>
      <c r="JR490" s="7"/>
      <c r="JS490" s="7"/>
      <c r="JT490" s="7"/>
      <c r="JU490" s="7"/>
    </row>
    <row r="491" spans="1:281" s="3" customFormat="1" ht="30" customHeight="1" thickBot="1">
      <c r="A491" s="19" t="s">
        <v>1571</v>
      </c>
      <c r="B491" s="29" t="s">
        <v>1753</v>
      </c>
      <c r="C491" s="29" t="s">
        <v>110</v>
      </c>
      <c r="D491" s="109"/>
      <c r="E491" s="115">
        <v>0</v>
      </c>
      <c r="F491" s="113">
        <v>45852</v>
      </c>
      <c r="G491" s="34">
        <v>45866</v>
      </c>
      <c r="H491" s="125">
        <f t="shared" si="262"/>
        <v>15</v>
      </c>
      <c r="I491" s="22"/>
      <c r="J491" s="7"/>
      <c r="K491" s="7"/>
      <c r="L491" s="7"/>
      <c r="M491" s="7"/>
      <c r="N491" s="7"/>
      <c r="O491" s="7"/>
      <c r="P491" s="7"/>
      <c r="Q491" s="7"/>
      <c r="R491" s="7"/>
      <c r="S491" s="7"/>
      <c r="T491" s="7"/>
      <c r="U491" s="8"/>
      <c r="V491" s="8"/>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7"/>
      <c r="DX491" s="7"/>
      <c r="DY491" s="7"/>
      <c r="DZ491" s="7"/>
      <c r="EA491" s="7"/>
      <c r="EB491" s="7"/>
      <c r="EC491" s="7"/>
      <c r="ED491" s="7"/>
      <c r="EE491" s="7"/>
      <c r="EF491" s="7"/>
      <c r="EG491" s="7"/>
      <c r="EH491" s="7"/>
      <c r="EI491" s="7"/>
      <c r="EJ491" s="7"/>
      <c r="EK491" s="7"/>
      <c r="EL491" s="7"/>
      <c r="EM491" s="7"/>
      <c r="EN491" s="7"/>
      <c r="EO491" s="7"/>
      <c r="EP491" s="7"/>
      <c r="EQ491" s="7"/>
      <c r="ER491" s="7"/>
      <c r="ES491" s="7"/>
      <c r="ET491" s="7"/>
      <c r="EU491" s="7"/>
      <c r="EV491" s="7"/>
      <c r="EW491" s="7"/>
      <c r="EX491" s="7"/>
      <c r="EY491" s="7"/>
      <c r="EZ491" s="7"/>
      <c r="FA491" s="7"/>
      <c r="FB491" s="7"/>
      <c r="FC491" s="7"/>
      <c r="FD491" s="7"/>
      <c r="FE491" s="7"/>
      <c r="FF491" s="7"/>
      <c r="FG491" s="7"/>
      <c r="FH491" s="7"/>
      <c r="FI491" s="7"/>
      <c r="FJ491" s="7"/>
      <c r="FK491" s="7"/>
      <c r="FL491" s="7"/>
      <c r="FM491" s="7"/>
      <c r="FN491" s="7"/>
      <c r="FO491" s="7"/>
      <c r="FP491" s="7"/>
      <c r="FQ491" s="7"/>
      <c r="FR491" s="7"/>
      <c r="FS491" s="7"/>
      <c r="FT491" s="7"/>
      <c r="FU491" s="7"/>
      <c r="FV491" s="7"/>
      <c r="FW491" s="7"/>
      <c r="FX491" s="7"/>
      <c r="FY491" s="7"/>
      <c r="FZ491" s="7"/>
      <c r="GA491" s="7"/>
      <c r="GB491" s="7"/>
      <c r="GC491" s="7"/>
      <c r="GD491" s="7"/>
      <c r="GE491" s="7"/>
      <c r="GF491" s="7"/>
      <c r="GG491" s="7"/>
      <c r="GH491" s="7"/>
      <c r="GI491" s="7"/>
      <c r="GJ491" s="7"/>
      <c r="GK491" s="7"/>
      <c r="GL491" s="7"/>
      <c r="GM491" s="7"/>
      <c r="GN491" s="7"/>
      <c r="GO491" s="7"/>
      <c r="GP491" s="7"/>
      <c r="GQ491" s="7"/>
      <c r="GR491" s="7"/>
      <c r="GS491" s="7"/>
      <c r="GT491" s="7"/>
      <c r="GU491" s="7"/>
      <c r="GV491" s="7"/>
      <c r="GW491" s="7"/>
      <c r="GX491" s="7"/>
      <c r="GY491" s="7"/>
      <c r="GZ491" s="7"/>
      <c r="HA491" s="7"/>
      <c r="HB491" s="7"/>
      <c r="HC491" s="7"/>
      <c r="HD491" s="7"/>
      <c r="HE491" s="7"/>
      <c r="HF491" s="7"/>
      <c r="HG491" s="7"/>
      <c r="HH491" s="7"/>
      <c r="HI491" s="7"/>
      <c r="HJ491" s="7"/>
      <c r="HK491" s="7"/>
      <c r="HL491" s="7"/>
      <c r="HM491" s="7"/>
      <c r="HN491" s="7"/>
      <c r="HO491" s="7"/>
      <c r="HP491" s="7"/>
      <c r="HQ491" s="7"/>
      <c r="HR491" s="7"/>
      <c r="HS491" s="7"/>
      <c r="HT491" s="7"/>
      <c r="HU491" s="7"/>
      <c r="HV491" s="7"/>
      <c r="HW491" s="7"/>
      <c r="HX491" s="7"/>
      <c r="HY491" s="7"/>
      <c r="HZ491" s="7"/>
      <c r="IA491" s="7"/>
      <c r="IB491" s="7"/>
      <c r="IC491" s="7"/>
      <c r="ID491" s="7"/>
      <c r="IE491" s="7"/>
      <c r="IF491" s="7"/>
      <c r="IG491" s="7"/>
      <c r="IH491" s="7"/>
      <c r="II491" s="7"/>
      <c r="IJ491" s="7"/>
      <c r="IK491" s="7"/>
      <c r="IL491" s="7"/>
      <c r="IM491" s="7"/>
      <c r="IN491" s="7"/>
      <c r="IO491" s="7"/>
      <c r="IP491" s="7"/>
      <c r="IQ491" s="7"/>
      <c r="IR491" s="7"/>
      <c r="IS491" s="7"/>
      <c r="IT491" s="7"/>
      <c r="IU491" s="7"/>
      <c r="IV491" s="7"/>
      <c r="IW491" s="7"/>
      <c r="IX491" s="7"/>
      <c r="IY491" s="7"/>
      <c r="IZ491" s="7"/>
      <c r="JA491" s="7"/>
      <c r="JB491" s="7"/>
      <c r="JC491" s="7"/>
      <c r="JD491" s="7"/>
      <c r="JE491" s="7"/>
      <c r="JF491" s="7"/>
      <c r="JG491" s="7"/>
      <c r="JH491" s="7"/>
      <c r="JI491" s="7"/>
      <c r="JJ491" s="7"/>
      <c r="JK491" s="7"/>
      <c r="JL491" s="7"/>
      <c r="JM491" s="7"/>
      <c r="JN491" s="7"/>
      <c r="JO491" s="7"/>
      <c r="JP491" s="7"/>
      <c r="JQ491" s="7"/>
      <c r="JR491" s="7"/>
      <c r="JS491" s="7"/>
      <c r="JT491" s="7"/>
      <c r="JU491" s="7"/>
    </row>
    <row r="492" spans="1:281" s="3" customFormat="1" ht="30" customHeight="1" thickBot="1">
      <c r="A492" s="19" t="s">
        <v>1572</v>
      </c>
      <c r="B492" s="29" t="s">
        <v>1753</v>
      </c>
      <c r="C492" s="29" t="s">
        <v>110</v>
      </c>
      <c r="D492" s="109"/>
      <c r="E492" s="115">
        <v>0</v>
      </c>
      <c r="F492" s="113">
        <v>45852</v>
      </c>
      <c r="G492" s="34">
        <v>45866</v>
      </c>
      <c r="H492" s="125">
        <f t="shared" si="262"/>
        <v>15</v>
      </c>
      <c r="I492" s="22"/>
      <c r="J492" s="7"/>
      <c r="K492" s="7"/>
      <c r="L492" s="7"/>
      <c r="M492" s="7"/>
      <c r="N492" s="7"/>
      <c r="O492" s="7"/>
      <c r="P492" s="7"/>
      <c r="Q492" s="7"/>
      <c r="R492" s="7"/>
      <c r="S492" s="7"/>
      <c r="T492" s="7"/>
      <c r="U492" s="8"/>
      <c r="V492" s="8"/>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7"/>
      <c r="DX492" s="7"/>
      <c r="DY492" s="7"/>
      <c r="DZ492" s="7"/>
      <c r="EA492" s="7"/>
      <c r="EB492" s="7"/>
      <c r="EC492" s="7"/>
      <c r="ED492" s="7"/>
      <c r="EE492" s="7"/>
      <c r="EF492" s="7"/>
      <c r="EG492" s="7"/>
      <c r="EH492" s="7"/>
      <c r="EI492" s="7"/>
      <c r="EJ492" s="7"/>
      <c r="EK492" s="7"/>
      <c r="EL492" s="7"/>
      <c r="EM492" s="7"/>
      <c r="EN492" s="7"/>
      <c r="EO492" s="7"/>
      <c r="EP492" s="7"/>
      <c r="EQ492" s="7"/>
      <c r="ER492" s="7"/>
      <c r="ES492" s="7"/>
      <c r="ET492" s="7"/>
      <c r="EU492" s="7"/>
      <c r="EV492" s="7"/>
      <c r="EW492" s="7"/>
      <c r="EX492" s="7"/>
      <c r="EY492" s="7"/>
      <c r="EZ492" s="7"/>
      <c r="FA492" s="7"/>
      <c r="FB492" s="7"/>
      <c r="FC492" s="7"/>
      <c r="FD492" s="7"/>
      <c r="FE492" s="7"/>
      <c r="FF492" s="7"/>
      <c r="FG492" s="7"/>
      <c r="FH492" s="7"/>
      <c r="FI492" s="7"/>
      <c r="FJ492" s="7"/>
      <c r="FK492" s="7"/>
      <c r="FL492" s="7"/>
      <c r="FM492" s="7"/>
      <c r="FN492" s="7"/>
      <c r="FO492" s="7"/>
      <c r="FP492" s="7"/>
      <c r="FQ492" s="7"/>
      <c r="FR492" s="7"/>
      <c r="FS492" s="7"/>
      <c r="FT492" s="7"/>
      <c r="FU492" s="7"/>
      <c r="FV492" s="7"/>
      <c r="FW492" s="7"/>
      <c r="FX492" s="7"/>
      <c r="FY492" s="7"/>
      <c r="FZ492" s="7"/>
      <c r="GA492" s="7"/>
      <c r="GB492" s="7"/>
      <c r="GC492" s="7"/>
      <c r="GD492" s="7"/>
      <c r="GE492" s="7"/>
      <c r="GF492" s="7"/>
      <c r="GG492" s="7"/>
      <c r="GH492" s="7"/>
      <c r="GI492" s="7"/>
      <c r="GJ492" s="7"/>
      <c r="GK492" s="7"/>
      <c r="GL492" s="7"/>
      <c r="GM492" s="7"/>
      <c r="GN492" s="7"/>
      <c r="GO492" s="7"/>
      <c r="GP492" s="7"/>
      <c r="GQ492" s="7"/>
      <c r="GR492" s="7"/>
      <c r="GS492" s="7"/>
      <c r="GT492" s="7"/>
      <c r="GU492" s="7"/>
      <c r="GV492" s="7"/>
      <c r="GW492" s="7"/>
      <c r="GX492" s="7"/>
      <c r="GY492" s="7"/>
      <c r="GZ492" s="7"/>
      <c r="HA492" s="7"/>
      <c r="HB492" s="7"/>
      <c r="HC492" s="7"/>
      <c r="HD492" s="7"/>
      <c r="HE492" s="7"/>
      <c r="HF492" s="7"/>
      <c r="HG492" s="7"/>
      <c r="HH492" s="7"/>
      <c r="HI492" s="7"/>
      <c r="HJ492" s="7"/>
      <c r="HK492" s="7"/>
      <c r="HL492" s="7"/>
      <c r="HM492" s="7"/>
      <c r="HN492" s="7"/>
      <c r="HO492" s="7"/>
      <c r="HP492" s="7"/>
      <c r="HQ492" s="7"/>
      <c r="HR492" s="7"/>
      <c r="HS492" s="7"/>
      <c r="HT492" s="7"/>
      <c r="HU492" s="7"/>
      <c r="HV492" s="7"/>
      <c r="HW492" s="7"/>
      <c r="HX492" s="7"/>
      <c r="HY492" s="7"/>
      <c r="HZ492" s="7"/>
      <c r="IA492" s="7"/>
      <c r="IB492" s="7"/>
      <c r="IC492" s="7"/>
      <c r="ID492" s="7"/>
      <c r="IE492" s="7"/>
      <c r="IF492" s="7"/>
      <c r="IG492" s="7"/>
      <c r="IH492" s="7"/>
      <c r="II492" s="7"/>
      <c r="IJ492" s="7"/>
      <c r="IK492" s="7"/>
      <c r="IL492" s="7"/>
      <c r="IM492" s="7"/>
      <c r="IN492" s="7"/>
      <c r="IO492" s="7"/>
      <c r="IP492" s="7"/>
      <c r="IQ492" s="7"/>
      <c r="IR492" s="7"/>
      <c r="IS492" s="7"/>
      <c r="IT492" s="7"/>
      <c r="IU492" s="7"/>
      <c r="IV492" s="7"/>
      <c r="IW492" s="7"/>
      <c r="IX492" s="7"/>
      <c r="IY492" s="7"/>
      <c r="IZ492" s="7"/>
      <c r="JA492" s="7"/>
      <c r="JB492" s="7"/>
      <c r="JC492" s="7"/>
      <c r="JD492" s="7"/>
      <c r="JE492" s="7"/>
      <c r="JF492" s="7"/>
      <c r="JG492" s="7"/>
      <c r="JH492" s="7"/>
      <c r="JI492" s="7"/>
      <c r="JJ492" s="7"/>
      <c r="JK492" s="7"/>
      <c r="JL492" s="7"/>
      <c r="JM492" s="7"/>
      <c r="JN492" s="7"/>
      <c r="JO492" s="7"/>
      <c r="JP492" s="7"/>
      <c r="JQ492" s="7"/>
      <c r="JR492" s="7"/>
      <c r="JS492" s="7"/>
      <c r="JT492" s="7"/>
      <c r="JU492" s="7"/>
    </row>
    <row r="493" spans="1:281" s="3" customFormat="1" ht="30" customHeight="1" thickBot="1">
      <c r="A493" s="19" t="s">
        <v>1573</v>
      </c>
      <c r="B493" s="29" t="s">
        <v>1753</v>
      </c>
      <c r="C493" s="29" t="s">
        <v>110</v>
      </c>
      <c r="D493" s="109"/>
      <c r="E493" s="115">
        <v>0</v>
      </c>
      <c r="F493" s="113">
        <v>45852</v>
      </c>
      <c r="G493" s="34">
        <v>45866</v>
      </c>
      <c r="H493" s="125">
        <f t="shared" si="262"/>
        <v>15</v>
      </c>
      <c r="I493" s="22"/>
      <c r="J493" s="7"/>
      <c r="K493" s="7"/>
      <c r="L493" s="7"/>
      <c r="M493" s="7"/>
      <c r="N493" s="7"/>
      <c r="O493" s="7"/>
      <c r="P493" s="7"/>
      <c r="Q493" s="7"/>
      <c r="R493" s="7"/>
      <c r="S493" s="7"/>
      <c r="T493" s="7"/>
      <c r="U493" s="8"/>
      <c r="V493" s="8"/>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7"/>
      <c r="DX493" s="7"/>
      <c r="DY493" s="7"/>
      <c r="DZ493" s="7"/>
      <c r="EA493" s="7"/>
      <c r="EB493" s="7"/>
      <c r="EC493" s="7"/>
      <c r="ED493" s="7"/>
      <c r="EE493" s="7"/>
      <c r="EF493" s="7"/>
      <c r="EG493" s="7"/>
      <c r="EH493" s="7"/>
      <c r="EI493" s="7"/>
      <c r="EJ493" s="7"/>
      <c r="EK493" s="7"/>
      <c r="EL493" s="7"/>
      <c r="EM493" s="7"/>
      <c r="EN493" s="7"/>
      <c r="EO493" s="7"/>
      <c r="EP493" s="7"/>
      <c r="EQ493" s="7"/>
      <c r="ER493" s="7"/>
      <c r="ES493" s="7"/>
      <c r="ET493" s="7"/>
      <c r="EU493" s="7"/>
      <c r="EV493" s="7"/>
      <c r="EW493" s="7"/>
      <c r="EX493" s="7"/>
      <c r="EY493" s="7"/>
      <c r="EZ493" s="7"/>
      <c r="FA493" s="7"/>
      <c r="FB493" s="7"/>
      <c r="FC493" s="7"/>
      <c r="FD493" s="7"/>
      <c r="FE493" s="7"/>
      <c r="FF493" s="7"/>
      <c r="FG493" s="7"/>
      <c r="FH493" s="7"/>
      <c r="FI493" s="7"/>
      <c r="FJ493" s="7"/>
      <c r="FK493" s="7"/>
      <c r="FL493" s="7"/>
      <c r="FM493" s="7"/>
      <c r="FN493" s="7"/>
      <c r="FO493" s="7"/>
      <c r="FP493" s="7"/>
      <c r="FQ493" s="7"/>
      <c r="FR493" s="7"/>
      <c r="FS493" s="7"/>
      <c r="FT493" s="7"/>
      <c r="FU493" s="7"/>
      <c r="FV493" s="7"/>
      <c r="FW493" s="7"/>
      <c r="FX493" s="7"/>
      <c r="FY493" s="7"/>
      <c r="FZ493" s="7"/>
      <c r="GA493" s="7"/>
      <c r="GB493" s="7"/>
      <c r="GC493" s="7"/>
      <c r="GD493" s="7"/>
      <c r="GE493" s="7"/>
      <c r="GF493" s="7"/>
      <c r="GG493" s="7"/>
      <c r="GH493" s="7"/>
      <c r="GI493" s="7"/>
      <c r="GJ493" s="7"/>
      <c r="GK493" s="7"/>
      <c r="GL493" s="7"/>
      <c r="GM493" s="7"/>
      <c r="GN493" s="7"/>
      <c r="GO493" s="7"/>
      <c r="GP493" s="7"/>
      <c r="GQ493" s="7"/>
      <c r="GR493" s="7"/>
      <c r="GS493" s="7"/>
      <c r="GT493" s="7"/>
      <c r="GU493" s="7"/>
      <c r="GV493" s="7"/>
      <c r="GW493" s="7"/>
      <c r="GX493" s="7"/>
      <c r="GY493" s="7"/>
      <c r="GZ493" s="7"/>
      <c r="HA493" s="7"/>
      <c r="HB493" s="7"/>
      <c r="HC493" s="7"/>
      <c r="HD493" s="7"/>
      <c r="HE493" s="7"/>
      <c r="HF493" s="7"/>
      <c r="HG493" s="7"/>
      <c r="HH493" s="7"/>
      <c r="HI493" s="7"/>
      <c r="HJ493" s="7"/>
      <c r="HK493" s="7"/>
      <c r="HL493" s="7"/>
      <c r="HM493" s="7"/>
      <c r="HN493" s="7"/>
      <c r="HO493" s="7"/>
      <c r="HP493" s="7"/>
      <c r="HQ493" s="7"/>
      <c r="HR493" s="7"/>
      <c r="HS493" s="7"/>
      <c r="HT493" s="7"/>
      <c r="HU493" s="7"/>
      <c r="HV493" s="7"/>
      <c r="HW493" s="7"/>
      <c r="HX493" s="7"/>
      <c r="HY493" s="7"/>
      <c r="HZ493" s="7"/>
      <c r="IA493" s="7"/>
      <c r="IB493" s="7"/>
      <c r="IC493" s="7"/>
      <c r="ID493" s="7"/>
      <c r="IE493" s="7"/>
      <c r="IF493" s="7"/>
      <c r="IG493" s="7"/>
      <c r="IH493" s="7"/>
      <c r="II493" s="7"/>
      <c r="IJ493" s="7"/>
      <c r="IK493" s="7"/>
      <c r="IL493" s="7"/>
      <c r="IM493" s="7"/>
      <c r="IN493" s="7"/>
      <c r="IO493" s="7"/>
      <c r="IP493" s="7"/>
      <c r="IQ493" s="7"/>
      <c r="IR493" s="7"/>
      <c r="IS493" s="7"/>
      <c r="IT493" s="7"/>
      <c r="IU493" s="7"/>
      <c r="IV493" s="7"/>
      <c r="IW493" s="7"/>
      <c r="IX493" s="7"/>
      <c r="IY493" s="7"/>
      <c r="IZ493" s="7"/>
      <c r="JA493" s="7"/>
      <c r="JB493" s="7"/>
      <c r="JC493" s="7"/>
      <c r="JD493" s="7"/>
      <c r="JE493" s="7"/>
      <c r="JF493" s="7"/>
      <c r="JG493" s="7"/>
      <c r="JH493" s="7"/>
      <c r="JI493" s="7"/>
      <c r="JJ493" s="7"/>
      <c r="JK493" s="7"/>
      <c r="JL493" s="7"/>
      <c r="JM493" s="7"/>
      <c r="JN493" s="7"/>
      <c r="JO493" s="7"/>
      <c r="JP493" s="7"/>
      <c r="JQ493" s="7"/>
      <c r="JR493" s="7"/>
      <c r="JS493" s="7"/>
      <c r="JT493" s="7"/>
      <c r="JU493" s="7"/>
    </row>
    <row r="494" spans="1:281" s="3" customFormat="1" ht="30" customHeight="1" thickBot="1">
      <c r="A494" s="19" t="s">
        <v>1574</v>
      </c>
      <c r="B494" s="29" t="s">
        <v>327</v>
      </c>
      <c r="C494" s="29" t="s">
        <v>117</v>
      </c>
      <c r="D494" s="109"/>
      <c r="E494" s="115">
        <v>0</v>
      </c>
      <c r="F494" s="113">
        <v>45852</v>
      </c>
      <c r="G494" s="34">
        <v>45866</v>
      </c>
      <c r="H494" s="125">
        <f t="shared" si="262"/>
        <v>15</v>
      </c>
      <c r="I494" s="22"/>
      <c r="J494" s="7"/>
      <c r="K494" s="7"/>
      <c r="L494" s="7"/>
      <c r="M494" s="7"/>
      <c r="N494" s="7"/>
      <c r="O494" s="7"/>
      <c r="P494" s="7"/>
      <c r="Q494" s="7"/>
      <c r="R494" s="7"/>
      <c r="S494" s="7"/>
      <c r="T494" s="7"/>
      <c r="U494" s="8"/>
      <c r="V494" s="8"/>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c r="DJ494" s="7"/>
      <c r="DK494" s="7"/>
      <c r="DL494" s="7"/>
      <c r="DM494" s="7"/>
      <c r="DN494" s="7"/>
      <c r="DO494" s="7"/>
      <c r="DP494" s="7"/>
      <c r="DQ494" s="7"/>
      <c r="DR494" s="7"/>
      <c r="DS494" s="7"/>
      <c r="DT494" s="7"/>
      <c r="DU494" s="7"/>
      <c r="DV494" s="7"/>
      <c r="DW494" s="7"/>
      <c r="DX494" s="7"/>
      <c r="DY494" s="7"/>
      <c r="DZ494" s="7"/>
      <c r="EA494" s="7"/>
      <c r="EB494" s="7"/>
      <c r="EC494" s="7"/>
      <c r="ED494" s="7"/>
      <c r="EE494" s="7"/>
      <c r="EF494" s="7"/>
      <c r="EG494" s="7"/>
      <c r="EH494" s="7"/>
      <c r="EI494" s="7"/>
      <c r="EJ494" s="7"/>
      <c r="EK494" s="7"/>
      <c r="EL494" s="7"/>
      <c r="EM494" s="7"/>
      <c r="EN494" s="7"/>
      <c r="EO494" s="7"/>
      <c r="EP494" s="7"/>
      <c r="EQ494" s="7"/>
      <c r="ER494" s="7"/>
      <c r="ES494" s="7"/>
      <c r="ET494" s="7"/>
      <c r="EU494" s="7"/>
      <c r="EV494" s="7"/>
      <c r="EW494" s="7"/>
      <c r="EX494" s="7"/>
      <c r="EY494" s="7"/>
      <c r="EZ494" s="7"/>
      <c r="FA494" s="7"/>
      <c r="FB494" s="7"/>
      <c r="FC494" s="7"/>
      <c r="FD494" s="7"/>
      <c r="FE494" s="7"/>
      <c r="FF494" s="7"/>
      <c r="FG494" s="7"/>
      <c r="FH494" s="7"/>
      <c r="FI494" s="7"/>
      <c r="FJ494" s="7"/>
      <c r="FK494" s="7"/>
      <c r="FL494" s="7"/>
      <c r="FM494" s="7"/>
      <c r="FN494" s="7"/>
      <c r="FO494" s="7"/>
      <c r="FP494" s="7"/>
      <c r="FQ494" s="7"/>
      <c r="FR494" s="7"/>
      <c r="FS494" s="7"/>
      <c r="FT494" s="7"/>
      <c r="FU494" s="7"/>
      <c r="FV494" s="7"/>
      <c r="FW494" s="7"/>
      <c r="FX494" s="7"/>
      <c r="FY494" s="7"/>
      <c r="FZ494" s="7"/>
      <c r="GA494" s="7"/>
      <c r="GB494" s="7"/>
      <c r="GC494" s="7"/>
      <c r="GD494" s="7"/>
      <c r="GE494" s="7"/>
      <c r="GF494" s="7"/>
      <c r="GG494" s="7"/>
      <c r="GH494" s="7"/>
      <c r="GI494" s="7"/>
      <c r="GJ494" s="7"/>
      <c r="GK494" s="7"/>
      <c r="GL494" s="7"/>
      <c r="GM494" s="7"/>
      <c r="GN494" s="7"/>
      <c r="GO494" s="7"/>
      <c r="GP494" s="7"/>
      <c r="GQ494" s="7"/>
      <c r="GR494" s="7"/>
      <c r="GS494" s="7"/>
      <c r="GT494" s="7"/>
      <c r="GU494" s="7"/>
      <c r="GV494" s="7"/>
      <c r="GW494" s="7"/>
      <c r="GX494" s="7"/>
      <c r="GY494" s="7"/>
      <c r="GZ494" s="7"/>
      <c r="HA494" s="7"/>
      <c r="HB494" s="7"/>
      <c r="HC494" s="7"/>
      <c r="HD494" s="7"/>
      <c r="HE494" s="7"/>
      <c r="HF494" s="7"/>
      <c r="HG494" s="7"/>
      <c r="HH494" s="7"/>
      <c r="HI494" s="7"/>
      <c r="HJ494" s="7"/>
      <c r="HK494" s="7"/>
      <c r="HL494" s="7"/>
      <c r="HM494" s="7"/>
      <c r="HN494" s="7"/>
      <c r="HO494" s="7"/>
      <c r="HP494" s="7"/>
      <c r="HQ494" s="7"/>
      <c r="HR494" s="7"/>
      <c r="HS494" s="7"/>
      <c r="HT494" s="7"/>
      <c r="HU494" s="7"/>
      <c r="HV494" s="7"/>
      <c r="HW494" s="7"/>
      <c r="HX494" s="7"/>
      <c r="HY494" s="7"/>
      <c r="HZ494" s="7"/>
      <c r="IA494" s="7"/>
      <c r="IB494" s="7"/>
      <c r="IC494" s="7"/>
      <c r="ID494" s="7"/>
      <c r="IE494" s="7"/>
      <c r="IF494" s="7"/>
      <c r="IG494" s="7"/>
      <c r="IH494" s="7"/>
      <c r="II494" s="7"/>
      <c r="IJ494" s="7"/>
      <c r="IK494" s="7"/>
      <c r="IL494" s="7"/>
      <c r="IM494" s="7"/>
      <c r="IN494" s="7"/>
      <c r="IO494" s="7"/>
      <c r="IP494" s="7"/>
      <c r="IQ494" s="7"/>
      <c r="IR494" s="7"/>
      <c r="IS494" s="7"/>
      <c r="IT494" s="7"/>
      <c r="IU494" s="7"/>
      <c r="IV494" s="7"/>
      <c r="IW494" s="7"/>
      <c r="IX494" s="7"/>
      <c r="IY494" s="7"/>
      <c r="IZ494" s="7"/>
      <c r="JA494" s="7"/>
      <c r="JB494" s="7"/>
      <c r="JC494" s="7"/>
      <c r="JD494" s="7"/>
      <c r="JE494" s="7"/>
      <c r="JF494" s="7"/>
      <c r="JG494" s="7"/>
      <c r="JH494" s="7"/>
      <c r="JI494" s="7"/>
      <c r="JJ494" s="7"/>
      <c r="JK494" s="7"/>
      <c r="JL494" s="7"/>
      <c r="JM494" s="7"/>
      <c r="JN494" s="7"/>
      <c r="JO494" s="7"/>
      <c r="JP494" s="7"/>
      <c r="JQ494" s="7"/>
      <c r="JR494" s="7"/>
      <c r="JS494" s="7"/>
      <c r="JT494" s="7"/>
      <c r="JU494" s="7"/>
    </row>
    <row r="495" spans="1:281" s="3" customFormat="1" ht="30" customHeight="1" thickBot="1">
      <c r="A495" s="19" t="s">
        <v>1575</v>
      </c>
      <c r="B495" s="29" t="s">
        <v>1753</v>
      </c>
      <c r="C495" s="29" t="s">
        <v>110</v>
      </c>
      <c r="D495" s="109"/>
      <c r="E495" s="115">
        <v>0</v>
      </c>
      <c r="F495" s="113">
        <v>45852</v>
      </c>
      <c r="G495" s="34">
        <v>45866</v>
      </c>
      <c r="H495" s="125">
        <f t="shared" si="262"/>
        <v>15</v>
      </c>
      <c r="I495" s="22"/>
      <c r="J495" s="7"/>
      <c r="K495" s="7"/>
      <c r="L495" s="7"/>
      <c r="M495" s="7"/>
      <c r="N495" s="7"/>
      <c r="O495" s="7"/>
      <c r="P495" s="7"/>
      <c r="Q495" s="7"/>
      <c r="R495" s="7"/>
      <c r="S495" s="7"/>
      <c r="T495" s="7"/>
      <c r="U495" s="8"/>
      <c r="V495" s="8"/>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c r="DJ495" s="7"/>
      <c r="DK495" s="7"/>
      <c r="DL495" s="7"/>
      <c r="DM495" s="7"/>
      <c r="DN495" s="7"/>
      <c r="DO495" s="7"/>
      <c r="DP495" s="7"/>
      <c r="DQ495" s="7"/>
      <c r="DR495" s="7"/>
      <c r="DS495" s="7"/>
      <c r="DT495" s="7"/>
      <c r="DU495" s="7"/>
      <c r="DV495" s="7"/>
      <c r="DW495" s="7"/>
      <c r="DX495" s="7"/>
      <c r="DY495" s="7"/>
      <c r="DZ495" s="7"/>
      <c r="EA495" s="7"/>
      <c r="EB495" s="7"/>
      <c r="EC495" s="7"/>
      <c r="ED495" s="7"/>
      <c r="EE495" s="7"/>
      <c r="EF495" s="7"/>
      <c r="EG495" s="7"/>
      <c r="EH495" s="7"/>
      <c r="EI495" s="7"/>
      <c r="EJ495" s="7"/>
      <c r="EK495" s="7"/>
      <c r="EL495" s="7"/>
      <c r="EM495" s="7"/>
      <c r="EN495" s="7"/>
      <c r="EO495" s="7"/>
      <c r="EP495" s="7"/>
      <c r="EQ495" s="7"/>
      <c r="ER495" s="7"/>
      <c r="ES495" s="7"/>
      <c r="ET495" s="7"/>
      <c r="EU495" s="7"/>
      <c r="EV495" s="7"/>
      <c r="EW495" s="7"/>
      <c r="EX495" s="7"/>
      <c r="EY495" s="7"/>
      <c r="EZ495" s="7"/>
      <c r="FA495" s="7"/>
      <c r="FB495" s="7"/>
      <c r="FC495" s="7"/>
      <c r="FD495" s="7"/>
      <c r="FE495" s="7"/>
      <c r="FF495" s="7"/>
      <c r="FG495" s="7"/>
      <c r="FH495" s="7"/>
      <c r="FI495" s="7"/>
      <c r="FJ495" s="7"/>
      <c r="FK495" s="7"/>
      <c r="FL495" s="7"/>
      <c r="FM495" s="7"/>
      <c r="FN495" s="7"/>
      <c r="FO495" s="7"/>
      <c r="FP495" s="7"/>
      <c r="FQ495" s="7"/>
      <c r="FR495" s="7"/>
      <c r="FS495" s="7"/>
      <c r="FT495" s="7"/>
      <c r="FU495" s="7"/>
      <c r="FV495" s="7"/>
      <c r="FW495" s="7"/>
      <c r="FX495" s="7"/>
      <c r="FY495" s="7"/>
      <c r="FZ495" s="7"/>
      <c r="GA495" s="7"/>
      <c r="GB495" s="7"/>
      <c r="GC495" s="7"/>
      <c r="GD495" s="7"/>
      <c r="GE495" s="7"/>
      <c r="GF495" s="7"/>
      <c r="GG495" s="7"/>
      <c r="GH495" s="7"/>
      <c r="GI495" s="7"/>
      <c r="GJ495" s="7"/>
      <c r="GK495" s="7"/>
      <c r="GL495" s="7"/>
      <c r="GM495" s="7"/>
      <c r="GN495" s="7"/>
      <c r="GO495" s="7"/>
      <c r="GP495" s="7"/>
      <c r="GQ495" s="7"/>
      <c r="GR495" s="7"/>
      <c r="GS495" s="7"/>
      <c r="GT495" s="7"/>
      <c r="GU495" s="7"/>
      <c r="GV495" s="7"/>
      <c r="GW495" s="7"/>
      <c r="GX495" s="7"/>
      <c r="GY495" s="7"/>
      <c r="GZ495" s="7"/>
      <c r="HA495" s="7"/>
      <c r="HB495" s="7"/>
      <c r="HC495" s="7"/>
      <c r="HD495" s="7"/>
      <c r="HE495" s="7"/>
      <c r="HF495" s="7"/>
      <c r="HG495" s="7"/>
      <c r="HH495" s="7"/>
      <c r="HI495" s="7"/>
      <c r="HJ495" s="7"/>
      <c r="HK495" s="7"/>
      <c r="HL495" s="7"/>
      <c r="HM495" s="7"/>
      <c r="HN495" s="7"/>
      <c r="HO495" s="7"/>
      <c r="HP495" s="7"/>
      <c r="HQ495" s="7"/>
      <c r="HR495" s="7"/>
      <c r="HS495" s="7"/>
      <c r="HT495" s="7"/>
      <c r="HU495" s="7"/>
      <c r="HV495" s="7"/>
      <c r="HW495" s="7"/>
      <c r="HX495" s="7"/>
      <c r="HY495" s="7"/>
      <c r="HZ495" s="7"/>
      <c r="IA495" s="7"/>
      <c r="IB495" s="7"/>
      <c r="IC495" s="7"/>
      <c r="ID495" s="7"/>
      <c r="IE495" s="7"/>
      <c r="IF495" s="7"/>
      <c r="IG495" s="7"/>
      <c r="IH495" s="7"/>
      <c r="II495" s="7"/>
      <c r="IJ495" s="7"/>
      <c r="IK495" s="7"/>
      <c r="IL495" s="7"/>
      <c r="IM495" s="7"/>
      <c r="IN495" s="7"/>
      <c r="IO495" s="7"/>
      <c r="IP495" s="7"/>
      <c r="IQ495" s="7"/>
      <c r="IR495" s="7"/>
      <c r="IS495" s="7"/>
      <c r="IT495" s="7"/>
      <c r="IU495" s="7"/>
      <c r="IV495" s="7"/>
      <c r="IW495" s="7"/>
      <c r="IX495" s="7"/>
      <c r="IY495" s="7"/>
      <c r="IZ495" s="7"/>
      <c r="JA495" s="7"/>
      <c r="JB495" s="7"/>
      <c r="JC495" s="7"/>
      <c r="JD495" s="7"/>
      <c r="JE495" s="7"/>
      <c r="JF495" s="7"/>
      <c r="JG495" s="7"/>
      <c r="JH495" s="7"/>
      <c r="JI495" s="7"/>
      <c r="JJ495" s="7"/>
      <c r="JK495" s="7"/>
      <c r="JL495" s="7"/>
      <c r="JM495" s="7"/>
      <c r="JN495" s="7"/>
      <c r="JO495" s="7"/>
      <c r="JP495" s="7"/>
      <c r="JQ495" s="7"/>
      <c r="JR495" s="7"/>
      <c r="JS495" s="7"/>
      <c r="JT495" s="7"/>
      <c r="JU495" s="7"/>
    </row>
    <row r="496" spans="1:281" s="3" customFormat="1" ht="30" customHeight="1" thickBot="1">
      <c r="A496" s="19" t="s">
        <v>1576</v>
      </c>
      <c r="B496" s="29" t="s">
        <v>1753</v>
      </c>
      <c r="C496" s="29" t="s">
        <v>110</v>
      </c>
      <c r="D496" s="109"/>
      <c r="E496" s="115">
        <v>0</v>
      </c>
      <c r="F496" s="113">
        <v>45852</v>
      </c>
      <c r="G496" s="34">
        <v>45866</v>
      </c>
      <c r="H496" s="125">
        <f t="shared" si="262"/>
        <v>15</v>
      </c>
      <c r="I496" s="22"/>
      <c r="J496" s="7"/>
      <c r="K496" s="7"/>
      <c r="L496" s="7"/>
      <c r="M496" s="7"/>
      <c r="N496" s="7"/>
      <c r="O496" s="7"/>
      <c r="P496" s="7"/>
      <c r="Q496" s="7"/>
      <c r="R496" s="7"/>
      <c r="S496" s="7"/>
      <c r="T496" s="7"/>
      <c r="U496" s="8"/>
      <c r="V496" s="8"/>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7"/>
      <c r="DX496" s="7"/>
      <c r="DY496" s="7"/>
      <c r="DZ496" s="7"/>
      <c r="EA496" s="7"/>
      <c r="EB496" s="7"/>
      <c r="EC496" s="7"/>
      <c r="ED496" s="7"/>
      <c r="EE496" s="7"/>
      <c r="EF496" s="7"/>
      <c r="EG496" s="7"/>
      <c r="EH496" s="7"/>
      <c r="EI496" s="7"/>
      <c r="EJ496" s="7"/>
      <c r="EK496" s="7"/>
      <c r="EL496" s="7"/>
      <c r="EM496" s="7"/>
      <c r="EN496" s="7"/>
      <c r="EO496" s="7"/>
      <c r="EP496" s="7"/>
      <c r="EQ496" s="7"/>
      <c r="ER496" s="7"/>
      <c r="ES496" s="7"/>
      <c r="ET496" s="7"/>
      <c r="EU496" s="7"/>
      <c r="EV496" s="7"/>
      <c r="EW496" s="7"/>
      <c r="EX496" s="7"/>
      <c r="EY496" s="7"/>
      <c r="EZ496" s="7"/>
      <c r="FA496" s="7"/>
      <c r="FB496" s="7"/>
      <c r="FC496" s="7"/>
      <c r="FD496" s="7"/>
      <c r="FE496" s="7"/>
      <c r="FF496" s="7"/>
      <c r="FG496" s="7"/>
      <c r="FH496" s="7"/>
      <c r="FI496" s="7"/>
      <c r="FJ496" s="7"/>
      <c r="FK496" s="7"/>
      <c r="FL496" s="7"/>
      <c r="FM496" s="7"/>
      <c r="FN496" s="7"/>
      <c r="FO496" s="7"/>
      <c r="FP496" s="7"/>
      <c r="FQ496" s="7"/>
      <c r="FR496" s="7"/>
      <c r="FS496" s="7"/>
      <c r="FT496" s="7"/>
      <c r="FU496" s="7"/>
      <c r="FV496" s="7"/>
      <c r="FW496" s="7"/>
      <c r="FX496" s="7"/>
      <c r="FY496" s="7"/>
      <c r="FZ496" s="7"/>
      <c r="GA496" s="7"/>
      <c r="GB496" s="7"/>
      <c r="GC496" s="7"/>
      <c r="GD496" s="7"/>
      <c r="GE496" s="7"/>
      <c r="GF496" s="7"/>
      <c r="GG496" s="7"/>
      <c r="GH496" s="7"/>
      <c r="GI496" s="7"/>
      <c r="GJ496" s="7"/>
      <c r="GK496" s="7"/>
      <c r="GL496" s="7"/>
      <c r="GM496" s="7"/>
      <c r="GN496" s="7"/>
      <c r="GO496" s="7"/>
      <c r="GP496" s="7"/>
      <c r="GQ496" s="7"/>
      <c r="GR496" s="7"/>
      <c r="GS496" s="7"/>
      <c r="GT496" s="7"/>
      <c r="GU496" s="7"/>
      <c r="GV496" s="7"/>
      <c r="GW496" s="7"/>
      <c r="GX496" s="7"/>
      <c r="GY496" s="7"/>
      <c r="GZ496" s="7"/>
      <c r="HA496" s="7"/>
      <c r="HB496" s="7"/>
      <c r="HC496" s="7"/>
      <c r="HD496" s="7"/>
      <c r="HE496" s="7"/>
      <c r="HF496" s="7"/>
      <c r="HG496" s="7"/>
      <c r="HH496" s="7"/>
      <c r="HI496" s="7"/>
      <c r="HJ496" s="7"/>
      <c r="HK496" s="7"/>
      <c r="HL496" s="7"/>
      <c r="HM496" s="7"/>
      <c r="HN496" s="7"/>
      <c r="HO496" s="7"/>
      <c r="HP496" s="7"/>
      <c r="HQ496" s="7"/>
      <c r="HR496" s="7"/>
      <c r="HS496" s="7"/>
      <c r="HT496" s="7"/>
      <c r="HU496" s="7"/>
      <c r="HV496" s="7"/>
      <c r="HW496" s="7"/>
      <c r="HX496" s="7"/>
      <c r="HY496" s="7"/>
      <c r="HZ496" s="7"/>
      <c r="IA496" s="7"/>
      <c r="IB496" s="7"/>
      <c r="IC496" s="7"/>
      <c r="ID496" s="7"/>
      <c r="IE496" s="7"/>
      <c r="IF496" s="7"/>
      <c r="IG496" s="7"/>
      <c r="IH496" s="7"/>
      <c r="II496" s="7"/>
      <c r="IJ496" s="7"/>
      <c r="IK496" s="7"/>
      <c r="IL496" s="7"/>
      <c r="IM496" s="7"/>
      <c r="IN496" s="7"/>
      <c r="IO496" s="7"/>
      <c r="IP496" s="7"/>
      <c r="IQ496" s="7"/>
      <c r="IR496" s="7"/>
      <c r="IS496" s="7"/>
      <c r="IT496" s="7"/>
      <c r="IU496" s="7"/>
      <c r="IV496" s="7"/>
      <c r="IW496" s="7"/>
      <c r="IX496" s="7"/>
      <c r="IY496" s="7"/>
      <c r="IZ496" s="7"/>
      <c r="JA496" s="7"/>
      <c r="JB496" s="7"/>
      <c r="JC496" s="7"/>
      <c r="JD496" s="7"/>
      <c r="JE496" s="7"/>
      <c r="JF496" s="7"/>
      <c r="JG496" s="7"/>
      <c r="JH496" s="7"/>
      <c r="JI496" s="7"/>
      <c r="JJ496" s="7"/>
      <c r="JK496" s="7"/>
      <c r="JL496" s="7"/>
      <c r="JM496" s="7"/>
      <c r="JN496" s="7"/>
      <c r="JO496" s="7"/>
      <c r="JP496" s="7"/>
      <c r="JQ496" s="7"/>
      <c r="JR496" s="7"/>
      <c r="JS496" s="7"/>
      <c r="JT496" s="7"/>
      <c r="JU496" s="7"/>
    </row>
    <row r="497" spans="1:281" s="3" customFormat="1" ht="30" customHeight="1" thickBot="1">
      <c r="A497" s="19" t="s">
        <v>1577</v>
      </c>
      <c r="B497" s="29" t="s">
        <v>1753</v>
      </c>
      <c r="C497" s="29" t="s">
        <v>110</v>
      </c>
      <c r="D497" s="109"/>
      <c r="E497" s="115">
        <v>0</v>
      </c>
      <c r="F497" s="113">
        <v>45852</v>
      </c>
      <c r="G497" s="34">
        <v>45866</v>
      </c>
      <c r="H497" s="125">
        <f t="shared" si="262"/>
        <v>15</v>
      </c>
      <c r="I497" s="22"/>
      <c r="J497" s="7"/>
      <c r="K497" s="7"/>
      <c r="L497" s="7"/>
      <c r="M497" s="7"/>
      <c r="N497" s="7"/>
      <c r="O497" s="7"/>
      <c r="P497" s="7"/>
      <c r="Q497" s="7"/>
      <c r="R497" s="7"/>
      <c r="S497" s="7"/>
      <c r="T497" s="7"/>
      <c r="U497" s="8"/>
      <c r="V497" s="8"/>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7"/>
      <c r="DX497" s="7"/>
      <c r="DY497" s="7"/>
      <c r="DZ497" s="7"/>
      <c r="EA497" s="7"/>
      <c r="EB497" s="7"/>
      <c r="EC497" s="7"/>
      <c r="ED497" s="7"/>
      <c r="EE497" s="7"/>
      <c r="EF497" s="7"/>
      <c r="EG497" s="7"/>
      <c r="EH497" s="7"/>
      <c r="EI497" s="7"/>
      <c r="EJ497" s="7"/>
      <c r="EK497" s="7"/>
      <c r="EL497" s="7"/>
      <c r="EM497" s="7"/>
      <c r="EN497" s="7"/>
      <c r="EO497" s="7"/>
      <c r="EP497" s="7"/>
      <c r="EQ497" s="7"/>
      <c r="ER497" s="7"/>
      <c r="ES497" s="7"/>
      <c r="ET497" s="7"/>
      <c r="EU497" s="7"/>
      <c r="EV497" s="7"/>
      <c r="EW497" s="7"/>
      <c r="EX497" s="7"/>
      <c r="EY497" s="7"/>
      <c r="EZ497" s="7"/>
      <c r="FA497" s="7"/>
      <c r="FB497" s="7"/>
      <c r="FC497" s="7"/>
      <c r="FD497" s="7"/>
      <c r="FE497" s="7"/>
      <c r="FF497" s="7"/>
      <c r="FG497" s="7"/>
      <c r="FH497" s="7"/>
      <c r="FI497" s="7"/>
      <c r="FJ497" s="7"/>
      <c r="FK497" s="7"/>
      <c r="FL497" s="7"/>
      <c r="FM497" s="7"/>
      <c r="FN497" s="7"/>
      <c r="FO497" s="7"/>
      <c r="FP497" s="7"/>
      <c r="FQ497" s="7"/>
      <c r="FR497" s="7"/>
      <c r="FS497" s="7"/>
      <c r="FT497" s="7"/>
      <c r="FU497" s="7"/>
      <c r="FV497" s="7"/>
      <c r="FW497" s="7"/>
      <c r="FX497" s="7"/>
      <c r="FY497" s="7"/>
      <c r="FZ497" s="7"/>
      <c r="GA497" s="7"/>
      <c r="GB497" s="7"/>
      <c r="GC497" s="7"/>
      <c r="GD497" s="7"/>
      <c r="GE497" s="7"/>
      <c r="GF497" s="7"/>
      <c r="GG497" s="7"/>
      <c r="GH497" s="7"/>
      <c r="GI497" s="7"/>
      <c r="GJ497" s="7"/>
      <c r="GK497" s="7"/>
      <c r="GL497" s="7"/>
      <c r="GM497" s="7"/>
      <c r="GN497" s="7"/>
      <c r="GO497" s="7"/>
      <c r="GP497" s="7"/>
      <c r="GQ497" s="7"/>
      <c r="GR497" s="7"/>
      <c r="GS497" s="7"/>
      <c r="GT497" s="7"/>
      <c r="GU497" s="7"/>
      <c r="GV497" s="7"/>
      <c r="GW497" s="7"/>
      <c r="GX497" s="7"/>
      <c r="GY497" s="7"/>
      <c r="GZ497" s="7"/>
      <c r="HA497" s="7"/>
      <c r="HB497" s="7"/>
      <c r="HC497" s="7"/>
      <c r="HD497" s="7"/>
      <c r="HE497" s="7"/>
      <c r="HF497" s="7"/>
      <c r="HG497" s="7"/>
      <c r="HH497" s="7"/>
      <c r="HI497" s="7"/>
      <c r="HJ497" s="7"/>
      <c r="HK497" s="7"/>
      <c r="HL497" s="7"/>
      <c r="HM497" s="7"/>
      <c r="HN497" s="7"/>
      <c r="HO497" s="7"/>
      <c r="HP497" s="7"/>
      <c r="HQ497" s="7"/>
      <c r="HR497" s="7"/>
      <c r="HS497" s="7"/>
      <c r="HT497" s="7"/>
      <c r="HU497" s="7"/>
      <c r="HV497" s="7"/>
      <c r="HW497" s="7"/>
      <c r="HX497" s="7"/>
      <c r="HY497" s="7"/>
      <c r="HZ497" s="7"/>
      <c r="IA497" s="7"/>
      <c r="IB497" s="7"/>
      <c r="IC497" s="7"/>
      <c r="ID497" s="7"/>
      <c r="IE497" s="7"/>
      <c r="IF497" s="7"/>
      <c r="IG497" s="7"/>
      <c r="IH497" s="7"/>
      <c r="II497" s="7"/>
      <c r="IJ497" s="7"/>
      <c r="IK497" s="7"/>
      <c r="IL497" s="7"/>
      <c r="IM497" s="7"/>
      <c r="IN497" s="7"/>
      <c r="IO497" s="7"/>
      <c r="IP497" s="7"/>
      <c r="IQ497" s="7"/>
      <c r="IR497" s="7"/>
      <c r="IS497" s="7"/>
      <c r="IT497" s="7"/>
      <c r="IU497" s="7"/>
      <c r="IV497" s="7"/>
      <c r="IW497" s="7"/>
      <c r="IX497" s="7"/>
      <c r="IY497" s="7"/>
      <c r="IZ497" s="7"/>
      <c r="JA497" s="7"/>
      <c r="JB497" s="7"/>
      <c r="JC497" s="7"/>
      <c r="JD497" s="7"/>
      <c r="JE497" s="7"/>
      <c r="JF497" s="7"/>
      <c r="JG497" s="7"/>
      <c r="JH497" s="7"/>
      <c r="JI497" s="7"/>
      <c r="JJ497" s="7"/>
      <c r="JK497" s="7"/>
      <c r="JL497" s="7"/>
      <c r="JM497" s="7"/>
      <c r="JN497" s="7"/>
      <c r="JO497" s="7"/>
      <c r="JP497" s="7"/>
      <c r="JQ497" s="7"/>
      <c r="JR497" s="7"/>
      <c r="JS497" s="7"/>
      <c r="JT497" s="7"/>
      <c r="JU497" s="7"/>
    </row>
    <row r="498" spans="1:281" s="3" customFormat="1" ht="30" customHeight="1" thickBot="1">
      <c r="A498" s="19" t="s">
        <v>1578</v>
      </c>
      <c r="B498" s="29" t="s">
        <v>1753</v>
      </c>
      <c r="C498" s="29" t="s">
        <v>1996</v>
      </c>
      <c r="D498" s="109"/>
      <c r="E498" s="115">
        <v>0</v>
      </c>
      <c r="F498" s="113">
        <v>45852</v>
      </c>
      <c r="G498" s="34">
        <v>45866</v>
      </c>
      <c r="H498" s="125">
        <f t="shared" si="262"/>
        <v>15</v>
      </c>
      <c r="I498" s="22"/>
      <c r="J498" s="7"/>
      <c r="K498" s="7"/>
      <c r="L498" s="7"/>
      <c r="M498" s="7"/>
      <c r="N498" s="7"/>
      <c r="O498" s="7"/>
      <c r="P498" s="7"/>
      <c r="Q498" s="7"/>
      <c r="R498" s="7"/>
      <c r="S498" s="7"/>
      <c r="T498" s="7"/>
      <c r="U498" s="8"/>
      <c r="V498" s="8"/>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7"/>
      <c r="DX498" s="7"/>
      <c r="DY498" s="7"/>
      <c r="DZ498" s="7"/>
      <c r="EA498" s="7"/>
      <c r="EB498" s="7"/>
      <c r="EC498" s="7"/>
      <c r="ED498" s="7"/>
      <c r="EE498" s="7"/>
      <c r="EF498" s="7"/>
      <c r="EG498" s="7"/>
      <c r="EH498" s="7"/>
      <c r="EI498" s="7"/>
      <c r="EJ498" s="7"/>
      <c r="EK498" s="7"/>
      <c r="EL498" s="7"/>
      <c r="EM498" s="7"/>
      <c r="EN498" s="7"/>
      <c r="EO498" s="7"/>
      <c r="EP498" s="7"/>
      <c r="EQ498" s="7"/>
      <c r="ER498" s="7"/>
      <c r="ES498" s="7"/>
      <c r="ET498" s="7"/>
      <c r="EU498" s="7"/>
      <c r="EV498" s="7"/>
      <c r="EW498" s="7"/>
      <c r="EX498" s="7"/>
      <c r="EY498" s="7"/>
      <c r="EZ498" s="7"/>
      <c r="FA498" s="7"/>
      <c r="FB498" s="7"/>
      <c r="FC498" s="7"/>
      <c r="FD498" s="7"/>
      <c r="FE498" s="7"/>
      <c r="FF498" s="7"/>
      <c r="FG498" s="7"/>
      <c r="FH498" s="7"/>
      <c r="FI498" s="7"/>
      <c r="FJ498" s="7"/>
      <c r="FK498" s="7"/>
      <c r="FL498" s="7"/>
      <c r="FM498" s="7"/>
      <c r="FN498" s="7"/>
      <c r="FO498" s="7"/>
      <c r="FP498" s="7"/>
      <c r="FQ498" s="7"/>
      <c r="FR498" s="7"/>
      <c r="FS498" s="7"/>
      <c r="FT498" s="7"/>
      <c r="FU498" s="7"/>
      <c r="FV498" s="7"/>
      <c r="FW498" s="7"/>
      <c r="FX498" s="7"/>
      <c r="FY498" s="7"/>
      <c r="FZ498" s="7"/>
      <c r="GA498" s="7"/>
      <c r="GB498" s="7"/>
      <c r="GC498" s="7"/>
      <c r="GD498" s="7"/>
      <c r="GE498" s="7"/>
      <c r="GF498" s="7"/>
      <c r="GG498" s="7"/>
      <c r="GH498" s="7"/>
      <c r="GI498" s="7"/>
      <c r="GJ498" s="7"/>
      <c r="GK498" s="7"/>
      <c r="GL498" s="7"/>
      <c r="GM498" s="7"/>
      <c r="GN498" s="7"/>
      <c r="GO498" s="7"/>
      <c r="GP498" s="7"/>
      <c r="GQ498" s="7"/>
      <c r="GR498" s="7"/>
      <c r="GS498" s="7"/>
      <c r="GT498" s="7"/>
      <c r="GU498" s="7"/>
      <c r="GV498" s="7"/>
      <c r="GW498" s="7"/>
      <c r="GX498" s="7"/>
      <c r="GY498" s="7"/>
      <c r="GZ498" s="7"/>
      <c r="HA498" s="7"/>
      <c r="HB498" s="7"/>
      <c r="HC498" s="7"/>
      <c r="HD498" s="7"/>
      <c r="HE498" s="7"/>
      <c r="HF498" s="7"/>
      <c r="HG498" s="7"/>
      <c r="HH498" s="7"/>
      <c r="HI498" s="7"/>
      <c r="HJ498" s="7"/>
      <c r="HK498" s="7"/>
      <c r="HL498" s="7"/>
      <c r="HM498" s="7"/>
      <c r="HN498" s="7"/>
      <c r="HO498" s="7"/>
      <c r="HP498" s="7"/>
      <c r="HQ498" s="7"/>
      <c r="HR498" s="7"/>
      <c r="HS498" s="7"/>
      <c r="HT498" s="7"/>
      <c r="HU498" s="7"/>
      <c r="HV498" s="7"/>
      <c r="HW498" s="7"/>
      <c r="HX498" s="7"/>
      <c r="HY498" s="7"/>
      <c r="HZ498" s="7"/>
      <c r="IA498" s="7"/>
      <c r="IB498" s="7"/>
      <c r="IC498" s="7"/>
      <c r="ID498" s="7"/>
      <c r="IE498" s="7"/>
      <c r="IF498" s="7"/>
      <c r="IG498" s="7"/>
      <c r="IH498" s="7"/>
      <c r="II498" s="7"/>
      <c r="IJ498" s="7"/>
      <c r="IK498" s="7"/>
      <c r="IL498" s="7"/>
      <c r="IM498" s="7"/>
      <c r="IN498" s="7"/>
      <c r="IO498" s="7"/>
      <c r="IP498" s="7"/>
      <c r="IQ498" s="7"/>
      <c r="IR498" s="7"/>
      <c r="IS498" s="7"/>
      <c r="IT498" s="7"/>
      <c r="IU498" s="7"/>
      <c r="IV498" s="7"/>
      <c r="IW498" s="7"/>
      <c r="IX498" s="7"/>
      <c r="IY498" s="7"/>
      <c r="IZ498" s="7"/>
      <c r="JA498" s="7"/>
      <c r="JB498" s="7"/>
      <c r="JC498" s="7"/>
      <c r="JD498" s="7"/>
      <c r="JE498" s="7"/>
      <c r="JF498" s="7"/>
      <c r="JG498" s="7"/>
      <c r="JH498" s="7"/>
      <c r="JI498" s="7"/>
      <c r="JJ498" s="7"/>
      <c r="JK498" s="7"/>
      <c r="JL498" s="7"/>
      <c r="JM498" s="7"/>
      <c r="JN498" s="7"/>
      <c r="JO498" s="7"/>
      <c r="JP498" s="7"/>
      <c r="JQ498" s="7"/>
      <c r="JR498" s="7"/>
      <c r="JS498" s="7"/>
      <c r="JT498" s="7"/>
      <c r="JU498" s="7"/>
    </row>
    <row r="499" spans="1:281" s="3" customFormat="1" ht="30" customHeight="1" thickBot="1">
      <c r="A499" s="19" t="s">
        <v>1579</v>
      </c>
      <c r="B499" s="29" t="s">
        <v>1753</v>
      </c>
      <c r="C499" s="29" t="s">
        <v>110</v>
      </c>
      <c r="D499" s="109"/>
      <c r="E499" s="115">
        <v>0</v>
      </c>
      <c r="F499" s="113">
        <v>45852</v>
      </c>
      <c r="G499" s="34">
        <v>45866</v>
      </c>
      <c r="H499" s="125">
        <f t="shared" si="262"/>
        <v>15</v>
      </c>
      <c r="I499" s="22"/>
      <c r="J499" s="7"/>
      <c r="K499" s="7"/>
      <c r="L499" s="7"/>
      <c r="M499" s="7"/>
      <c r="N499" s="7"/>
      <c r="O499" s="7"/>
      <c r="P499" s="7"/>
      <c r="Q499" s="7"/>
      <c r="R499" s="7"/>
      <c r="S499" s="7"/>
      <c r="T499" s="7"/>
      <c r="U499" s="8"/>
      <c r="V499" s="8"/>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c r="DJ499" s="7"/>
      <c r="DK499" s="7"/>
      <c r="DL499" s="7"/>
      <c r="DM499" s="7"/>
      <c r="DN499" s="7"/>
      <c r="DO499" s="7"/>
      <c r="DP499" s="7"/>
      <c r="DQ499" s="7"/>
      <c r="DR499" s="7"/>
      <c r="DS499" s="7"/>
      <c r="DT499" s="7"/>
      <c r="DU499" s="7"/>
      <c r="DV499" s="7"/>
      <c r="DW499" s="7"/>
      <c r="DX499" s="7"/>
      <c r="DY499" s="7"/>
      <c r="DZ499" s="7"/>
      <c r="EA499" s="7"/>
      <c r="EB499" s="7"/>
      <c r="EC499" s="7"/>
      <c r="ED499" s="7"/>
      <c r="EE499" s="7"/>
      <c r="EF499" s="7"/>
      <c r="EG499" s="7"/>
      <c r="EH499" s="7"/>
      <c r="EI499" s="7"/>
      <c r="EJ499" s="7"/>
      <c r="EK499" s="7"/>
      <c r="EL499" s="7"/>
      <c r="EM499" s="7"/>
      <c r="EN499" s="7"/>
      <c r="EO499" s="7"/>
      <c r="EP499" s="7"/>
      <c r="EQ499" s="7"/>
      <c r="ER499" s="7"/>
      <c r="ES499" s="7"/>
      <c r="ET499" s="7"/>
      <c r="EU499" s="7"/>
      <c r="EV499" s="7"/>
      <c r="EW499" s="7"/>
      <c r="EX499" s="7"/>
      <c r="EY499" s="7"/>
      <c r="EZ499" s="7"/>
      <c r="FA499" s="7"/>
      <c r="FB499" s="7"/>
      <c r="FC499" s="7"/>
      <c r="FD499" s="7"/>
      <c r="FE499" s="7"/>
      <c r="FF499" s="7"/>
      <c r="FG499" s="7"/>
      <c r="FH499" s="7"/>
      <c r="FI499" s="7"/>
      <c r="FJ499" s="7"/>
      <c r="FK499" s="7"/>
      <c r="FL499" s="7"/>
      <c r="FM499" s="7"/>
      <c r="FN499" s="7"/>
      <c r="FO499" s="7"/>
      <c r="FP499" s="7"/>
      <c r="FQ499" s="7"/>
      <c r="FR499" s="7"/>
      <c r="FS499" s="7"/>
      <c r="FT499" s="7"/>
      <c r="FU499" s="7"/>
      <c r="FV499" s="7"/>
      <c r="FW499" s="7"/>
      <c r="FX499" s="7"/>
      <c r="FY499" s="7"/>
      <c r="FZ499" s="7"/>
      <c r="GA499" s="7"/>
      <c r="GB499" s="7"/>
      <c r="GC499" s="7"/>
      <c r="GD499" s="7"/>
      <c r="GE499" s="7"/>
      <c r="GF499" s="7"/>
      <c r="GG499" s="7"/>
      <c r="GH499" s="7"/>
      <c r="GI499" s="7"/>
      <c r="GJ499" s="7"/>
      <c r="GK499" s="7"/>
      <c r="GL499" s="7"/>
      <c r="GM499" s="7"/>
      <c r="GN499" s="7"/>
      <c r="GO499" s="7"/>
      <c r="GP499" s="7"/>
      <c r="GQ499" s="7"/>
      <c r="GR499" s="7"/>
      <c r="GS499" s="7"/>
      <c r="GT499" s="7"/>
      <c r="GU499" s="7"/>
      <c r="GV499" s="7"/>
      <c r="GW499" s="7"/>
      <c r="GX499" s="7"/>
      <c r="GY499" s="7"/>
      <c r="GZ499" s="7"/>
      <c r="HA499" s="7"/>
      <c r="HB499" s="7"/>
      <c r="HC499" s="7"/>
      <c r="HD499" s="7"/>
      <c r="HE499" s="7"/>
      <c r="HF499" s="7"/>
      <c r="HG499" s="7"/>
      <c r="HH499" s="7"/>
      <c r="HI499" s="7"/>
      <c r="HJ499" s="7"/>
      <c r="HK499" s="7"/>
      <c r="HL499" s="7"/>
      <c r="HM499" s="7"/>
      <c r="HN499" s="7"/>
      <c r="HO499" s="7"/>
      <c r="HP499" s="7"/>
      <c r="HQ499" s="7"/>
      <c r="HR499" s="7"/>
      <c r="HS499" s="7"/>
      <c r="HT499" s="7"/>
      <c r="HU499" s="7"/>
      <c r="HV499" s="7"/>
      <c r="HW499" s="7"/>
      <c r="HX499" s="7"/>
      <c r="HY499" s="7"/>
      <c r="HZ499" s="7"/>
      <c r="IA499" s="7"/>
      <c r="IB499" s="7"/>
      <c r="IC499" s="7"/>
      <c r="ID499" s="7"/>
      <c r="IE499" s="7"/>
      <c r="IF499" s="7"/>
      <c r="IG499" s="7"/>
      <c r="IH499" s="7"/>
      <c r="II499" s="7"/>
      <c r="IJ499" s="7"/>
      <c r="IK499" s="7"/>
      <c r="IL499" s="7"/>
      <c r="IM499" s="7"/>
      <c r="IN499" s="7"/>
      <c r="IO499" s="7"/>
      <c r="IP499" s="7"/>
      <c r="IQ499" s="7"/>
      <c r="IR499" s="7"/>
      <c r="IS499" s="7"/>
      <c r="IT499" s="7"/>
      <c r="IU499" s="7"/>
      <c r="IV499" s="7"/>
      <c r="IW499" s="7"/>
      <c r="IX499" s="7"/>
      <c r="IY499" s="7"/>
      <c r="IZ499" s="7"/>
      <c r="JA499" s="7"/>
      <c r="JB499" s="7"/>
      <c r="JC499" s="7"/>
      <c r="JD499" s="7"/>
      <c r="JE499" s="7"/>
      <c r="JF499" s="7"/>
      <c r="JG499" s="7"/>
      <c r="JH499" s="7"/>
      <c r="JI499" s="7"/>
      <c r="JJ499" s="7"/>
      <c r="JK499" s="7"/>
      <c r="JL499" s="7"/>
      <c r="JM499" s="7"/>
      <c r="JN499" s="7"/>
      <c r="JO499" s="7"/>
      <c r="JP499" s="7"/>
      <c r="JQ499" s="7"/>
      <c r="JR499" s="7"/>
      <c r="JS499" s="7"/>
      <c r="JT499" s="7"/>
      <c r="JU499" s="7"/>
    </row>
    <row r="500" spans="1:281" s="3" customFormat="1" ht="30" customHeight="1" thickBot="1">
      <c r="A500" s="19" t="s">
        <v>1613</v>
      </c>
      <c r="B500" s="29" t="s">
        <v>327</v>
      </c>
      <c r="C500" s="29" t="s">
        <v>2094</v>
      </c>
      <c r="D500" s="109"/>
      <c r="E500" s="115">
        <v>0</v>
      </c>
      <c r="F500" s="113">
        <v>45852</v>
      </c>
      <c r="G500" s="34">
        <v>45866</v>
      </c>
      <c r="H500" s="125">
        <f t="shared" si="262"/>
        <v>15</v>
      </c>
      <c r="I500" s="22"/>
      <c r="J500" s="7"/>
      <c r="K500" s="7"/>
      <c r="L500" s="7"/>
      <c r="M500" s="7"/>
      <c r="N500" s="7"/>
      <c r="O500" s="7"/>
      <c r="P500" s="7"/>
      <c r="Q500" s="7"/>
      <c r="R500" s="7"/>
      <c r="S500" s="7"/>
      <c r="T500" s="7"/>
      <c r="U500" s="8"/>
      <c r="V500" s="8"/>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7"/>
      <c r="DX500" s="7"/>
      <c r="DY500" s="7"/>
      <c r="DZ500" s="7"/>
      <c r="EA500" s="7"/>
      <c r="EB500" s="7"/>
      <c r="EC500" s="7"/>
      <c r="ED500" s="7"/>
      <c r="EE500" s="7"/>
      <c r="EF500" s="7"/>
      <c r="EG500" s="7"/>
      <c r="EH500" s="7"/>
      <c r="EI500" s="7"/>
      <c r="EJ500" s="7"/>
      <c r="EK500" s="7"/>
      <c r="EL500" s="7"/>
      <c r="EM500" s="7"/>
      <c r="EN500" s="7"/>
      <c r="EO500" s="7"/>
      <c r="EP500" s="7"/>
      <c r="EQ500" s="7"/>
      <c r="ER500" s="7"/>
      <c r="ES500" s="7"/>
      <c r="ET500" s="7"/>
      <c r="EU500" s="7"/>
      <c r="EV500" s="7"/>
      <c r="EW500" s="7"/>
      <c r="EX500" s="7"/>
      <c r="EY500" s="7"/>
      <c r="EZ500" s="7"/>
      <c r="FA500" s="7"/>
      <c r="FB500" s="7"/>
      <c r="FC500" s="7"/>
      <c r="FD500" s="7"/>
      <c r="FE500" s="7"/>
      <c r="FF500" s="7"/>
      <c r="FG500" s="7"/>
      <c r="FH500" s="7"/>
      <c r="FI500" s="7"/>
      <c r="FJ500" s="7"/>
      <c r="FK500" s="7"/>
      <c r="FL500" s="7"/>
      <c r="FM500" s="7"/>
      <c r="FN500" s="7"/>
      <c r="FO500" s="7"/>
      <c r="FP500" s="7"/>
      <c r="FQ500" s="7"/>
      <c r="FR500" s="7"/>
      <c r="FS500" s="7"/>
      <c r="FT500" s="7"/>
      <c r="FU500" s="7"/>
      <c r="FV500" s="7"/>
      <c r="FW500" s="7"/>
      <c r="FX500" s="7"/>
      <c r="FY500" s="7"/>
      <c r="FZ500" s="7"/>
      <c r="GA500" s="7"/>
      <c r="GB500" s="7"/>
      <c r="GC500" s="7"/>
      <c r="GD500" s="7"/>
      <c r="GE500" s="7"/>
      <c r="GF500" s="7"/>
      <c r="GG500" s="7"/>
      <c r="GH500" s="7"/>
      <c r="GI500" s="7"/>
      <c r="GJ500" s="7"/>
      <c r="GK500" s="7"/>
      <c r="GL500" s="7"/>
      <c r="GM500" s="7"/>
      <c r="GN500" s="7"/>
      <c r="GO500" s="7"/>
      <c r="GP500" s="7"/>
      <c r="GQ500" s="7"/>
      <c r="GR500" s="7"/>
      <c r="GS500" s="7"/>
      <c r="GT500" s="7"/>
      <c r="GU500" s="7"/>
      <c r="GV500" s="7"/>
      <c r="GW500" s="7"/>
      <c r="GX500" s="7"/>
      <c r="GY500" s="7"/>
      <c r="GZ500" s="7"/>
      <c r="HA500" s="7"/>
      <c r="HB500" s="7"/>
      <c r="HC500" s="7"/>
      <c r="HD500" s="7"/>
      <c r="HE500" s="7"/>
      <c r="HF500" s="7"/>
      <c r="HG500" s="7"/>
      <c r="HH500" s="7"/>
      <c r="HI500" s="7"/>
      <c r="HJ500" s="7"/>
      <c r="HK500" s="7"/>
      <c r="HL500" s="7"/>
      <c r="HM500" s="7"/>
      <c r="HN500" s="7"/>
      <c r="HO500" s="7"/>
      <c r="HP500" s="7"/>
      <c r="HQ500" s="7"/>
      <c r="HR500" s="7"/>
      <c r="HS500" s="7"/>
      <c r="HT500" s="7"/>
      <c r="HU500" s="7"/>
      <c r="HV500" s="7"/>
      <c r="HW500" s="7"/>
      <c r="HX500" s="7"/>
      <c r="HY500" s="7"/>
      <c r="HZ500" s="7"/>
      <c r="IA500" s="7"/>
      <c r="IB500" s="7"/>
      <c r="IC500" s="7"/>
      <c r="ID500" s="7"/>
      <c r="IE500" s="7"/>
      <c r="IF500" s="7"/>
      <c r="IG500" s="7"/>
      <c r="IH500" s="7"/>
      <c r="II500" s="7"/>
      <c r="IJ500" s="7"/>
      <c r="IK500" s="7"/>
      <c r="IL500" s="7"/>
      <c r="IM500" s="7"/>
      <c r="IN500" s="7"/>
      <c r="IO500" s="7"/>
      <c r="IP500" s="7"/>
      <c r="IQ500" s="7"/>
      <c r="IR500" s="7"/>
      <c r="IS500" s="7"/>
      <c r="IT500" s="7"/>
      <c r="IU500" s="7"/>
      <c r="IV500" s="7"/>
      <c r="IW500" s="7"/>
      <c r="IX500" s="7"/>
      <c r="IY500" s="7"/>
      <c r="IZ500" s="7"/>
      <c r="JA500" s="7"/>
      <c r="JB500" s="7"/>
      <c r="JC500" s="7"/>
      <c r="JD500" s="7"/>
      <c r="JE500" s="7"/>
      <c r="JF500" s="7"/>
      <c r="JG500" s="7"/>
      <c r="JH500" s="7"/>
      <c r="JI500" s="7"/>
      <c r="JJ500" s="7"/>
      <c r="JK500" s="7"/>
      <c r="JL500" s="7"/>
      <c r="JM500" s="7"/>
      <c r="JN500" s="7"/>
      <c r="JO500" s="7"/>
      <c r="JP500" s="7"/>
      <c r="JQ500" s="7"/>
      <c r="JR500" s="7"/>
      <c r="JS500" s="7"/>
      <c r="JT500" s="7"/>
      <c r="JU500" s="7"/>
    </row>
    <row r="501" spans="1:281" s="3" customFormat="1" ht="30" customHeight="1" thickBot="1">
      <c r="A501" s="19" t="s">
        <v>1614</v>
      </c>
      <c r="B501" s="29" t="s">
        <v>1753</v>
      </c>
      <c r="C501" s="29" t="s">
        <v>1997</v>
      </c>
      <c r="D501" s="109"/>
      <c r="E501" s="115">
        <v>0</v>
      </c>
      <c r="F501" s="113">
        <v>45852</v>
      </c>
      <c r="G501" s="34">
        <v>45866</v>
      </c>
      <c r="H501" s="125">
        <f t="shared" si="262"/>
        <v>15</v>
      </c>
      <c r="I501" s="22"/>
      <c r="J501" s="7"/>
      <c r="K501" s="7"/>
      <c r="L501" s="7"/>
      <c r="M501" s="7"/>
      <c r="N501" s="7"/>
      <c r="O501" s="7"/>
      <c r="P501" s="7"/>
      <c r="Q501" s="7"/>
      <c r="R501" s="7"/>
      <c r="S501" s="7"/>
      <c r="T501" s="7"/>
      <c r="U501" s="8"/>
      <c r="V501" s="8"/>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c r="DJ501" s="7"/>
      <c r="DK501" s="7"/>
      <c r="DL501" s="7"/>
      <c r="DM501" s="7"/>
      <c r="DN501" s="7"/>
      <c r="DO501" s="7"/>
      <c r="DP501" s="7"/>
      <c r="DQ501" s="7"/>
      <c r="DR501" s="7"/>
      <c r="DS501" s="7"/>
      <c r="DT501" s="7"/>
      <c r="DU501" s="7"/>
      <c r="DV501" s="7"/>
      <c r="DW501" s="7"/>
      <c r="DX501" s="7"/>
      <c r="DY501" s="7"/>
      <c r="DZ501" s="7"/>
      <c r="EA501" s="7"/>
      <c r="EB501" s="7"/>
      <c r="EC501" s="7"/>
      <c r="ED501" s="7"/>
      <c r="EE501" s="7"/>
      <c r="EF501" s="7"/>
      <c r="EG501" s="7"/>
      <c r="EH501" s="7"/>
      <c r="EI501" s="7"/>
      <c r="EJ501" s="7"/>
      <c r="EK501" s="7"/>
      <c r="EL501" s="7"/>
      <c r="EM501" s="7"/>
      <c r="EN501" s="7"/>
      <c r="EO501" s="7"/>
      <c r="EP501" s="7"/>
      <c r="EQ501" s="7"/>
      <c r="ER501" s="7"/>
      <c r="ES501" s="7"/>
      <c r="ET501" s="7"/>
      <c r="EU501" s="7"/>
      <c r="EV501" s="7"/>
      <c r="EW501" s="7"/>
      <c r="EX501" s="7"/>
      <c r="EY501" s="7"/>
      <c r="EZ501" s="7"/>
      <c r="FA501" s="7"/>
      <c r="FB501" s="7"/>
      <c r="FC501" s="7"/>
      <c r="FD501" s="7"/>
      <c r="FE501" s="7"/>
      <c r="FF501" s="7"/>
      <c r="FG501" s="7"/>
      <c r="FH501" s="7"/>
      <c r="FI501" s="7"/>
      <c r="FJ501" s="7"/>
      <c r="FK501" s="7"/>
      <c r="FL501" s="7"/>
      <c r="FM501" s="7"/>
      <c r="FN501" s="7"/>
      <c r="FO501" s="7"/>
      <c r="FP501" s="7"/>
      <c r="FQ501" s="7"/>
      <c r="FR501" s="7"/>
      <c r="FS501" s="7"/>
      <c r="FT501" s="7"/>
      <c r="FU501" s="7"/>
      <c r="FV501" s="7"/>
      <c r="FW501" s="7"/>
      <c r="FX501" s="7"/>
      <c r="FY501" s="7"/>
      <c r="FZ501" s="7"/>
      <c r="GA501" s="7"/>
      <c r="GB501" s="7"/>
      <c r="GC501" s="7"/>
      <c r="GD501" s="7"/>
      <c r="GE501" s="7"/>
      <c r="GF501" s="7"/>
      <c r="GG501" s="7"/>
      <c r="GH501" s="7"/>
      <c r="GI501" s="7"/>
      <c r="GJ501" s="7"/>
      <c r="GK501" s="7"/>
      <c r="GL501" s="7"/>
      <c r="GM501" s="7"/>
      <c r="GN501" s="7"/>
      <c r="GO501" s="7"/>
      <c r="GP501" s="7"/>
      <c r="GQ501" s="7"/>
      <c r="GR501" s="7"/>
      <c r="GS501" s="7"/>
      <c r="GT501" s="7"/>
      <c r="GU501" s="7"/>
      <c r="GV501" s="7"/>
      <c r="GW501" s="7"/>
      <c r="GX501" s="7"/>
      <c r="GY501" s="7"/>
      <c r="GZ501" s="7"/>
      <c r="HA501" s="7"/>
      <c r="HB501" s="7"/>
      <c r="HC501" s="7"/>
      <c r="HD501" s="7"/>
      <c r="HE501" s="7"/>
      <c r="HF501" s="7"/>
      <c r="HG501" s="7"/>
      <c r="HH501" s="7"/>
      <c r="HI501" s="7"/>
      <c r="HJ501" s="7"/>
      <c r="HK501" s="7"/>
      <c r="HL501" s="7"/>
      <c r="HM501" s="7"/>
      <c r="HN501" s="7"/>
      <c r="HO501" s="7"/>
      <c r="HP501" s="7"/>
      <c r="HQ501" s="7"/>
      <c r="HR501" s="7"/>
      <c r="HS501" s="7"/>
      <c r="HT501" s="7"/>
      <c r="HU501" s="7"/>
      <c r="HV501" s="7"/>
      <c r="HW501" s="7"/>
      <c r="HX501" s="7"/>
      <c r="HY501" s="7"/>
      <c r="HZ501" s="7"/>
      <c r="IA501" s="7"/>
      <c r="IB501" s="7"/>
      <c r="IC501" s="7"/>
      <c r="ID501" s="7"/>
      <c r="IE501" s="7"/>
      <c r="IF501" s="7"/>
      <c r="IG501" s="7"/>
      <c r="IH501" s="7"/>
      <c r="II501" s="7"/>
      <c r="IJ501" s="7"/>
      <c r="IK501" s="7"/>
      <c r="IL501" s="7"/>
      <c r="IM501" s="7"/>
      <c r="IN501" s="7"/>
      <c r="IO501" s="7"/>
      <c r="IP501" s="7"/>
      <c r="IQ501" s="7"/>
      <c r="IR501" s="7"/>
      <c r="IS501" s="7"/>
      <c r="IT501" s="7"/>
      <c r="IU501" s="7"/>
      <c r="IV501" s="7"/>
      <c r="IW501" s="7"/>
      <c r="IX501" s="7"/>
      <c r="IY501" s="7"/>
      <c r="IZ501" s="7"/>
      <c r="JA501" s="7"/>
      <c r="JB501" s="7"/>
      <c r="JC501" s="7"/>
      <c r="JD501" s="7"/>
      <c r="JE501" s="7"/>
      <c r="JF501" s="7"/>
      <c r="JG501" s="7"/>
      <c r="JH501" s="7"/>
      <c r="JI501" s="7"/>
      <c r="JJ501" s="7"/>
      <c r="JK501" s="7"/>
      <c r="JL501" s="7"/>
      <c r="JM501" s="7"/>
      <c r="JN501" s="7"/>
      <c r="JO501" s="7"/>
      <c r="JP501" s="7"/>
      <c r="JQ501" s="7"/>
      <c r="JR501" s="7"/>
      <c r="JS501" s="7"/>
      <c r="JT501" s="7"/>
      <c r="JU501" s="7"/>
    </row>
    <row r="502" spans="1:281" s="3" customFormat="1" ht="30" customHeight="1" thickBot="1">
      <c r="A502" s="19" t="s">
        <v>1615</v>
      </c>
      <c r="B502" s="29" t="s">
        <v>1753</v>
      </c>
      <c r="C502" s="29" t="s">
        <v>1997</v>
      </c>
      <c r="D502" s="109"/>
      <c r="E502" s="115">
        <v>0</v>
      </c>
      <c r="F502" s="113">
        <v>45852</v>
      </c>
      <c r="G502" s="34">
        <v>45866</v>
      </c>
      <c r="H502" s="125">
        <f t="shared" si="262"/>
        <v>15</v>
      </c>
      <c r="I502" s="22"/>
      <c r="J502" s="7"/>
      <c r="K502" s="7"/>
      <c r="L502" s="7"/>
      <c r="M502" s="7"/>
      <c r="N502" s="7"/>
      <c r="O502" s="7"/>
      <c r="P502" s="7"/>
      <c r="Q502" s="7"/>
      <c r="R502" s="7"/>
      <c r="S502" s="7"/>
      <c r="T502" s="7"/>
      <c r="U502" s="8"/>
      <c r="V502" s="8"/>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c r="DJ502" s="7"/>
      <c r="DK502" s="7"/>
      <c r="DL502" s="7"/>
      <c r="DM502" s="7"/>
      <c r="DN502" s="7"/>
      <c r="DO502" s="7"/>
      <c r="DP502" s="7"/>
      <c r="DQ502" s="7"/>
      <c r="DR502" s="7"/>
      <c r="DS502" s="7"/>
      <c r="DT502" s="7"/>
      <c r="DU502" s="7"/>
      <c r="DV502" s="7"/>
      <c r="DW502" s="7"/>
      <c r="DX502" s="7"/>
      <c r="DY502" s="7"/>
      <c r="DZ502" s="7"/>
      <c r="EA502" s="7"/>
      <c r="EB502" s="7"/>
      <c r="EC502" s="7"/>
      <c r="ED502" s="7"/>
      <c r="EE502" s="7"/>
      <c r="EF502" s="7"/>
      <c r="EG502" s="7"/>
      <c r="EH502" s="7"/>
      <c r="EI502" s="7"/>
      <c r="EJ502" s="7"/>
      <c r="EK502" s="7"/>
      <c r="EL502" s="7"/>
      <c r="EM502" s="7"/>
      <c r="EN502" s="7"/>
      <c r="EO502" s="7"/>
      <c r="EP502" s="7"/>
      <c r="EQ502" s="7"/>
      <c r="ER502" s="7"/>
      <c r="ES502" s="7"/>
      <c r="ET502" s="7"/>
      <c r="EU502" s="7"/>
      <c r="EV502" s="7"/>
      <c r="EW502" s="7"/>
      <c r="EX502" s="7"/>
      <c r="EY502" s="7"/>
      <c r="EZ502" s="7"/>
      <c r="FA502" s="7"/>
      <c r="FB502" s="7"/>
      <c r="FC502" s="7"/>
      <c r="FD502" s="7"/>
      <c r="FE502" s="7"/>
      <c r="FF502" s="7"/>
      <c r="FG502" s="7"/>
      <c r="FH502" s="7"/>
      <c r="FI502" s="7"/>
      <c r="FJ502" s="7"/>
      <c r="FK502" s="7"/>
      <c r="FL502" s="7"/>
      <c r="FM502" s="7"/>
      <c r="FN502" s="7"/>
      <c r="FO502" s="7"/>
      <c r="FP502" s="7"/>
      <c r="FQ502" s="7"/>
      <c r="FR502" s="7"/>
      <c r="FS502" s="7"/>
      <c r="FT502" s="7"/>
      <c r="FU502" s="7"/>
      <c r="FV502" s="7"/>
      <c r="FW502" s="7"/>
      <c r="FX502" s="7"/>
      <c r="FY502" s="7"/>
      <c r="FZ502" s="7"/>
      <c r="GA502" s="7"/>
      <c r="GB502" s="7"/>
      <c r="GC502" s="7"/>
      <c r="GD502" s="7"/>
      <c r="GE502" s="7"/>
      <c r="GF502" s="7"/>
      <c r="GG502" s="7"/>
      <c r="GH502" s="7"/>
      <c r="GI502" s="7"/>
      <c r="GJ502" s="7"/>
      <c r="GK502" s="7"/>
      <c r="GL502" s="7"/>
      <c r="GM502" s="7"/>
      <c r="GN502" s="7"/>
      <c r="GO502" s="7"/>
      <c r="GP502" s="7"/>
      <c r="GQ502" s="7"/>
      <c r="GR502" s="7"/>
      <c r="GS502" s="7"/>
      <c r="GT502" s="7"/>
      <c r="GU502" s="7"/>
      <c r="GV502" s="7"/>
      <c r="GW502" s="7"/>
      <c r="GX502" s="7"/>
      <c r="GY502" s="7"/>
      <c r="GZ502" s="7"/>
      <c r="HA502" s="7"/>
      <c r="HB502" s="7"/>
      <c r="HC502" s="7"/>
      <c r="HD502" s="7"/>
      <c r="HE502" s="7"/>
      <c r="HF502" s="7"/>
      <c r="HG502" s="7"/>
      <c r="HH502" s="7"/>
      <c r="HI502" s="7"/>
      <c r="HJ502" s="7"/>
      <c r="HK502" s="7"/>
      <c r="HL502" s="7"/>
      <c r="HM502" s="7"/>
      <c r="HN502" s="7"/>
      <c r="HO502" s="7"/>
      <c r="HP502" s="7"/>
      <c r="HQ502" s="7"/>
      <c r="HR502" s="7"/>
      <c r="HS502" s="7"/>
      <c r="HT502" s="7"/>
      <c r="HU502" s="7"/>
      <c r="HV502" s="7"/>
      <c r="HW502" s="7"/>
      <c r="HX502" s="7"/>
      <c r="HY502" s="7"/>
      <c r="HZ502" s="7"/>
      <c r="IA502" s="7"/>
      <c r="IB502" s="7"/>
      <c r="IC502" s="7"/>
      <c r="ID502" s="7"/>
      <c r="IE502" s="7"/>
      <c r="IF502" s="7"/>
      <c r="IG502" s="7"/>
      <c r="IH502" s="7"/>
      <c r="II502" s="7"/>
      <c r="IJ502" s="7"/>
      <c r="IK502" s="7"/>
      <c r="IL502" s="7"/>
      <c r="IM502" s="7"/>
      <c r="IN502" s="7"/>
      <c r="IO502" s="7"/>
      <c r="IP502" s="7"/>
      <c r="IQ502" s="7"/>
      <c r="IR502" s="7"/>
      <c r="IS502" s="7"/>
      <c r="IT502" s="7"/>
      <c r="IU502" s="7"/>
      <c r="IV502" s="7"/>
      <c r="IW502" s="7"/>
      <c r="IX502" s="7"/>
      <c r="IY502" s="7"/>
      <c r="IZ502" s="7"/>
      <c r="JA502" s="7"/>
      <c r="JB502" s="7"/>
      <c r="JC502" s="7"/>
      <c r="JD502" s="7"/>
      <c r="JE502" s="7"/>
      <c r="JF502" s="7"/>
      <c r="JG502" s="7"/>
      <c r="JH502" s="7"/>
      <c r="JI502" s="7"/>
      <c r="JJ502" s="7"/>
      <c r="JK502" s="7"/>
      <c r="JL502" s="7"/>
      <c r="JM502" s="7"/>
      <c r="JN502" s="7"/>
      <c r="JO502" s="7"/>
      <c r="JP502" s="7"/>
      <c r="JQ502" s="7"/>
      <c r="JR502" s="7"/>
      <c r="JS502" s="7"/>
      <c r="JT502" s="7"/>
      <c r="JU502" s="7"/>
    </row>
    <row r="503" spans="1:281" s="3" customFormat="1" ht="30" customHeight="1" thickBot="1">
      <c r="A503" s="19" t="s">
        <v>1616</v>
      </c>
      <c r="B503" s="29" t="s">
        <v>1753</v>
      </c>
      <c r="C503" s="29" t="s">
        <v>1997</v>
      </c>
      <c r="D503" s="109"/>
      <c r="E503" s="115">
        <v>0</v>
      </c>
      <c r="F503" s="113">
        <v>45852</v>
      </c>
      <c r="G503" s="34">
        <v>45866</v>
      </c>
      <c r="H503" s="125">
        <f t="shared" si="262"/>
        <v>15</v>
      </c>
      <c r="I503" s="22"/>
      <c r="J503" s="7"/>
      <c r="K503" s="7"/>
      <c r="L503" s="7"/>
      <c r="M503" s="7"/>
      <c r="N503" s="7"/>
      <c r="O503" s="7"/>
      <c r="P503" s="7"/>
      <c r="Q503" s="7"/>
      <c r="R503" s="7"/>
      <c r="S503" s="7"/>
      <c r="T503" s="7"/>
      <c r="U503" s="8"/>
      <c r="V503" s="8"/>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c r="DJ503" s="7"/>
      <c r="DK503" s="7"/>
      <c r="DL503" s="7"/>
      <c r="DM503" s="7"/>
      <c r="DN503" s="7"/>
      <c r="DO503" s="7"/>
      <c r="DP503" s="7"/>
      <c r="DQ503" s="7"/>
      <c r="DR503" s="7"/>
      <c r="DS503" s="7"/>
      <c r="DT503" s="7"/>
      <c r="DU503" s="7"/>
      <c r="DV503" s="7"/>
      <c r="DW503" s="7"/>
      <c r="DX503" s="7"/>
      <c r="DY503" s="7"/>
      <c r="DZ503" s="7"/>
      <c r="EA503" s="7"/>
      <c r="EB503" s="7"/>
      <c r="EC503" s="7"/>
      <c r="ED503" s="7"/>
      <c r="EE503" s="7"/>
      <c r="EF503" s="7"/>
      <c r="EG503" s="7"/>
      <c r="EH503" s="7"/>
      <c r="EI503" s="7"/>
      <c r="EJ503" s="7"/>
      <c r="EK503" s="7"/>
      <c r="EL503" s="7"/>
      <c r="EM503" s="7"/>
      <c r="EN503" s="7"/>
      <c r="EO503" s="7"/>
      <c r="EP503" s="7"/>
      <c r="EQ503" s="7"/>
      <c r="ER503" s="7"/>
      <c r="ES503" s="7"/>
      <c r="ET503" s="7"/>
      <c r="EU503" s="7"/>
      <c r="EV503" s="7"/>
      <c r="EW503" s="7"/>
      <c r="EX503" s="7"/>
      <c r="EY503" s="7"/>
      <c r="EZ503" s="7"/>
      <c r="FA503" s="7"/>
      <c r="FB503" s="7"/>
      <c r="FC503" s="7"/>
      <c r="FD503" s="7"/>
      <c r="FE503" s="7"/>
      <c r="FF503" s="7"/>
      <c r="FG503" s="7"/>
      <c r="FH503" s="7"/>
      <c r="FI503" s="7"/>
      <c r="FJ503" s="7"/>
      <c r="FK503" s="7"/>
      <c r="FL503" s="7"/>
      <c r="FM503" s="7"/>
      <c r="FN503" s="7"/>
      <c r="FO503" s="7"/>
      <c r="FP503" s="7"/>
      <c r="FQ503" s="7"/>
      <c r="FR503" s="7"/>
      <c r="FS503" s="7"/>
      <c r="FT503" s="7"/>
      <c r="FU503" s="7"/>
      <c r="FV503" s="7"/>
      <c r="FW503" s="7"/>
      <c r="FX503" s="7"/>
      <c r="FY503" s="7"/>
      <c r="FZ503" s="7"/>
      <c r="GA503" s="7"/>
      <c r="GB503" s="7"/>
      <c r="GC503" s="7"/>
      <c r="GD503" s="7"/>
      <c r="GE503" s="7"/>
      <c r="GF503" s="7"/>
      <c r="GG503" s="7"/>
      <c r="GH503" s="7"/>
      <c r="GI503" s="7"/>
      <c r="GJ503" s="7"/>
      <c r="GK503" s="7"/>
      <c r="GL503" s="7"/>
      <c r="GM503" s="7"/>
      <c r="GN503" s="7"/>
      <c r="GO503" s="7"/>
      <c r="GP503" s="7"/>
      <c r="GQ503" s="7"/>
      <c r="GR503" s="7"/>
      <c r="GS503" s="7"/>
      <c r="GT503" s="7"/>
      <c r="GU503" s="7"/>
      <c r="GV503" s="7"/>
      <c r="GW503" s="7"/>
      <c r="GX503" s="7"/>
      <c r="GY503" s="7"/>
      <c r="GZ503" s="7"/>
      <c r="HA503" s="7"/>
      <c r="HB503" s="7"/>
      <c r="HC503" s="7"/>
      <c r="HD503" s="7"/>
      <c r="HE503" s="7"/>
      <c r="HF503" s="7"/>
      <c r="HG503" s="7"/>
      <c r="HH503" s="7"/>
      <c r="HI503" s="7"/>
      <c r="HJ503" s="7"/>
      <c r="HK503" s="7"/>
      <c r="HL503" s="7"/>
      <c r="HM503" s="7"/>
      <c r="HN503" s="7"/>
      <c r="HO503" s="7"/>
      <c r="HP503" s="7"/>
      <c r="HQ503" s="7"/>
      <c r="HR503" s="7"/>
      <c r="HS503" s="7"/>
      <c r="HT503" s="7"/>
      <c r="HU503" s="7"/>
      <c r="HV503" s="7"/>
      <c r="HW503" s="7"/>
      <c r="HX503" s="7"/>
      <c r="HY503" s="7"/>
      <c r="HZ503" s="7"/>
      <c r="IA503" s="7"/>
      <c r="IB503" s="7"/>
      <c r="IC503" s="7"/>
      <c r="ID503" s="7"/>
      <c r="IE503" s="7"/>
      <c r="IF503" s="7"/>
      <c r="IG503" s="7"/>
      <c r="IH503" s="7"/>
      <c r="II503" s="7"/>
      <c r="IJ503" s="7"/>
      <c r="IK503" s="7"/>
      <c r="IL503" s="7"/>
      <c r="IM503" s="7"/>
      <c r="IN503" s="7"/>
      <c r="IO503" s="7"/>
      <c r="IP503" s="7"/>
      <c r="IQ503" s="7"/>
      <c r="IR503" s="7"/>
      <c r="IS503" s="7"/>
      <c r="IT503" s="7"/>
      <c r="IU503" s="7"/>
      <c r="IV503" s="7"/>
      <c r="IW503" s="7"/>
      <c r="IX503" s="7"/>
      <c r="IY503" s="7"/>
      <c r="IZ503" s="7"/>
      <c r="JA503" s="7"/>
      <c r="JB503" s="7"/>
      <c r="JC503" s="7"/>
      <c r="JD503" s="7"/>
      <c r="JE503" s="7"/>
      <c r="JF503" s="7"/>
      <c r="JG503" s="7"/>
      <c r="JH503" s="7"/>
      <c r="JI503" s="7"/>
      <c r="JJ503" s="7"/>
      <c r="JK503" s="7"/>
      <c r="JL503" s="7"/>
      <c r="JM503" s="7"/>
      <c r="JN503" s="7"/>
      <c r="JO503" s="7"/>
      <c r="JP503" s="7"/>
      <c r="JQ503" s="7"/>
      <c r="JR503" s="7"/>
      <c r="JS503" s="7"/>
      <c r="JT503" s="7"/>
      <c r="JU503" s="7"/>
    </row>
    <row r="504" spans="1:281" s="3" customFormat="1" ht="30" customHeight="1" thickBot="1">
      <c r="A504" s="19" t="s">
        <v>1617</v>
      </c>
      <c r="B504" s="29" t="s">
        <v>1753</v>
      </c>
      <c r="C504" s="29" t="s">
        <v>110</v>
      </c>
      <c r="D504" s="109"/>
      <c r="E504" s="115">
        <v>0</v>
      </c>
      <c r="F504" s="113">
        <v>45852</v>
      </c>
      <c r="G504" s="34">
        <v>45866</v>
      </c>
      <c r="H504" s="125">
        <f t="shared" si="262"/>
        <v>15</v>
      </c>
      <c r="I504" s="22"/>
      <c r="J504" s="7"/>
      <c r="K504" s="7"/>
      <c r="L504" s="7"/>
      <c r="M504" s="7"/>
      <c r="N504" s="7"/>
      <c r="O504" s="7"/>
      <c r="P504" s="7"/>
      <c r="Q504" s="7"/>
      <c r="R504" s="7"/>
      <c r="S504" s="7"/>
      <c r="T504" s="7"/>
      <c r="U504" s="8"/>
      <c r="V504" s="8"/>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c r="DJ504" s="7"/>
      <c r="DK504" s="7"/>
      <c r="DL504" s="7"/>
      <c r="DM504" s="7"/>
      <c r="DN504" s="7"/>
      <c r="DO504" s="7"/>
      <c r="DP504" s="7"/>
      <c r="DQ504" s="7"/>
      <c r="DR504" s="7"/>
      <c r="DS504" s="7"/>
      <c r="DT504" s="7"/>
      <c r="DU504" s="7"/>
      <c r="DV504" s="7"/>
      <c r="DW504" s="7"/>
      <c r="DX504" s="7"/>
      <c r="DY504" s="7"/>
      <c r="DZ504" s="7"/>
      <c r="EA504" s="7"/>
      <c r="EB504" s="7"/>
      <c r="EC504" s="7"/>
      <c r="ED504" s="7"/>
      <c r="EE504" s="7"/>
      <c r="EF504" s="7"/>
      <c r="EG504" s="7"/>
      <c r="EH504" s="7"/>
      <c r="EI504" s="7"/>
      <c r="EJ504" s="7"/>
      <c r="EK504" s="7"/>
      <c r="EL504" s="7"/>
      <c r="EM504" s="7"/>
      <c r="EN504" s="7"/>
      <c r="EO504" s="7"/>
      <c r="EP504" s="7"/>
      <c r="EQ504" s="7"/>
      <c r="ER504" s="7"/>
      <c r="ES504" s="7"/>
      <c r="ET504" s="7"/>
      <c r="EU504" s="7"/>
      <c r="EV504" s="7"/>
      <c r="EW504" s="7"/>
      <c r="EX504" s="7"/>
      <c r="EY504" s="7"/>
      <c r="EZ504" s="7"/>
      <c r="FA504" s="7"/>
      <c r="FB504" s="7"/>
      <c r="FC504" s="7"/>
      <c r="FD504" s="7"/>
      <c r="FE504" s="7"/>
      <c r="FF504" s="7"/>
      <c r="FG504" s="7"/>
      <c r="FH504" s="7"/>
      <c r="FI504" s="7"/>
      <c r="FJ504" s="7"/>
      <c r="FK504" s="7"/>
      <c r="FL504" s="7"/>
      <c r="FM504" s="7"/>
      <c r="FN504" s="7"/>
      <c r="FO504" s="7"/>
      <c r="FP504" s="7"/>
      <c r="FQ504" s="7"/>
      <c r="FR504" s="7"/>
      <c r="FS504" s="7"/>
      <c r="FT504" s="7"/>
      <c r="FU504" s="7"/>
      <c r="FV504" s="7"/>
      <c r="FW504" s="7"/>
      <c r="FX504" s="7"/>
      <c r="FY504" s="7"/>
      <c r="FZ504" s="7"/>
      <c r="GA504" s="7"/>
      <c r="GB504" s="7"/>
      <c r="GC504" s="7"/>
      <c r="GD504" s="7"/>
      <c r="GE504" s="7"/>
      <c r="GF504" s="7"/>
      <c r="GG504" s="7"/>
      <c r="GH504" s="7"/>
      <c r="GI504" s="7"/>
      <c r="GJ504" s="7"/>
      <c r="GK504" s="7"/>
      <c r="GL504" s="7"/>
      <c r="GM504" s="7"/>
      <c r="GN504" s="7"/>
      <c r="GO504" s="7"/>
      <c r="GP504" s="7"/>
      <c r="GQ504" s="7"/>
      <c r="GR504" s="7"/>
      <c r="GS504" s="7"/>
      <c r="GT504" s="7"/>
      <c r="GU504" s="7"/>
      <c r="GV504" s="7"/>
      <c r="GW504" s="7"/>
      <c r="GX504" s="7"/>
      <c r="GY504" s="7"/>
      <c r="GZ504" s="7"/>
      <c r="HA504" s="7"/>
      <c r="HB504" s="7"/>
      <c r="HC504" s="7"/>
      <c r="HD504" s="7"/>
      <c r="HE504" s="7"/>
      <c r="HF504" s="7"/>
      <c r="HG504" s="7"/>
      <c r="HH504" s="7"/>
      <c r="HI504" s="7"/>
      <c r="HJ504" s="7"/>
      <c r="HK504" s="7"/>
      <c r="HL504" s="7"/>
      <c r="HM504" s="7"/>
      <c r="HN504" s="7"/>
      <c r="HO504" s="7"/>
      <c r="HP504" s="7"/>
      <c r="HQ504" s="7"/>
      <c r="HR504" s="7"/>
      <c r="HS504" s="7"/>
      <c r="HT504" s="7"/>
      <c r="HU504" s="7"/>
      <c r="HV504" s="7"/>
      <c r="HW504" s="7"/>
      <c r="HX504" s="7"/>
      <c r="HY504" s="7"/>
      <c r="HZ504" s="7"/>
      <c r="IA504" s="7"/>
      <c r="IB504" s="7"/>
      <c r="IC504" s="7"/>
      <c r="ID504" s="7"/>
      <c r="IE504" s="7"/>
      <c r="IF504" s="7"/>
      <c r="IG504" s="7"/>
      <c r="IH504" s="7"/>
      <c r="II504" s="7"/>
      <c r="IJ504" s="7"/>
      <c r="IK504" s="7"/>
      <c r="IL504" s="7"/>
      <c r="IM504" s="7"/>
      <c r="IN504" s="7"/>
      <c r="IO504" s="7"/>
      <c r="IP504" s="7"/>
      <c r="IQ504" s="7"/>
      <c r="IR504" s="7"/>
      <c r="IS504" s="7"/>
      <c r="IT504" s="7"/>
      <c r="IU504" s="7"/>
      <c r="IV504" s="7"/>
      <c r="IW504" s="7"/>
      <c r="IX504" s="7"/>
      <c r="IY504" s="7"/>
      <c r="IZ504" s="7"/>
      <c r="JA504" s="7"/>
      <c r="JB504" s="7"/>
      <c r="JC504" s="7"/>
      <c r="JD504" s="7"/>
      <c r="JE504" s="7"/>
      <c r="JF504" s="7"/>
      <c r="JG504" s="7"/>
      <c r="JH504" s="7"/>
      <c r="JI504" s="7"/>
      <c r="JJ504" s="7"/>
      <c r="JK504" s="7"/>
      <c r="JL504" s="7"/>
      <c r="JM504" s="7"/>
      <c r="JN504" s="7"/>
      <c r="JO504" s="7"/>
      <c r="JP504" s="7"/>
      <c r="JQ504" s="7"/>
      <c r="JR504" s="7"/>
      <c r="JS504" s="7"/>
      <c r="JT504" s="7"/>
      <c r="JU504" s="7"/>
    </row>
    <row r="505" spans="1:281" s="3" customFormat="1" ht="30" customHeight="1" thickBot="1">
      <c r="A505" s="19" t="s">
        <v>1618</v>
      </c>
      <c r="B505" s="29" t="s">
        <v>1753</v>
      </c>
      <c r="C505" s="29" t="s">
        <v>110</v>
      </c>
      <c r="D505" s="109"/>
      <c r="E505" s="115">
        <v>0</v>
      </c>
      <c r="F505" s="113">
        <v>45852</v>
      </c>
      <c r="G505" s="34">
        <v>45866</v>
      </c>
      <c r="H505" s="125">
        <f t="shared" si="262"/>
        <v>15</v>
      </c>
      <c r="I505" s="22"/>
      <c r="J505" s="7"/>
      <c r="K505" s="7"/>
      <c r="L505" s="7"/>
      <c r="M505" s="7"/>
      <c r="N505" s="7"/>
      <c r="O505" s="7"/>
      <c r="P505" s="7"/>
      <c r="Q505" s="7"/>
      <c r="R505" s="7"/>
      <c r="S505" s="7"/>
      <c r="T505" s="7"/>
      <c r="U505" s="8"/>
      <c r="V505" s="8"/>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c r="DJ505" s="7"/>
      <c r="DK505" s="7"/>
      <c r="DL505" s="7"/>
      <c r="DM505" s="7"/>
      <c r="DN505" s="7"/>
      <c r="DO505" s="7"/>
      <c r="DP505" s="7"/>
      <c r="DQ505" s="7"/>
      <c r="DR505" s="7"/>
      <c r="DS505" s="7"/>
      <c r="DT505" s="7"/>
      <c r="DU505" s="7"/>
      <c r="DV505" s="7"/>
      <c r="DW505" s="7"/>
      <c r="DX505" s="7"/>
      <c r="DY505" s="7"/>
      <c r="DZ505" s="7"/>
      <c r="EA505" s="7"/>
      <c r="EB505" s="7"/>
      <c r="EC505" s="7"/>
      <c r="ED505" s="7"/>
      <c r="EE505" s="7"/>
      <c r="EF505" s="7"/>
      <c r="EG505" s="7"/>
      <c r="EH505" s="7"/>
      <c r="EI505" s="7"/>
      <c r="EJ505" s="7"/>
      <c r="EK505" s="7"/>
      <c r="EL505" s="7"/>
      <c r="EM505" s="7"/>
      <c r="EN505" s="7"/>
      <c r="EO505" s="7"/>
      <c r="EP505" s="7"/>
      <c r="EQ505" s="7"/>
      <c r="ER505" s="7"/>
      <c r="ES505" s="7"/>
      <c r="ET505" s="7"/>
      <c r="EU505" s="7"/>
      <c r="EV505" s="7"/>
      <c r="EW505" s="7"/>
      <c r="EX505" s="7"/>
      <c r="EY505" s="7"/>
      <c r="EZ505" s="7"/>
      <c r="FA505" s="7"/>
      <c r="FB505" s="7"/>
      <c r="FC505" s="7"/>
      <c r="FD505" s="7"/>
      <c r="FE505" s="7"/>
      <c r="FF505" s="7"/>
      <c r="FG505" s="7"/>
      <c r="FH505" s="7"/>
      <c r="FI505" s="7"/>
      <c r="FJ505" s="7"/>
      <c r="FK505" s="7"/>
      <c r="FL505" s="7"/>
      <c r="FM505" s="7"/>
      <c r="FN505" s="7"/>
      <c r="FO505" s="7"/>
      <c r="FP505" s="7"/>
      <c r="FQ505" s="7"/>
      <c r="FR505" s="7"/>
      <c r="FS505" s="7"/>
      <c r="FT505" s="7"/>
      <c r="FU505" s="7"/>
      <c r="FV505" s="7"/>
      <c r="FW505" s="7"/>
      <c r="FX505" s="7"/>
      <c r="FY505" s="7"/>
      <c r="FZ505" s="7"/>
      <c r="GA505" s="7"/>
      <c r="GB505" s="7"/>
      <c r="GC505" s="7"/>
      <c r="GD505" s="7"/>
      <c r="GE505" s="7"/>
      <c r="GF505" s="7"/>
      <c r="GG505" s="7"/>
      <c r="GH505" s="7"/>
      <c r="GI505" s="7"/>
      <c r="GJ505" s="7"/>
      <c r="GK505" s="7"/>
      <c r="GL505" s="7"/>
      <c r="GM505" s="7"/>
      <c r="GN505" s="7"/>
      <c r="GO505" s="7"/>
      <c r="GP505" s="7"/>
      <c r="GQ505" s="7"/>
      <c r="GR505" s="7"/>
      <c r="GS505" s="7"/>
      <c r="GT505" s="7"/>
      <c r="GU505" s="7"/>
      <c r="GV505" s="7"/>
      <c r="GW505" s="7"/>
      <c r="GX505" s="7"/>
      <c r="GY505" s="7"/>
      <c r="GZ505" s="7"/>
      <c r="HA505" s="7"/>
      <c r="HB505" s="7"/>
      <c r="HC505" s="7"/>
      <c r="HD505" s="7"/>
      <c r="HE505" s="7"/>
      <c r="HF505" s="7"/>
      <c r="HG505" s="7"/>
      <c r="HH505" s="7"/>
      <c r="HI505" s="7"/>
      <c r="HJ505" s="7"/>
      <c r="HK505" s="7"/>
      <c r="HL505" s="7"/>
      <c r="HM505" s="7"/>
      <c r="HN505" s="7"/>
      <c r="HO505" s="7"/>
      <c r="HP505" s="7"/>
      <c r="HQ505" s="7"/>
      <c r="HR505" s="7"/>
      <c r="HS505" s="7"/>
      <c r="HT505" s="7"/>
      <c r="HU505" s="7"/>
      <c r="HV505" s="7"/>
      <c r="HW505" s="7"/>
      <c r="HX505" s="7"/>
      <c r="HY505" s="7"/>
      <c r="HZ505" s="7"/>
      <c r="IA505" s="7"/>
      <c r="IB505" s="7"/>
      <c r="IC505" s="7"/>
      <c r="ID505" s="7"/>
      <c r="IE505" s="7"/>
      <c r="IF505" s="7"/>
      <c r="IG505" s="7"/>
      <c r="IH505" s="7"/>
      <c r="II505" s="7"/>
      <c r="IJ505" s="7"/>
      <c r="IK505" s="7"/>
      <c r="IL505" s="7"/>
      <c r="IM505" s="7"/>
      <c r="IN505" s="7"/>
      <c r="IO505" s="7"/>
      <c r="IP505" s="7"/>
      <c r="IQ505" s="7"/>
      <c r="IR505" s="7"/>
      <c r="IS505" s="7"/>
      <c r="IT505" s="7"/>
      <c r="IU505" s="7"/>
      <c r="IV505" s="7"/>
      <c r="IW505" s="7"/>
      <c r="IX505" s="7"/>
      <c r="IY505" s="7"/>
      <c r="IZ505" s="7"/>
      <c r="JA505" s="7"/>
      <c r="JB505" s="7"/>
      <c r="JC505" s="7"/>
      <c r="JD505" s="7"/>
      <c r="JE505" s="7"/>
      <c r="JF505" s="7"/>
      <c r="JG505" s="7"/>
      <c r="JH505" s="7"/>
      <c r="JI505" s="7"/>
      <c r="JJ505" s="7"/>
      <c r="JK505" s="7"/>
      <c r="JL505" s="7"/>
      <c r="JM505" s="7"/>
      <c r="JN505" s="7"/>
      <c r="JO505" s="7"/>
      <c r="JP505" s="7"/>
      <c r="JQ505" s="7"/>
      <c r="JR505" s="7"/>
      <c r="JS505" s="7"/>
      <c r="JT505" s="7"/>
      <c r="JU505" s="7"/>
    </row>
    <row r="506" spans="1:281" s="3" customFormat="1" ht="30" customHeight="1" thickBot="1">
      <c r="A506" s="19" t="s">
        <v>1619</v>
      </c>
      <c r="B506" s="29" t="s">
        <v>1753</v>
      </c>
      <c r="C506" s="29" t="s">
        <v>110</v>
      </c>
      <c r="D506" s="109"/>
      <c r="E506" s="115">
        <v>0</v>
      </c>
      <c r="F506" s="113">
        <v>45852</v>
      </c>
      <c r="G506" s="34">
        <v>45866</v>
      </c>
      <c r="H506" s="125">
        <f t="shared" si="262"/>
        <v>15</v>
      </c>
      <c r="I506" s="22"/>
      <c r="J506" s="7"/>
      <c r="K506" s="7"/>
      <c r="L506" s="7"/>
      <c r="M506" s="7"/>
      <c r="N506" s="7"/>
      <c r="O506" s="7"/>
      <c r="P506" s="7"/>
      <c r="Q506" s="7"/>
      <c r="R506" s="7"/>
      <c r="S506" s="7"/>
      <c r="T506" s="7"/>
      <c r="U506" s="8"/>
      <c r="V506" s="8"/>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c r="DJ506" s="7"/>
      <c r="DK506" s="7"/>
      <c r="DL506" s="7"/>
      <c r="DM506" s="7"/>
      <c r="DN506" s="7"/>
      <c r="DO506" s="7"/>
      <c r="DP506" s="7"/>
      <c r="DQ506" s="7"/>
      <c r="DR506" s="7"/>
      <c r="DS506" s="7"/>
      <c r="DT506" s="7"/>
      <c r="DU506" s="7"/>
      <c r="DV506" s="7"/>
      <c r="DW506" s="7"/>
      <c r="DX506" s="7"/>
      <c r="DY506" s="7"/>
      <c r="DZ506" s="7"/>
      <c r="EA506" s="7"/>
      <c r="EB506" s="7"/>
      <c r="EC506" s="7"/>
      <c r="ED506" s="7"/>
      <c r="EE506" s="7"/>
      <c r="EF506" s="7"/>
      <c r="EG506" s="7"/>
      <c r="EH506" s="7"/>
      <c r="EI506" s="7"/>
      <c r="EJ506" s="7"/>
      <c r="EK506" s="7"/>
      <c r="EL506" s="7"/>
      <c r="EM506" s="7"/>
      <c r="EN506" s="7"/>
      <c r="EO506" s="7"/>
      <c r="EP506" s="7"/>
      <c r="EQ506" s="7"/>
      <c r="ER506" s="7"/>
      <c r="ES506" s="7"/>
      <c r="ET506" s="7"/>
      <c r="EU506" s="7"/>
      <c r="EV506" s="7"/>
      <c r="EW506" s="7"/>
      <c r="EX506" s="7"/>
      <c r="EY506" s="7"/>
      <c r="EZ506" s="7"/>
      <c r="FA506" s="7"/>
      <c r="FB506" s="7"/>
      <c r="FC506" s="7"/>
      <c r="FD506" s="7"/>
      <c r="FE506" s="7"/>
      <c r="FF506" s="7"/>
      <c r="FG506" s="7"/>
      <c r="FH506" s="7"/>
      <c r="FI506" s="7"/>
      <c r="FJ506" s="7"/>
      <c r="FK506" s="7"/>
      <c r="FL506" s="7"/>
      <c r="FM506" s="7"/>
      <c r="FN506" s="7"/>
      <c r="FO506" s="7"/>
      <c r="FP506" s="7"/>
      <c r="FQ506" s="7"/>
      <c r="FR506" s="7"/>
      <c r="FS506" s="7"/>
      <c r="FT506" s="7"/>
      <c r="FU506" s="7"/>
      <c r="FV506" s="7"/>
      <c r="FW506" s="7"/>
      <c r="FX506" s="7"/>
      <c r="FY506" s="7"/>
      <c r="FZ506" s="7"/>
      <c r="GA506" s="7"/>
      <c r="GB506" s="7"/>
      <c r="GC506" s="7"/>
      <c r="GD506" s="7"/>
      <c r="GE506" s="7"/>
      <c r="GF506" s="7"/>
      <c r="GG506" s="7"/>
      <c r="GH506" s="7"/>
      <c r="GI506" s="7"/>
      <c r="GJ506" s="7"/>
      <c r="GK506" s="7"/>
      <c r="GL506" s="7"/>
      <c r="GM506" s="7"/>
      <c r="GN506" s="7"/>
      <c r="GO506" s="7"/>
      <c r="GP506" s="7"/>
      <c r="GQ506" s="7"/>
      <c r="GR506" s="7"/>
      <c r="GS506" s="7"/>
      <c r="GT506" s="7"/>
      <c r="GU506" s="7"/>
      <c r="GV506" s="7"/>
      <c r="GW506" s="7"/>
      <c r="GX506" s="7"/>
      <c r="GY506" s="7"/>
      <c r="GZ506" s="7"/>
      <c r="HA506" s="7"/>
      <c r="HB506" s="7"/>
      <c r="HC506" s="7"/>
      <c r="HD506" s="7"/>
      <c r="HE506" s="7"/>
      <c r="HF506" s="7"/>
      <c r="HG506" s="7"/>
      <c r="HH506" s="7"/>
      <c r="HI506" s="7"/>
      <c r="HJ506" s="7"/>
      <c r="HK506" s="7"/>
      <c r="HL506" s="7"/>
      <c r="HM506" s="7"/>
      <c r="HN506" s="7"/>
      <c r="HO506" s="7"/>
      <c r="HP506" s="7"/>
      <c r="HQ506" s="7"/>
      <c r="HR506" s="7"/>
      <c r="HS506" s="7"/>
      <c r="HT506" s="7"/>
      <c r="HU506" s="7"/>
      <c r="HV506" s="7"/>
      <c r="HW506" s="7"/>
      <c r="HX506" s="7"/>
      <c r="HY506" s="7"/>
      <c r="HZ506" s="7"/>
      <c r="IA506" s="7"/>
      <c r="IB506" s="7"/>
      <c r="IC506" s="7"/>
      <c r="ID506" s="7"/>
      <c r="IE506" s="7"/>
      <c r="IF506" s="7"/>
      <c r="IG506" s="7"/>
      <c r="IH506" s="7"/>
      <c r="II506" s="7"/>
      <c r="IJ506" s="7"/>
      <c r="IK506" s="7"/>
      <c r="IL506" s="7"/>
      <c r="IM506" s="7"/>
      <c r="IN506" s="7"/>
      <c r="IO506" s="7"/>
      <c r="IP506" s="7"/>
      <c r="IQ506" s="7"/>
      <c r="IR506" s="7"/>
      <c r="IS506" s="7"/>
      <c r="IT506" s="7"/>
      <c r="IU506" s="7"/>
      <c r="IV506" s="7"/>
      <c r="IW506" s="7"/>
      <c r="IX506" s="7"/>
      <c r="IY506" s="7"/>
      <c r="IZ506" s="7"/>
      <c r="JA506" s="7"/>
      <c r="JB506" s="7"/>
      <c r="JC506" s="7"/>
      <c r="JD506" s="7"/>
      <c r="JE506" s="7"/>
      <c r="JF506" s="7"/>
      <c r="JG506" s="7"/>
      <c r="JH506" s="7"/>
      <c r="JI506" s="7"/>
      <c r="JJ506" s="7"/>
      <c r="JK506" s="7"/>
      <c r="JL506" s="7"/>
      <c r="JM506" s="7"/>
      <c r="JN506" s="7"/>
      <c r="JO506" s="7"/>
      <c r="JP506" s="7"/>
      <c r="JQ506" s="7"/>
      <c r="JR506" s="7"/>
      <c r="JS506" s="7"/>
      <c r="JT506" s="7"/>
      <c r="JU506" s="7"/>
    </row>
    <row r="507" spans="1:281" s="3" customFormat="1" ht="30" customHeight="1" thickBot="1">
      <c r="A507" s="19" t="s">
        <v>1620</v>
      </c>
      <c r="B507" s="29" t="s">
        <v>1753</v>
      </c>
      <c r="C507" s="29" t="s">
        <v>110</v>
      </c>
      <c r="D507" s="109"/>
      <c r="E507" s="115">
        <v>0</v>
      </c>
      <c r="F507" s="113">
        <v>45852</v>
      </c>
      <c r="G507" s="34">
        <v>45866</v>
      </c>
      <c r="H507" s="125">
        <f t="shared" si="262"/>
        <v>15</v>
      </c>
      <c r="I507" s="22"/>
      <c r="J507" s="7"/>
      <c r="K507" s="7"/>
      <c r="L507" s="7"/>
      <c r="M507" s="7"/>
      <c r="N507" s="7"/>
      <c r="O507" s="7"/>
      <c r="P507" s="7"/>
      <c r="Q507" s="7"/>
      <c r="R507" s="7"/>
      <c r="S507" s="7"/>
      <c r="T507" s="7"/>
      <c r="U507" s="8"/>
      <c r="V507" s="8"/>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c r="DJ507" s="7"/>
      <c r="DK507" s="7"/>
      <c r="DL507" s="7"/>
      <c r="DM507" s="7"/>
      <c r="DN507" s="7"/>
      <c r="DO507" s="7"/>
      <c r="DP507" s="7"/>
      <c r="DQ507" s="7"/>
      <c r="DR507" s="7"/>
      <c r="DS507" s="7"/>
      <c r="DT507" s="7"/>
      <c r="DU507" s="7"/>
      <c r="DV507" s="7"/>
      <c r="DW507" s="7"/>
      <c r="DX507" s="7"/>
      <c r="DY507" s="7"/>
      <c r="DZ507" s="7"/>
      <c r="EA507" s="7"/>
      <c r="EB507" s="7"/>
      <c r="EC507" s="7"/>
      <c r="ED507" s="7"/>
      <c r="EE507" s="7"/>
      <c r="EF507" s="7"/>
      <c r="EG507" s="7"/>
      <c r="EH507" s="7"/>
      <c r="EI507" s="7"/>
      <c r="EJ507" s="7"/>
      <c r="EK507" s="7"/>
      <c r="EL507" s="7"/>
      <c r="EM507" s="7"/>
      <c r="EN507" s="7"/>
      <c r="EO507" s="7"/>
      <c r="EP507" s="7"/>
      <c r="EQ507" s="7"/>
      <c r="ER507" s="7"/>
      <c r="ES507" s="7"/>
      <c r="ET507" s="7"/>
      <c r="EU507" s="7"/>
      <c r="EV507" s="7"/>
      <c r="EW507" s="7"/>
      <c r="EX507" s="7"/>
      <c r="EY507" s="7"/>
      <c r="EZ507" s="7"/>
      <c r="FA507" s="7"/>
      <c r="FB507" s="7"/>
      <c r="FC507" s="7"/>
      <c r="FD507" s="7"/>
      <c r="FE507" s="7"/>
      <c r="FF507" s="7"/>
      <c r="FG507" s="7"/>
      <c r="FH507" s="7"/>
      <c r="FI507" s="7"/>
      <c r="FJ507" s="7"/>
      <c r="FK507" s="7"/>
      <c r="FL507" s="7"/>
      <c r="FM507" s="7"/>
      <c r="FN507" s="7"/>
      <c r="FO507" s="7"/>
      <c r="FP507" s="7"/>
      <c r="FQ507" s="7"/>
      <c r="FR507" s="7"/>
      <c r="FS507" s="7"/>
      <c r="FT507" s="7"/>
      <c r="FU507" s="7"/>
      <c r="FV507" s="7"/>
      <c r="FW507" s="7"/>
      <c r="FX507" s="7"/>
      <c r="FY507" s="7"/>
      <c r="FZ507" s="7"/>
      <c r="GA507" s="7"/>
      <c r="GB507" s="7"/>
      <c r="GC507" s="7"/>
      <c r="GD507" s="7"/>
      <c r="GE507" s="7"/>
      <c r="GF507" s="7"/>
      <c r="GG507" s="7"/>
      <c r="GH507" s="7"/>
      <c r="GI507" s="7"/>
      <c r="GJ507" s="7"/>
      <c r="GK507" s="7"/>
      <c r="GL507" s="7"/>
      <c r="GM507" s="7"/>
      <c r="GN507" s="7"/>
      <c r="GO507" s="7"/>
      <c r="GP507" s="7"/>
      <c r="GQ507" s="7"/>
      <c r="GR507" s="7"/>
      <c r="GS507" s="7"/>
      <c r="GT507" s="7"/>
      <c r="GU507" s="7"/>
      <c r="GV507" s="7"/>
      <c r="GW507" s="7"/>
      <c r="GX507" s="7"/>
      <c r="GY507" s="7"/>
      <c r="GZ507" s="7"/>
      <c r="HA507" s="7"/>
      <c r="HB507" s="7"/>
      <c r="HC507" s="7"/>
      <c r="HD507" s="7"/>
      <c r="HE507" s="7"/>
      <c r="HF507" s="7"/>
      <c r="HG507" s="7"/>
      <c r="HH507" s="7"/>
      <c r="HI507" s="7"/>
      <c r="HJ507" s="7"/>
      <c r="HK507" s="7"/>
      <c r="HL507" s="7"/>
      <c r="HM507" s="7"/>
      <c r="HN507" s="7"/>
      <c r="HO507" s="7"/>
      <c r="HP507" s="7"/>
      <c r="HQ507" s="7"/>
      <c r="HR507" s="7"/>
      <c r="HS507" s="7"/>
      <c r="HT507" s="7"/>
      <c r="HU507" s="7"/>
      <c r="HV507" s="7"/>
      <c r="HW507" s="7"/>
      <c r="HX507" s="7"/>
      <c r="HY507" s="7"/>
      <c r="HZ507" s="7"/>
      <c r="IA507" s="7"/>
      <c r="IB507" s="7"/>
      <c r="IC507" s="7"/>
      <c r="ID507" s="7"/>
      <c r="IE507" s="7"/>
      <c r="IF507" s="7"/>
      <c r="IG507" s="7"/>
      <c r="IH507" s="7"/>
      <c r="II507" s="7"/>
      <c r="IJ507" s="7"/>
      <c r="IK507" s="7"/>
      <c r="IL507" s="7"/>
      <c r="IM507" s="7"/>
      <c r="IN507" s="7"/>
      <c r="IO507" s="7"/>
      <c r="IP507" s="7"/>
      <c r="IQ507" s="7"/>
      <c r="IR507" s="7"/>
      <c r="IS507" s="7"/>
      <c r="IT507" s="7"/>
      <c r="IU507" s="7"/>
      <c r="IV507" s="7"/>
      <c r="IW507" s="7"/>
      <c r="IX507" s="7"/>
      <c r="IY507" s="7"/>
      <c r="IZ507" s="7"/>
      <c r="JA507" s="7"/>
      <c r="JB507" s="7"/>
      <c r="JC507" s="7"/>
      <c r="JD507" s="7"/>
      <c r="JE507" s="7"/>
      <c r="JF507" s="7"/>
      <c r="JG507" s="7"/>
      <c r="JH507" s="7"/>
      <c r="JI507" s="7"/>
      <c r="JJ507" s="7"/>
      <c r="JK507" s="7"/>
      <c r="JL507" s="7"/>
      <c r="JM507" s="7"/>
      <c r="JN507" s="7"/>
      <c r="JO507" s="7"/>
      <c r="JP507" s="7"/>
      <c r="JQ507" s="7"/>
      <c r="JR507" s="7"/>
      <c r="JS507" s="7"/>
      <c r="JT507" s="7"/>
      <c r="JU507" s="7"/>
    </row>
    <row r="508" spans="1:281" s="3" customFormat="1" ht="30" customHeight="1" thickBot="1">
      <c r="A508" s="19" t="s">
        <v>1621</v>
      </c>
      <c r="B508" s="29" t="s">
        <v>1753</v>
      </c>
      <c r="C508" s="29" t="s">
        <v>110</v>
      </c>
      <c r="D508" s="109"/>
      <c r="E508" s="115">
        <v>0</v>
      </c>
      <c r="F508" s="113">
        <v>45852</v>
      </c>
      <c r="G508" s="34">
        <v>45866</v>
      </c>
      <c r="H508" s="125">
        <f t="shared" si="262"/>
        <v>15</v>
      </c>
      <c r="I508" s="22"/>
      <c r="J508" s="7"/>
      <c r="K508" s="7"/>
      <c r="L508" s="7"/>
      <c r="M508" s="7"/>
      <c r="N508" s="7"/>
      <c r="O508" s="7"/>
      <c r="P508" s="7"/>
      <c r="Q508" s="7"/>
      <c r="R508" s="7"/>
      <c r="S508" s="7"/>
      <c r="T508" s="7"/>
      <c r="U508" s="8"/>
      <c r="V508" s="8"/>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c r="DJ508" s="7"/>
      <c r="DK508" s="7"/>
      <c r="DL508" s="7"/>
      <c r="DM508" s="7"/>
      <c r="DN508" s="7"/>
      <c r="DO508" s="7"/>
      <c r="DP508" s="7"/>
      <c r="DQ508" s="7"/>
      <c r="DR508" s="7"/>
      <c r="DS508" s="7"/>
      <c r="DT508" s="7"/>
      <c r="DU508" s="7"/>
      <c r="DV508" s="7"/>
      <c r="DW508" s="7"/>
      <c r="DX508" s="7"/>
      <c r="DY508" s="7"/>
      <c r="DZ508" s="7"/>
      <c r="EA508" s="7"/>
      <c r="EB508" s="7"/>
      <c r="EC508" s="7"/>
      <c r="ED508" s="7"/>
      <c r="EE508" s="7"/>
      <c r="EF508" s="7"/>
      <c r="EG508" s="7"/>
      <c r="EH508" s="7"/>
      <c r="EI508" s="7"/>
      <c r="EJ508" s="7"/>
      <c r="EK508" s="7"/>
      <c r="EL508" s="7"/>
      <c r="EM508" s="7"/>
      <c r="EN508" s="7"/>
      <c r="EO508" s="7"/>
      <c r="EP508" s="7"/>
      <c r="EQ508" s="7"/>
      <c r="ER508" s="7"/>
      <c r="ES508" s="7"/>
      <c r="ET508" s="7"/>
      <c r="EU508" s="7"/>
      <c r="EV508" s="7"/>
      <c r="EW508" s="7"/>
      <c r="EX508" s="7"/>
      <c r="EY508" s="7"/>
      <c r="EZ508" s="7"/>
      <c r="FA508" s="7"/>
      <c r="FB508" s="7"/>
      <c r="FC508" s="7"/>
      <c r="FD508" s="7"/>
      <c r="FE508" s="7"/>
      <c r="FF508" s="7"/>
      <c r="FG508" s="7"/>
      <c r="FH508" s="7"/>
      <c r="FI508" s="7"/>
      <c r="FJ508" s="7"/>
      <c r="FK508" s="7"/>
      <c r="FL508" s="7"/>
      <c r="FM508" s="7"/>
      <c r="FN508" s="7"/>
      <c r="FO508" s="7"/>
      <c r="FP508" s="7"/>
      <c r="FQ508" s="7"/>
      <c r="FR508" s="7"/>
      <c r="FS508" s="7"/>
      <c r="FT508" s="7"/>
      <c r="FU508" s="7"/>
      <c r="FV508" s="7"/>
      <c r="FW508" s="7"/>
      <c r="FX508" s="7"/>
      <c r="FY508" s="7"/>
      <c r="FZ508" s="7"/>
      <c r="GA508" s="7"/>
      <c r="GB508" s="7"/>
      <c r="GC508" s="7"/>
      <c r="GD508" s="7"/>
      <c r="GE508" s="7"/>
      <c r="GF508" s="7"/>
      <c r="GG508" s="7"/>
      <c r="GH508" s="7"/>
      <c r="GI508" s="7"/>
      <c r="GJ508" s="7"/>
      <c r="GK508" s="7"/>
      <c r="GL508" s="7"/>
      <c r="GM508" s="7"/>
      <c r="GN508" s="7"/>
      <c r="GO508" s="7"/>
      <c r="GP508" s="7"/>
      <c r="GQ508" s="7"/>
      <c r="GR508" s="7"/>
      <c r="GS508" s="7"/>
      <c r="GT508" s="7"/>
      <c r="GU508" s="7"/>
      <c r="GV508" s="7"/>
      <c r="GW508" s="7"/>
      <c r="GX508" s="7"/>
      <c r="GY508" s="7"/>
      <c r="GZ508" s="7"/>
      <c r="HA508" s="7"/>
      <c r="HB508" s="7"/>
      <c r="HC508" s="7"/>
      <c r="HD508" s="7"/>
      <c r="HE508" s="7"/>
      <c r="HF508" s="7"/>
      <c r="HG508" s="7"/>
      <c r="HH508" s="7"/>
      <c r="HI508" s="7"/>
      <c r="HJ508" s="7"/>
      <c r="HK508" s="7"/>
      <c r="HL508" s="7"/>
      <c r="HM508" s="7"/>
      <c r="HN508" s="7"/>
      <c r="HO508" s="7"/>
      <c r="HP508" s="7"/>
      <c r="HQ508" s="7"/>
      <c r="HR508" s="7"/>
      <c r="HS508" s="7"/>
      <c r="HT508" s="7"/>
      <c r="HU508" s="7"/>
      <c r="HV508" s="7"/>
      <c r="HW508" s="7"/>
      <c r="HX508" s="7"/>
      <c r="HY508" s="7"/>
      <c r="HZ508" s="7"/>
      <c r="IA508" s="7"/>
      <c r="IB508" s="7"/>
      <c r="IC508" s="7"/>
      <c r="ID508" s="7"/>
      <c r="IE508" s="7"/>
      <c r="IF508" s="7"/>
      <c r="IG508" s="7"/>
      <c r="IH508" s="7"/>
      <c r="II508" s="7"/>
      <c r="IJ508" s="7"/>
      <c r="IK508" s="7"/>
      <c r="IL508" s="7"/>
      <c r="IM508" s="7"/>
      <c r="IN508" s="7"/>
      <c r="IO508" s="7"/>
      <c r="IP508" s="7"/>
      <c r="IQ508" s="7"/>
      <c r="IR508" s="7"/>
      <c r="IS508" s="7"/>
      <c r="IT508" s="7"/>
      <c r="IU508" s="7"/>
      <c r="IV508" s="7"/>
      <c r="IW508" s="7"/>
      <c r="IX508" s="7"/>
      <c r="IY508" s="7"/>
      <c r="IZ508" s="7"/>
      <c r="JA508" s="7"/>
      <c r="JB508" s="7"/>
      <c r="JC508" s="7"/>
      <c r="JD508" s="7"/>
      <c r="JE508" s="7"/>
      <c r="JF508" s="7"/>
      <c r="JG508" s="7"/>
      <c r="JH508" s="7"/>
      <c r="JI508" s="7"/>
      <c r="JJ508" s="7"/>
      <c r="JK508" s="7"/>
      <c r="JL508" s="7"/>
      <c r="JM508" s="7"/>
      <c r="JN508" s="7"/>
      <c r="JO508" s="7"/>
      <c r="JP508" s="7"/>
      <c r="JQ508" s="7"/>
      <c r="JR508" s="7"/>
      <c r="JS508" s="7"/>
      <c r="JT508" s="7"/>
      <c r="JU508" s="7"/>
    </row>
    <row r="509" spans="1:281" s="3" customFormat="1" ht="30" customHeight="1" thickBot="1">
      <c r="A509" s="19" t="s">
        <v>1580</v>
      </c>
      <c r="B509" s="29" t="s">
        <v>332</v>
      </c>
      <c r="C509" s="29" t="s">
        <v>210</v>
      </c>
      <c r="D509" s="109"/>
      <c r="E509" s="115">
        <v>0</v>
      </c>
      <c r="F509" s="113">
        <v>45852</v>
      </c>
      <c r="G509" s="34">
        <v>45866</v>
      </c>
      <c r="H509" s="125">
        <f t="shared" si="262"/>
        <v>15</v>
      </c>
      <c r="I509" s="22"/>
      <c r="J509" s="7"/>
      <c r="K509" s="7"/>
      <c r="L509" s="7"/>
      <c r="M509" s="7"/>
      <c r="N509" s="7"/>
      <c r="O509" s="7"/>
      <c r="P509" s="7"/>
      <c r="Q509" s="7"/>
      <c r="R509" s="7"/>
      <c r="S509" s="7"/>
      <c r="T509" s="7"/>
      <c r="U509" s="8"/>
      <c r="V509" s="8"/>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c r="DJ509" s="7"/>
      <c r="DK509" s="7"/>
      <c r="DL509" s="7"/>
      <c r="DM509" s="7"/>
      <c r="DN509" s="7"/>
      <c r="DO509" s="7"/>
      <c r="DP509" s="7"/>
      <c r="DQ509" s="7"/>
      <c r="DR509" s="7"/>
      <c r="DS509" s="7"/>
      <c r="DT509" s="7"/>
      <c r="DU509" s="7"/>
      <c r="DV509" s="7"/>
      <c r="DW509" s="7"/>
      <c r="DX509" s="7"/>
      <c r="DY509" s="7"/>
      <c r="DZ509" s="7"/>
      <c r="EA509" s="7"/>
      <c r="EB509" s="7"/>
      <c r="EC509" s="7"/>
      <c r="ED509" s="7"/>
      <c r="EE509" s="7"/>
      <c r="EF509" s="7"/>
      <c r="EG509" s="7"/>
      <c r="EH509" s="7"/>
      <c r="EI509" s="7"/>
      <c r="EJ509" s="7"/>
      <c r="EK509" s="7"/>
      <c r="EL509" s="7"/>
      <c r="EM509" s="7"/>
      <c r="EN509" s="7"/>
      <c r="EO509" s="7"/>
      <c r="EP509" s="7"/>
      <c r="EQ509" s="7"/>
      <c r="ER509" s="7"/>
      <c r="ES509" s="7"/>
      <c r="ET509" s="7"/>
      <c r="EU509" s="7"/>
      <c r="EV509" s="7"/>
      <c r="EW509" s="7"/>
      <c r="EX509" s="7"/>
      <c r="EY509" s="7"/>
      <c r="EZ509" s="7"/>
      <c r="FA509" s="7"/>
      <c r="FB509" s="7"/>
      <c r="FC509" s="7"/>
      <c r="FD509" s="7"/>
      <c r="FE509" s="7"/>
      <c r="FF509" s="7"/>
      <c r="FG509" s="7"/>
      <c r="FH509" s="7"/>
      <c r="FI509" s="7"/>
      <c r="FJ509" s="7"/>
      <c r="FK509" s="7"/>
      <c r="FL509" s="7"/>
      <c r="FM509" s="7"/>
      <c r="FN509" s="7"/>
      <c r="FO509" s="7"/>
      <c r="FP509" s="7"/>
      <c r="FQ509" s="7"/>
      <c r="FR509" s="7"/>
      <c r="FS509" s="7"/>
      <c r="FT509" s="7"/>
      <c r="FU509" s="7"/>
      <c r="FV509" s="7"/>
      <c r="FW509" s="7"/>
      <c r="FX509" s="7"/>
      <c r="FY509" s="7"/>
      <c r="FZ509" s="7"/>
      <c r="GA509" s="7"/>
      <c r="GB509" s="7"/>
      <c r="GC509" s="7"/>
      <c r="GD509" s="7"/>
      <c r="GE509" s="7"/>
      <c r="GF509" s="7"/>
      <c r="GG509" s="7"/>
      <c r="GH509" s="7"/>
      <c r="GI509" s="7"/>
      <c r="GJ509" s="7"/>
      <c r="GK509" s="7"/>
      <c r="GL509" s="7"/>
      <c r="GM509" s="7"/>
      <c r="GN509" s="7"/>
      <c r="GO509" s="7"/>
      <c r="GP509" s="7"/>
      <c r="GQ509" s="7"/>
      <c r="GR509" s="7"/>
      <c r="GS509" s="7"/>
      <c r="GT509" s="7"/>
      <c r="GU509" s="7"/>
      <c r="GV509" s="7"/>
      <c r="GW509" s="7"/>
      <c r="GX509" s="7"/>
      <c r="GY509" s="7"/>
      <c r="GZ509" s="7"/>
      <c r="HA509" s="7"/>
      <c r="HB509" s="7"/>
      <c r="HC509" s="7"/>
      <c r="HD509" s="7"/>
      <c r="HE509" s="7"/>
      <c r="HF509" s="7"/>
      <c r="HG509" s="7"/>
      <c r="HH509" s="7"/>
      <c r="HI509" s="7"/>
      <c r="HJ509" s="7"/>
      <c r="HK509" s="7"/>
      <c r="HL509" s="7"/>
      <c r="HM509" s="7"/>
      <c r="HN509" s="7"/>
      <c r="HO509" s="7"/>
      <c r="HP509" s="7"/>
      <c r="HQ509" s="7"/>
      <c r="HR509" s="7"/>
      <c r="HS509" s="7"/>
      <c r="HT509" s="7"/>
      <c r="HU509" s="7"/>
      <c r="HV509" s="7"/>
      <c r="HW509" s="7"/>
      <c r="HX509" s="7"/>
      <c r="HY509" s="7"/>
      <c r="HZ509" s="7"/>
      <c r="IA509" s="7"/>
      <c r="IB509" s="7"/>
      <c r="IC509" s="7"/>
      <c r="ID509" s="7"/>
      <c r="IE509" s="7"/>
      <c r="IF509" s="7"/>
      <c r="IG509" s="7"/>
      <c r="IH509" s="7"/>
      <c r="II509" s="7"/>
      <c r="IJ509" s="7"/>
      <c r="IK509" s="7"/>
      <c r="IL509" s="7"/>
      <c r="IM509" s="7"/>
      <c r="IN509" s="7"/>
      <c r="IO509" s="7"/>
      <c r="IP509" s="7"/>
      <c r="IQ509" s="7"/>
      <c r="IR509" s="7"/>
      <c r="IS509" s="7"/>
      <c r="IT509" s="7"/>
      <c r="IU509" s="7"/>
      <c r="IV509" s="7"/>
      <c r="IW509" s="7"/>
      <c r="IX509" s="7"/>
      <c r="IY509" s="7"/>
      <c r="IZ509" s="7"/>
      <c r="JA509" s="7"/>
      <c r="JB509" s="7"/>
      <c r="JC509" s="7"/>
      <c r="JD509" s="7"/>
      <c r="JE509" s="7"/>
      <c r="JF509" s="7"/>
      <c r="JG509" s="7"/>
      <c r="JH509" s="7"/>
      <c r="JI509" s="7"/>
      <c r="JJ509" s="7"/>
      <c r="JK509" s="7"/>
      <c r="JL509" s="7"/>
      <c r="JM509" s="7"/>
      <c r="JN509" s="7"/>
      <c r="JO509" s="7"/>
      <c r="JP509" s="7"/>
      <c r="JQ509" s="7"/>
      <c r="JR509" s="7"/>
      <c r="JS509" s="7"/>
      <c r="JT509" s="7"/>
      <c r="JU509" s="7"/>
    </row>
    <row r="510" spans="1:281" s="3" customFormat="1" ht="30" customHeight="1" thickBot="1">
      <c r="A510" s="19" t="s">
        <v>1581</v>
      </c>
      <c r="B510" s="29" t="s">
        <v>1753</v>
      </c>
      <c r="C510" s="29" t="s">
        <v>110</v>
      </c>
      <c r="D510" s="109"/>
      <c r="E510" s="115">
        <v>0</v>
      </c>
      <c r="F510" s="113">
        <v>45852</v>
      </c>
      <c r="G510" s="34">
        <v>45866</v>
      </c>
      <c r="H510" s="125">
        <f t="shared" si="262"/>
        <v>15</v>
      </c>
      <c r="I510" s="22"/>
      <c r="J510" s="7"/>
      <c r="K510" s="7"/>
      <c r="L510" s="7"/>
      <c r="M510" s="7"/>
      <c r="N510" s="7"/>
      <c r="O510" s="7"/>
      <c r="P510" s="7"/>
      <c r="Q510" s="7"/>
      <c r="R510" s="7"/>
      <c r="S510" s="7"/>
      <c r="T510" s="7"/>
      <c r="U510" s="8"/>
      <c r="V510" s="8"/>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c r="DJ510" s="7"/>
      <c r="DK510" s="7"/>
      <c r="DL510" s="7"/>
      <c r="DM510" s="7"/>
      <c r="DN510" s="7"/>
      <c r="DO510" s="7"/>
      <c r="DP510" s="7"/>
      <c r="DQ510" s="7"/>
      <c r="DR510" s="7"/>
      <c r="DS510" s="7"/>
      <c r="DT510" s="7"/>
      <c r="DU510" s="7"/>
      <c r="DV510" s="7"/>
      <c r="DW510" s="7"/>
      <c r="DX510" s="7"/>
      <c r="DY510" s="7"/>
      <c r="DZ510" s="7"/>
      <c r="EA510" s="7"/>
      <c r="EB510" s="7"/>
      <c r="EC510" s="7"/>
      <c r="ED510" s="7"/>
      <c r="EE510" s="7"/>
      <c r="EF510" s="7"/>
      <c r="EG510" s="7"/>
      <c r="EH510" s="7"/>
      <c r="EI510" s="7"/>
      <c r="EJ510" s="7"/>
      <c r="EK510" s="7"/>
      <c r="EL510" s="7"/>
      <c r="EM510" s="7"/>
      <c r="EN510" s="7"/>
      <c r="EO510" s="7"/>
      <c r="EP510" s="7"/>
      <c r="EQ510" s="7"/>
      <c r="ER510" s="7"/>
      <c r="ES510" s="7"/>
      <c r="ET510" s="7"/>
      <c r="EU510" s="7"/>
      <c r="EV510" s="7"/>
      <c r="EW510" s="7"/>
      <c r="EX510" s="7"/>
      <c r="EY510" s="7"/>
      <c r="EZ510" s="7"/>
      <c r="FA510" s="7"/>
      <c r="FB510" s="7"/>
      <c r="FC510" s="7"/>
      <c r="FD510" s="7"/>
      <c r="FE510" s="7"/>
      <c r="FF510" s="7"/>
      <c r="FG510" s="7"/>
      <c r="FH510" s="7"/>
      <c r="FI510" s="7"/>
      <c r="FJ510" s="7"/>
      <c r="FK510" s="7"/>
      <c r="FL510" s="7"/>
      <c r="FM510" s="7"/>
      <c r="FN510" s="7"/>
      <c r="FO510" s="7"/>
      <c r="FP510" s="7"/>
      <c r="FQ510" s="7"/>
      <c r="FR510" s="7"/>
      <c r="FS510" s="7"/>
      <c r="FT510" s="7"/>
      <c r="FU510" s="7"/>
      <c r="FV510" s="7"/>
      <c r="FW510" s="7"/>
      <c r="FX510" s="7"/>
      <c r="FY510" s="7"/>
      <c r="FZ510" s="7"/>
      <c r="GA510" s="7"/>
      <c r="GB510" s="7"/>
      <c r="GC510" s="7"/>
      <c r="GD510" s="7"/>
      <c r="GE510" s="7"/>
      <c r="GF510" s="7"/>
      <c r="GG510" s="7"/>
      <c r="GH510" s="7"/>
      <c r="GI510" s="7"/>
      <c r="GJ510" s="7"/>
      <c r="GK510" s="7"/>
      <c r="GL510" s="7"/>
      <c r="GM510" s="7"/>
      <c r="GN510" s="7"/>
      <c r="GO510" s="7"/>
      <c r="GP510" s="7"/>
      <c r="GQ510" s="7"/>
      <c r="GR510" s="7"/>
      <c r="GS510" s="7"/>
      <c r="GT510" s="7"/>
      <c r="GU510" s="7"/>
      <c r="GV510" s="7"/>
      <c r="GW510" s="7"/>
      <c r="GX510" s="7"/>
      <c r="GY510" s="7"/>
      <c r="GZ510" s="7"/>
      <c r="HA510" s="7"/>
      <c r="HB510" s="7"/>
      <c r="HC510" s="7"/>
      <c r="HD510" s="7"/>
      <c r="HE510" s="7"/>
      <c r="HF510" s="7"/>
      <c r="HG510" s="7"/>
      <c r="HH510" s="7"/>
      <c r="HI510" s="7"/>
      <c r="HJ510" s="7"/>
      <c r="HK510" s="7"/>
      <c r="HL510" s="7"/>
      <c r="HM510" s="7"/>
      <c r="HN510" s="7"/>
      <c r="HO510" s="7"/>
      <c r="HP510" s="7"/>
      <c r="HQ510" s="7"/>
      <c r="HR510" s="7"/>
      <c r="HS510" s="7"/>
      <c r="HT510" s="7"/>
      <c r="HU510" s="7"/>
      <c r="HV510" s="7"/>
      <c r="HW510" s="7"/>
      <c r="HX510" s="7"/>
      <c r="HY510" s="7"/>
      <c r="HZ510" s="7"/>
      <c r="IA510" s="7"/>
      <c r="IB510" s="7"/>
      <c r="IC510" s="7"/>
      <c r="ID510" s="7"/>
      <c r="IE510" s="7"/>
      <c r="IF510" s="7"/>
      <c r="IG510" s="7"/>
      <c r="IH510" s="7"/>
      <c r="II510" s="7"/>
      <c r="IJ510" s="7"/>
      <c r="IK510" s="7"/>
      <c r="IL510" s="7"/>
      <c r="IM510" s="7"/>
      <c r="IN510" s="7"/>
      <c r="IO510" s="7"/>
      <c r="IP510" s="7"/>
      <c r="IQ510" s="7"/>
      <c r="IR510" s="7"/>
      <c r="IS510" s="7"/>
      <c r="IT510" s="7"/>
      <c r="IU510" s="7"/>
      <c r="IV510" s="7"/>
      <c r="IW510" s="7"/>
      <c r="IX510" s="7"/>
      <c r="IY510" s="7"/>
      <c r="IZ510" s="7"/>
      <c r="JA510" s="7"/>
      <c r="JB510" s="7"/>
      <c r="JC510" s="7"/>
      <c r="JD510" s="7"/>
      <c r="JE510" s="7"/>
      <c r="JF510" s="7"/>
      <c r="JG510" s="7"/>
      <c r="JH510" s="7"/>
      <c r="JI510" s="7"/>
      <c r="JJ510" s="7"/>
      <c r="JK510" s="7"/>
      <c r="JL510" s="7"/>
      <c r="JM510" s="7"/>
      <c r="JN510" s="7"/>
      <c r="JO510" s="7"/>
      <c r="JP510" s="7"/>
      <c r="JQ510" s="7"/>
      <c r="JR510" s="7"/>
      <c r="JS510" s="7"/>
      <c r="JT510" s="7"/>
      <c r="JU510" s="7"/>
    </row>
    <row r="511" spans="1:281" s="3" customFormat="1" ht="30" customHeight="1" thickBot="1">
      <c r="A511" s="19" t="s">
        <v>1582</v>
      </c>
      <c r="B511" s="29" t="s">
        <v>1035</v>
      </c>
      <c r="C511" s="29" t="s">
        <v>1622</v>
      </c>
      <c r="D511" s="109"/>
      <c r="E511" s="115">
        <v>0</v>
      </c>
      <c r="F511" s="113">
        <v>45852</v>
      </c>
      <c r="G511" s="34">
        <v>45866</v>
      </c>
      <c r="H511" s="125">
        <f t="shared" si="262"/>
        <v>15</v>
      </c>
      <c r="I511" s="22"/>
      <c r="J511" s="7"/>
      <c r="K511" s="7"/>
      <c r="L511" s="7"/>
      <c r="M511" s="7"/>
      <c r="N511" s="7"/>
      <c r="O511" s="7"/>
      <c r="P511" s="7"/>
      <c r="Q511" s="7"/>
      <c r="R511" s="7"/>
      <c r="S511" s="7"/>
      <c r="T511" s="7"/>
      <c r="U511" s="8"/>
      <c r="V511" s="8"/>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c r="DJ511" s="7"/>
      <c r="DK511" s="7"/>
      <c r="DL511" s="7"/>
      <c r="DM511" s="7"/>
      <c r="DN511" s="7"/>
      <c r="DO511" s="7"/>
      <c r="DP511" s="7"/>
      <c r="DQ511" s="7"/>
      <c r="DR511" s="7"/>
      <c r="DS511" s="7"/>
      <c r="DT511" s="7"/>
      <c r="DU511" s="7"/>
      <c r="DV511" s="7"/>
      <c r="DW511" s="7"/>
      <c r="DX511" s="7"/>
      <c r="DY511" s="7"/>
      <c r="DZ511" s="7"/>
      <c r="EA511" s="7"/>
      <c r="EB511" s="7"/>
      <c r="EC511" s="7"/>
      <c r="ED511" s="7"/>
      <c r="EE511" s="7"/>
      <c r="EF511" s="7"/>
      <c r="EG511" s="7"/>
      <c r="EH511" s="7"/>
      <c r="EI511" s="7"/>
      <c r="EJ511" s="7"/>
      <c r="EK511" s="7"/>
      <c r="EL511" s="7"/>
      <c r="EM511" s="7"/>
      <c r="EN511" s="7"/>
      <c r="EO511" s="7"/>
      <c r="EP511" s="7"/>
      <c r="EQ511" s="7"/>
      <c r="ER511" s="7"/>
      <c r="ES511" s="7"/>
      <c r="ET511" s="7"/>
      <c r="EU511" s="7"/>
      <c r="EV511" s="7"/>
      <c r="EW511" s="7"/>
      <c r="EX511" s="7"/>
      <c r="EY511" s="7"/>
      <c r="EZ511" s="7"/>
      <c r="FA511" s="7"/>
      <c r="FB511" s="7"/>
      <c r="FC511" s="7"/>
      <c r="FD511" s="7"/>
      <c r="FE511" s="7"/>
      <c r="FF511" s="7"/>
      <c r="FG511" s="7"/>
      <c r="FH511" s="7"/>
      <c r="FI511" s="7"/>
      <c r="FJ511" s="7"/>
      <c r="FK511" s="7"/>
      <c r="FL511" s="7"/>
      <c r="FM511" s="7"/>
      <c r="FN511" s="7"/>
      <c r="FO511" s="7"/>
      <c r="FP511" s="7"/>
      <c r="FQ511" s="7"/>
      <c r="FR511" s="7"/>
      <c r="FS511" s="7"/>
      <c r="FT511" s="7"/>
      <c r="FU511" s="7"/>
      <c r="FV511" s="7"/>
      <c r="FW511" s="7"/>
      <c r="FX511" s="7"/>
      <c r="FY511" s="7"/>
      <c r="FZ511" s="7"/>
      <c r="GA511" s="7"/>
      <c r="GB511" s="7"/>
      <c r="GC511" s="7"/>
      <c r="GD511" s="7"/>
      <c r="GE511" s="7"/>
      <c r="GF511" s="7"/>
      <c r="GG511" s="7"/>
      <c r="GH511" s="7"/>
      <c r="GI511" s="7"/>
      <c r="GJ511" s="7"/>
      <c r="GK511" s="7"/>
      <c r="GL511" s="7"/>
      <c r="GM511" s="7"/>
      <c r="GN511" s="7"/>
      <c r="GO511" s="7"/>
      <c r="GP511" s="7"/>
      <c r="GQ511" s="7"/>
      <c r="GR511" s="7"/>
      <c r="GS511" s="7"/>
      <c r="GT511" s="7"/>
      <c r="GU511" s="7"/>
      <c r="GV511" s="7"/>
      <c r="GW511" s="7"/>
      <c r="GX511" s="7"/>
      <c r="GY511" s="7"/>
      <c r="GZ511" s="7"/>
      <c r="HA511" s="7"/>
      <c r="HB511" s="7"/>
      <c r="HC511" s="7"/>
      <c r="HD511" s="7"/>
      <c r="HE511" s="7"/>
      <c r="HF511" s="7"/>
      <c r="HG511" s="7"/>
      <c r="HH511" s="7"/>
      <c r="HI511" s="7"/>
      <c r="HJ511" s="7"/>
      <c r="HK511" s="7"/>
      <c r="HL511" s="7"/>
      <c r="HM511" s="7"/>
      <c r="HN511" s="7"/>
      <c r="HO511" s="7"/>
      <c r="HP511" s="7"/>
      <c r="HQ511" s="7"/>
      <c r="HR511" s="7"/>
      <c r="HS511" s="7"/>
      <c r="HT511" s="7"/>
      <c r="HU511" s="7"/>
      <c r="HV511" s="7"/>
      <c r="HW511" s="7"/>
      <c r="HX511" s="7"/>
      <c r="HY511" s="7"/>
      <c r="HZ511" s="7"/>
      <c r="IA511" s="7"/>
      <c r="IB511" s="7"/>
      <c r="IC511" s="7"/>
      <c r="ID511" s="7"/>
      <c r="IE511" s="7"/>
      <c r="IF511" s="7"/>
      <c r="IG511" s="7"/>
      <c r="IH511" s="7"/>
      <c r="II511" s="7"/>
      <c r="IJ511" s="7"/>
      <c r="IK511" s="7"/>
      <c r="IL511" s="7"/>
      <c r="IM511" s="7"/>
      <c r="IN511" s="7"/>
      <c r="IO511" s="7"/>
      <c r="IP511" s="7"/>
      <c r="IQ511" s="7"/>
      <c r="IR511" s="7"/>
      <c r="IS511" s="7"/>
      <c r="IT511" s="7"/>
      <c r="IU511" s="7"/>
      <c r="IV511" s="7"/>
      <c r="IW511" s="7"/>
      <c r="IX511" s="7"/>
      <c r="IY511" s="7"/>
      <c r="IZ511" s="7"/>
      <c r="JA511" s="7"/>
      <c r="JB511" s="7"/>
      <c r="JC511" s="7"/>
      <c r="JD511" s="7"/>
      <c r="JE511" s="7"/>
      <c r="JF511" s="7"/>
      <c r="JG511" s="7"/>
      <c r="JH511" s="7"/>
      <c r="JI511" s="7"/>
      <c r="JJ511" s="7"/>
      <c r="JK511" s="7"/>
      <c r="JL511" s="7"/>
      <c r="JM511" s="7"/>
      <c r="JN511" s="7"/>
      <c r="JO511" s="7"/>
      <c r="JP511" s="7"/>
      <c r="JQ511" s="7"/>
      <c r="JR511" s="7"/>
      <c r="JS511" s="7"/>
      <c r="JT511" s="7"/>
      <c r="JU511" s="7"/>
    </row>
    <row r="512" spans="1:281" s="3" customFormat="1" ht="30" customHeight="1" thickBot="1">
      <c r="A512" s="19" t="s">
        <v>1583</v>
      </c>
      <c r="B512" s="29" t="s">
        <v>1035</v>
      </c>
      <c r="C512" s="29" t="s">
        <v>1622</v>
      </c>
      <c r="D512" s="109"/>
      <c r="E512" s="115">
        <v>0</v>
      </c>
      <c r="F512" s="113">
        <v>45852</v>
      </c>
      <c r="G512" s="34">
        <v>45866</v>
      </c>
      <c r="H512" s="125">
        <f t="shared" si="262"/>
        <v>15</v>
      </c>
      <c r="I512" s="22"/>
      <c r="J512" s="7"/>
      <c r="K512" s="7"/>
      <c r="L512" s="7"/>
      <c r="M512" s="7"/>
      <c r="N512" s="7"/>
      <c r="O512" s="7"/>
      <c r="P512" s="7"/>
      <c r="Q512" s="7"/>
      <c r="R512" s="7"/>
      <c r="S512" s="7"/>
      <c r="T512" s="7"/>
      <c r="U512" s="8"/>
      <c r="V512" s="8"/>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c r="DJ512" s="7"/>
      <c r="DK512" s="7"/>
      <c r="DL512" s="7"/>
      <c r="DM512" s="7"/>
      <c r="DN512" s="7"/>
      <c r="DO512" s="7"/>
      <c r="DP512" s="7"/>
      <c r="DQ512" s="7"/>
      <c r="DR512" s="7"/>
      <c r="DS512" s="7"/>
      <c r="DT512" s="7"/>
      <c r="DU512" s="7"/>
      <c r="DV512" s="7"/>
      <c r="DW512" s="7"/>
      <c r="DX512" s="7"/>
      <c r="DY512" s="7"/>
      <c r="DZ512" s="7"/>
      <c r="EA512" s="7"/>
      <c r="EB512" s="7"/>
      <c r="EC512" s="7"/>
      <c r="ED512" s="7"/>
      <c r="EE512" s="7"/>
      <c r="EF512" s="7"/>
      <c r="EG512" s="7"/>
      <c r="EH512" s="7"/>
      <c r="EI512" s="7"/>
      <c r="EJ512" s="7"/>
      <c r="EK512" s="7"/>
      <c r="EL512" s="7"/>
      <c r="EM512" s="7"/>
      <c r="EN512" s="7"/>
      <c r="EO512" s="7"/>
      <c r="EP512" s="7"/>
      <c r="EQ512" s="7"/>
      <c r="ER512" s="7"/>
      <c r="ES512" s="7"/>
      <c r="ET512" s="7"/>
      <c r="EU512" s="7"/>
      <c r="EV512" s="7"/>
      <c r="EW512" s="7"/>
      <c r="EX512" s="7"/>
      <c r="EY512" s="7"/>
      <c r="EZ512" s="7"/>
      <c r="FA512" s="7"/>
      <c r="FB512" s="7"/>
      <c r="FC512" s="7"/>
      <c r="FD512" s="7"/>
      <c r="FE512" s="7"/>
      <c r="FF512" s="7"/>
      <c r="FG512" s="7"/>
      <c r="FH512" s="7"/>
      <c r="FI512" s="7"/>
      <c r="FJ512" s="7"/>
      <c r="FK512" s="7"/>
      <c r="FL512" s="7"/>
      <c r="FM512" s="7"/>
      <c r="FN512" s="7"/>
      <c r="FO512" s="7"/>
      <c r="FP512" s="7"/>
      <c r="FQ512" s="7"/>
      <c r="FR512" s="7"/>
      <c r="FS512" s="7"/>
      <c r="FT512" s="7"/>
      <c r="FU512" s="7"/>
      <c r="FV512" s="7"/>
      <c r="FW512" s="7"/>
      <c r="FX512" s="7"/>
      <c r="FY512" s="7"/>
      <c r="FZ512" s="7"/>
      <c r="GA512" s="7"/>
      <c r="GB512" s="7"/>
      <c r="GC512" s="7"/>
      <c r="GD512" s="7"/>
      <c r="GE512" s="7"/>
      <c r="GF512" s="7"/>
      <c r="GG512" s="7"/>
      <c r="GH512" s="7"/>
      <c r="GI512" s="7"/>
      <c r="GJ512" s="7"/>
      <c r="GK512" s="7"/>
      <c r="GL512" s="7"/>
      <c r="GM512" s="7"/>
      <c r="GN512" s="7"/>
      <c r="GO512" s="7"/>
      <c r="GP512" s="7"/>
      <c r="GQ512" s="7"/>
      <c r="GR512" s="7"/>
      <c r="GS512" s="7"/>
      <c r="GT512" s="7"/>
      <c r="GU512" s="7"/>
      <c r="GV512" s="7"/>
      <c r="GW512" s="7"/>
      <c r="GX512" s="7"/>
      <c r="GY512" s="7"/>
      <c r="GZ512" s="7"/>
      <c r="HA512" s="7"/>
      <c r="HB512" s="7"/>
      <c r="HC512" s="7"/>
      <c r="HD512" s="7"/>
      <c r="HE512" s="7"/>
      <c r="HF512" s="7"/>
      <c r="HG512" s="7"/>
      <c r="HH512" s="7"/>
      <c r="HI512" s="7"/>
      <c r="HJ512" s="7"/>
      <c r="HK512" s="7"/>
      <c r="HL512" s="7"/>
      <c r="HM512" s="7"/>
      <c r="HN512" s="7"/>
      <c r="HO512" s="7"/>
      <c r="HP512" s="7"/>
      <c r="HQ512" s="7"/>
      <c r="HR512" s="7"/>
      <c r="HS512" s="7"/>
      <c r="HT512" s="7"/>
      <c r="HU512" s="7"/>
      <c r="HV512" s="7"/>
      <c r="HW512" s="7"/>
      <c r="HX512" s="7"/>
      <c r="HY512" s="7"/>
      <c r="HZ512" s="7"/>
      <c r="IA512" s="7"/>
      <c r="IB512" s="7"/>
      <c r="IC512" s="7"/>
      <c r="ID512" s="7"/>
      <c r="IE512" s="7"/>
      <c r="IF512" s="7"/>
      <c r="IG512" s="7"/>
      <c r="IH512" s="7"/>
      <c r="II512" s="7"/>
      <c r="IJ512" s="7"/>
      <c r="IK512" s="7"/>
      <c r="IL512" s="7"/>
      <c r="IM512" s="7"/>
      <c r="IN512" s="7"/>
      <c r="IO512" s="7"/>
      <c r="IP512" s="7"/>
      <c r="IQ512" s="7"/>
      <c r="IR512" s="7"/>
      <c r="IS512" s="7"/>
      <c r="IT512" s="7"/>
      <c r="IU512" s="7"/>
      <c r="IV512" s="7"/>
      <c r="IW512" s="7"/>
      <c r="IX512" s="7"/>
      <c r="IY512" s="7"/>
      <c r="IZ512" s="7"/>
      <c r="JA512" s="7"/>
      <c r="JB512" s="7"/>
      <c r="JC512" s="7"/>
      <c r="JD512" s="7"/>
      <c r="JE512" s="7"/>
      <c r="JF512" s="7"/>
      <c r="JG512" s="7"/>
      <c r="JH512" s="7"/>
      <c r="JI512" s="7"/>
      <c r="JJ512" s="7"/>
      <c r="JK512" s="7"/>
      <c r="JL512" s="7"/>
      <c r="JM512" s="7"/>
      <c r="JN512" s="7"/>
      <c r="JO512" s="7"/>
      <c r="JP512" s="7"/>
      <c r="JQ512" s="7"/>
      <c r="JR512" s="7"/>
      <c r="JS512" s="7"/>
      <c r="JT512" s="7"/>
      <c r="JU512" s="7"/>
    </row>
    <row r="513" spans="1:281" s="3" customFormat="1" ht="30" customHeight="1" thickBot="1">
      <c r="A513" s="19" t="s">
        <v>1584</v>
      </c>
      <c r="B513" s="29" t="s">
        <v>1753</v>
      </c>
      <c r="C513" s="29" t="s">
        <v>110</v>
      </c>
      <c r="D513" s="109"/>
      <c r="E513" s="115">
        <v>0</v>
      </c>
      <c r="F513" s="113">
        <v>45852</v>
      </c>
      <c r="G513" s="34">
        <v>45866</v>
      </c>
      <c r="H513" s="125">
        <f t="shared" si="262"/>
        <v>15</v>
      </c>
      <c r="I513" s="22"/>
      <c r="J513" s="7"/>
      <c r="K513" s="7"/>
      <c r="L513" s="7"/>
      <c r="M513" s="7"/>
      <c r="N513" s="7"/>
      <c r="O513" s="7"/>
      <c r="P513" s="7"/>
      <c r="Q513" s="7"/>
      <c r="R513" s="7"/>
      <c r="S513" s="7"/>
      <c r="T513" s="7"/>
      <c r="U513" s="8"/>
      <c r="V513" s="8"/>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c r="DJ513" s="7"/>
      <c r="DK513" s="7"/>
      <c r="DL513" s="7"/>
      <c r="DM513" s="7"/>
      <c r="DN513" s="7"/>
      <c r="DO513" s="7"/>
      <c r="DP513" s="7"/>
      <c r="DQ513" s="7"/>
      <c r="DR513" s="7"/>
      <c r="DS513" s="7"/>
      <c r="DT513" s="7"/>
      <c r="DU513" s="7"/>
      <c r="DV513" s="7"/>
      <c r="DW513" s="7"/>
      <c r="DX513" s="7"/>
      <c r="DY513" s="7"/>
      <c r="DZ513" s="7"/>
      <c r="EA513" s="7"/>
      <c r="EB513" s="7"/>
      <c r="EC513" s="7"/>
      <c r="ED513" s="7"/>
      <c r="EE513" s="7"/>
      <c r="EF513" s="7"/>
      <c r="EG513" s="7"/>
      <c r="EH513" s="7"/>
      <c r="EI513" s="7"/>
      <c r="EJ513" s="7"/>
      <c r="EK513" s="7"/>
      <c r="EL513" s="7"/>
      <c r="EM513" s="7"/>
      <c r="EN513" s="7"/>
      <c r="EO513" s="7"/>
      <c r="EP513" s="7"/>
      <c r="EQ513" s="7"/>
      <c r="ER513" s="7"/>
      <c r="ES513" s="7"/>
      <c r="ET513" s="7"/>
      <c r="EU513" s="7"/>
      <c r="EV513" s="7"/>
      <c r="EW513" s="7"/>
      <c r="EX513" s="7"/>
      <c r="EY513" s="7"/>
      <c r="EZ513" s="7"/>
      <c r="FA513" s="7"/>
      <c r="FB513" s="7"/>
      <c r="FC513" s="7"/>
      <c r="FD513" s="7"/>
      <c r="FE513" s="7"/>
      <c r="FF513" s="7"/>
      <c r="FG513" s="7"/>
      <c r="FH513" s="7"/>
      <c r="FI513" s="7"/>
      <c r="FJ513" s="7"/>
      <c r="FK513" s="7"/>
      <c r="FL513" s="7"/>
      <c r="FM513" s="7"/>
      <c r="FN513" s="7"/>
      <c r="FO513" s="7"/>
      <c r="FP513" s="7"/>
      <c r="FQ513" s="7"/>
      <c r="FR513" s="7"/>
      <c r="FS513" s="7"/>
      <c r="FT513" s="7"/>
      <c r="FU513" s="7"/>
      <c r="FV513" s="7"/>
      <c r="FW513" s="7"/>
      <c r="FX513" s="7"/>
      <c r="FY513" s="7"/>
      <c r="FZ513" s="7"/>
      <c r="GA513" s="7"/>
      <c r="GB513" s="7"/>
      <c r="GC513" s="7"/>
      <c r="GD513" s="7"/>
      <c r="GE513" s="7"/>
      <c r="GF513" s="7"/>
      <c r="GG513" s="7"/>
      <c r="GH513" s="7"/>
      <c r="GI513" s="7"/>
      <c r="GJ513" s="7"/>
      <c r="GK513" s="7"/>
      <c r="GL513" s="7"/>
      <c r="GM513" s="7"/>
      <c r="GN513" s="7"/>
      <c r="GO513" s="7"/>
      <c r="GP513" s="7"/>
      <c r="GQ513" s="7"/>
      <c r="GR513" s="7"/>
      <c r="GS513" s="7"/>
      <c r="GT513" s="7"/>
      <c r="GU513" s="7"/>
      <c r="GV513" s="7"/>
      <c r="GW513" s="7"/>
      <c r="GX513" s="7"/>
      <c r="GY513" s="7"/>
      <c r="GZ513" s="7"/>
      <c r="HA513" s="7"/>
      <c r="HB513" s="7"/>
      <c r="HC513" s="7"/>
      <c r="HD513" s="7"/>
      <c r="HE513" s="7"/>
      <c r="HF513" s="7"/>
      <c r="HG513" s="7"/>
      <c r="HH513" s="7"/>
      <c r="HI513" s="7"/>
      <c r="HJ513" s="7"/>
      <c r="HK513" s="7"/>
      <c r="HL513" s="7"/>
      <c r="HM513" s="7"/>
      <c r="HN513" s="7"/>
      <c r="HO513" s="7"/>
      <c r="HP513" s="7"/>
      <c r="HQ513" s="7"/>
      <c r="HR513" s="7"/>
      <c r="HS513" s="7"/>
      <c r="HT513" s="7"/>
      <c r="HU513" s="7"/>
      <c r="HV513" s="7"/>
      <c r="HW513" s="7"/>
      <c r="HX513" s="7"/>
      <c r="HY513" s="7"/>
      <c r="HZ513" s="7"/>
      <c r="IA513" s="7"/>
      <c r="IB513" s="7"/>
      <c r="IC513" s="7"/>
      <c r="ID513" s="7"/>
      <c r="IE513" s="7"/>
      <c r="IF513" s="7"/>
      <c r="IG513" s="7"/>
      <c r="IH513" s="7"/>
      <c r="II513" s="7"/>
      <c r="IJ513" s="7"/>
      <c r="IK513" s="7"/>
      <c r="IL513" s="7"/>
      <c r="IM513" s="7"/>
      <c r="IN513" s="7"/>
      <c r="IO513" s="7"/>
      <c r="IP513" s="7"/>
      <c r="IQ513" s="7"/>
      <c r="IR513" s="7"/>
      <c r="IS513" s="7"/>
      <c r="IT513" s="7"/>
      <c r="IU513" s="7"/>
      <c r="IV513" s="7"/>
      <c r="IW513" s="7"/>
      <c r="IX513" s="7"/>
      <c r="IY513" s="7"/>
      <c r="IZ513" s="7"/>
      <c r="JA513" s="7"/>
      <c r="JB513" s="7"/>
      <c r="JC513" s="7"/>
      <c r="JD513" s="7"/>
      <c r="JE513" s="7"/>
      <c r="JF513" s="7"/>
      <c r="JG513" s="7"/>
      <c r="JH513" s="7"/>
      <c r="JI513" s="7"/>
      <c r="JJ513" s="7"/>
      <c r="JK513" s="7"/>
      <c r="JL513" s="7"/>
      <c r="JM513" s="7"/>
      <c r="JN513" s="7"/>
      <c r="JO513" s="7"/>
      <c r="JP513" s="7"/>
      <c r="JQ513" s="7"/>
      <c r="JR513" s="7"/>
      <c r="JS513" s="7"/>
      <c r="JT513" s="7"/>
      <c r="JU513" s="7"/>
    </row>
    <row r="514" spans="1:281" s="3" customFormat="1" ht="30" customHeight="1" thickBot="1">
      <c r="A514" s="19" t="s">
        <v>1585</v>
      </c>
      <c r="B514" s="29" t="s">
        <v>1035</v>
      </c>
      <c r="C514" s="29" t="s">
        <v>1622</v>
      </c>
      <c r="D514" s="109"/>
      <c r="E514" s="115">
        <v>0</v>
      </c>
      <c r="F514" s="113">
        <v>45852</v>
      </c>
      <c r="G514" s="34">
        <v>45866</v>
      </c>
      <c r="H514" s="125">
        <f t="shared" si="262"/>
        <v>15</v>
      </c>
      <c r="I514" s="22"/>
      <c r="J514" s="7"/>
      <c r="K514" s="7"/>
      <c r="L514" s="7"/>
      <c r="M514" s="7"/>
      <c r="N514" s="7"/>
      <c r="O514" s="7"/>
      <c r="P514" s="7"/>
      <c r="Q514" s="7"/>
      <c r="R514" s="7"/>
      <c r="S514" s="7"/>
      <c r="T514" s="7"/>
      <c r="U514" s="8"/>
      <c r="V514" s="8"/>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c r="DJ514" s="7"/>
      <c r="DK514" s="7"/>
      <c r="DL514" s="7"/>
      <c r="DM514" s="7"/>
      <c r="DN514" s="7"/>
      <c r="DO514" s="7"/>
      <c r="DP514" s="7"/>
      <c r="DQ514" s="7"/>
      <c r="DR514" s="7"/>
      <c r="DS514" s="7"/>
      <c r="DT514" s="7"/>
      <c r="DU514" s="7"/>
      <c r="DV514" s="7"/>
      <c r="DW514" s="7"/>
      <c r="DX514" s="7"/>
      <c r="DY514" s="7"/>
      <c r="DZ514" s="7"/>
      <c r="EA514" s="7"/>
      <c r="EB514" s="7"/>
      <c r="EC514" s="7"/>
      <c r="ED514" s="7"/>
      <c r="EE514" s="7"/>
      <c r="EF514" s="7"/>
      <c r="EG514" s="7"/>
      <c r="EH514" s="7"/>
      <c r="EI514" s="7"/>
      <c r="EJ514" s="7"/>
      <c r="EK514" s="7"/>
      <c r="EL514" s="7"/>
      <c r="EM514" s="7"/>
      <c r="EN514" s="7"/>
      <c r="EO514" s="7"/>
      <c r="EP514" s="7"/>
      <c r="EQ514" s="7"/>
      <c r="ER514" s="7"/>
      <c r="ES514" s="7"/>
      <c r="ET514" s="7"/>
      <c r="EU514" s="7"/>
      <c r="EV514" s="7"/>
      <c r="EW514" s="7"/>
      <c r="EX514" s="7"/>
      <c r="EY514" s="7"/>
      <c r="EZ514" s="7"/>
      <c r="FA514" s="7"/>
      <c r="FB514" s="7"/>
      <c r="FC514" s="7"/>
      <c r="FD514" s="7"/>
      <c r="FE514" s="7"/>
      <c r="FF514" s="7"/>
      <c r="FG514" s="7"/>
      <c r="FH514" s="7"/>
      <c r="FI514" s="7"/>
      <c r="FJ514" s="7"/>
      <c r="FK514" s="7"/>
      <c r="FL514" s="7"/>
      <c r="FM514" s="7"/>
      <c r="FN514" s="7"/>
      <c r="FO514" s="7"/>
      <c r="FP514" s="7"/>
      <c r="FQ514" s="7"/>
      <c r="FR514" s="7"/>
      <c r="FS514" s="7"/>
      <c r="FT514" s="7"/>
      <c r="FU514" s="7"/>
      <c r="FV514" s="7"/>
      <c r="FW514" s="7"/>
      <c r="FX514" s="7"/>
      <c r="FY514" s="7"/>
      <c r="FZ514" s="7"/>
      <c r="GA514" s="7"/>
      <c r="GB514" s="7"/>
      <c r="GC514" s="7"/>
      <c r="GD514" s="7"/>
      <c r="GE514" s="7"/>
      <c r="GF514" s="7"/>
      <c r="GG514" s="7"/>
      <c r="GH514" s="7"/>
      <c r="GI514" s="7"/>
      <c r="GJ514" s="7"/>
      <c r="GK514" s="7"/>
      <c r="GL514" s="7"/>
      <c r="GM514" s="7"/>
      <c r="GN514" s="7"/>
      <c r="GO514" s="7"/>
      <c r="GP514" s="7"/>
      <c r="GQ514" s="7"/>
      <c r="GR514" s="7"/>
      <c r="GS514" s="7"/>
      <c r="GT514" s="7"/>
      <c r="GU514" s="7"/>
      <c r="GV514" s="7"/>
      <c r="GW514" s="7"/>
      <c r="GX514" s="7"/>
      <c r="GY514" s="7"/>
      <c r="GZ514" s="7"/>
      <c r="HA514" s="7"/>
      <c r="HB514" s="7"/>
      <c r="HC514" s="7"/>
      <c r="HD514" s="7"/>
      <c r="HE514" s="7"/>
      <c r="HF514" s="7"/>
      <c r="HG514" s="7"/>
      <c r="HH514" s="7"/>
      <c r="HI514" s="7"/>
      <c r="HJ514" s="7"/>
      <c r="HK514" s="7"/>
      <c r="HL514" s="7"/>
      <c r="HM514" s="7"/>
      <c r="HN514" s="7"/>
      <c r="HO514" s="7"/>
      <c r="HP514" s="7"/>
      <c r="HQ514" s="7"/>
      <c r="HR514" s="7"/>
      <c r="HS514" s="7"/>
      <c r="HT514" s="7"/>
      <c r="HU514" s="7"/>
      <c r="HV514" s="7"/>
      <c r="HW514" s="7"/>
      <c r="HX514" s="7"/>
      <c r="HY514" s="7"/>
      <c r="HZ514" s="7"/>
      <c r="IA514" s="7"/>
      <c r="IB514" s="7"/>
      <c r="IC514" s="7"/>
      <c r="ID514" s="7"/>
      <c r="IE514" s="7"/>
      <c r="IF514" s="7"/>
      <c r="IG514" s="7"/>
      <c r="IH514" s="7"/>
      <c r="II514" s="7"/>
      <c r="IJ514" s="7"/>
      <c r="IK514" s="7"/>
      <c r="IL514" s="7"/>
      <c r="IM514" s="7"/>
      <c r="IN514" s="7"/>
      <c r="IO514" s="7"/>
      <c r="IP514" s="7"/>
      <c r="IQ514" s="7"/>
      <c r="IR514" s="7"/>
      <c r="IS514" s="7"/>
      <c r="IT514" s="7"/>
      <c r="IU514" s="7"/>
      <c r="IV514" s="7"/>
      <c r="IW514" s="7"/>
      <c r="IX514" s="7"/>
      <c r="IY514" s="7"/>
      <c r="IZ514" s="7"/>
      <c r="JA514" s="7"/>
      <c r="JB514" s="7"/>
      <c r="JC514" s="7"/>
      <c r="JD514" s="7"/>
      <c r="JE514" s="7"/>
      <c r="JF514" s="7"/>
      <c r="JG514" s="7"/>
      <c r="JH514" s="7"/>
      <c r="JI514" s="7"/>
      <c r="JJ514" s="7"/>
      <c r="JK514" s="7"/>
      <c r="JL514" s="7"/>
      <c r="JM514" s="7"/>
      <c r="JN514" s="7"/>
      <c r="JO514" s="7"/>
      <c r="JP514" s="7"/>
      <c r="JQ514" s="7"/>
      <c r="JR514" s="7"/>
      <c r="JS514" s="7"/>
      <c r="JT514" s="7"/>
      <c r="JU514" s="7"/>
    </row>
    <row r="515" spans="1:281" s="3" customFormat="1" ht="30" customHeight="1" thickBot="1">
      <c r="A515" s="19" t="s">
        <v>1586</v>
      </c>
      <c r="B515" s="29" t="s">
        <v>1035</v>
      </c>
      <c r="C515" s="29" t="s">
        <v>1622</v>
      </c>
      <c r="D515" s="109"/>
      <c r="E515" s="115">
        <v>0</v>
      </c>
      <c r="F515" s="113">
        <v>45852</v>
      </c>
      <c r="G515" s="34">
        <v>45866</v>
      </c>
      <c r="H515" s="125">
        <f t="shared" si="262"/>
        <v>15</v>
      </c>
      <c r="I515" s="22"/>
      <c r="J515" s="7"/>
      <c r="K515" s="7"/>
      <c r="L515" s="7"/>
      <c r="M515" s="7"/>
      <c r="N515" s="7"/>
      <c r="O515" s="7"/>
      <c r="P515" s="7"/>
      <c r="Q515" s="7"/>
      <c r="R515" s="7"/>
      <c r="S515" s="7"/>
      <c r="T515" s="7"/>
      <c r="U515" s="8"/>
      <c r="V515" s="8"/>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c r="DJ515" s="7"/>
      <c r="DK515" s="7"/>
      <c r="DL515" s="7"/>
      <c r="DM515" s="7"/>
      <c r="DN515" s="7"/>
      <c r="DO515" s="7"/>
      <c r="DP515" s="7"/>
      <c r="DQ515" s="7"/>
      <c r="DR515" s="7"/>
      <c r="DS515" s="7"/>
      <c r="DT515" s="7"/>
      <c r="DU515" s="7"/>
      <c r="DV515" s="7"/>
      <c r="DW515" s="7"/>
      <c r="DX515" s="7"/>
      <c r="DY515" s="7"/>
      <c r="DZ515" s="7"/>
      <c r="EA515" s="7"/>
      <c r="EB515" s="7"/>
      <c r="EC515" s="7"/>
      <c r="ED515" s="7"/>
      <c r="EE515" s="7"/>
      <c r="EF515" s="7"/>
      <c r="EG515" s="7"/>
      <c r="EH515" s="7"/>
      <c r="EI515" s="7"/>
      <c r="EJ515" s="7"/>
      <c r="EK515" s="7"/>
      <c r="EL515" s="7"/>
      <c r="EM515" s="7"/>
      <c r="EN515" s="7"/>
      <c r="EO515" s="7"/>
      <c r="EP515" s="7"/>
      <c r="EQ515" s="7"/>
      <c r="ER515" s="7"/>
      <c r="ES515" s="7"/>
      <c r="ET515" s="7"/>
      <c r="EU515" s="7"/>
      <c r="EV515" s="7"/>
      <c r="EW515" s="7"/>
      <c r="EX515" s="7"/>
      <c r="EY515" s="7"/>
      <c r="EZ515" s="7"/>
      <c r="FA515" s="7"/>
      <c r="FB515" s="7"/>
      <c r="FC515" s="7"/>
      <c r="FD515" s="7"/>
      <c r="FE515" s="7"/>
      <c r="FF515" s="7"/>
      <c r="FG515" s="7"/>
      <c r="FH515" s="7"/>
      <c r="FI515" s="7"/>
      <c r="FJ515" s="7"/>
      <c r="FK515" s="7"/>
      <c r="FL515" s="7"/>
      <c r="FM515" s="7"/>
      <c r="FN515" s="7"/>
      <c r="FO515" s="7"/>
      <c r="FP515" s="7"/>
      <c r="FQ515" s="7"/>
      <c r="FR515" s="7"/>
      <c r="FS515" s="7"/>
      <c r="FT515" s="7"/>
      <c r="FU515" s="7"/>
      <c r="FV515" s="7"/>
      <c r="FW515" s="7"/>
      <c r="FX515" s="7"/>
      <c r="FY515" s="7"/>
      <c r="FZ515" s="7"/>
      <c r="GA515" s="7"/>
      <c r="GB515" s="7"/>
      <c r="GC515" s="7"/>
      <c r="GD515" s="7"/>
      <c r="GE515" s="7"/>
      <c r="GF515" s="7"/>
      <c r="GG515" s="7"/>
      <c r="GH515" s="7"/>
      <c r="GI515" s="7"/>
      <c r="GJ515" s="7"/>
      <c r="GK515" s="7"/>
      <c r="GL515" s="7"/>
      <c r="GM515" s="7"/>
      <c r="GN515" s="7"/>
      <c r="GO515" s="7"/>
      <c r="GP515" s="7"/>
      <c r="GQ515" s="7"/>
      <c r="GR515" s="7"/>
      <c r="GS515" s="7"/>
      <c r="GT515" s="7"/>
      <c r="GU515" s="7"/>
      <c r="GV515" s="7"/>
      <c r="GW515" s="7"/>
      <c r="GX515" s="7"/>
      <c r="GY515" s="7"/>
      <c r="GZ515" s="7"/>
      <c r="HA515" s="7"/>
      <c r="HB515" s="7"/>
      <c r="HC515" s="7"/>
      <c r="HD515" s="7"/>
      <c r="HE515" s="7"/>
      <c r="HF515" s="7"/>
      <c r="HG515" s="7"/>
      <c r="HH515" s="7"/>
      <c r="HI515" s="7"/>
      <c r="HJ515" s="7"/>
      <c r="HK515" s="7"/>
      <c r="HL515" s="7"/>
      <c r="HM515" s="7"/>
      <c r="HN515" s="7"/>
      <c r="HO515" s="7"/>
      <c r="HP515" s="7"/>
      <c r="HQ515" s="7"/>
      <c r="HR515" s="7"/>
      <c r="HS515" s="7"/>
      <c r="HT515" s="7"/>
      <c r="HU515" s="7"/>
      <c r="HV515" s="7"/>
      <c r="HW515" s="7"/>
      <c r="HX515" s="7"/>
      <c r="HY515" s="7"/>
      <c r="HZ515" s="7"/>
      <c r="IA515" s="7"/>
      <c r="IB515" s="7"/>
      <c r="IC515" s="7"/>
      <c r="ID515" s="7"/>
      <c r="IE515" s="7"/>
      <c r="IF515" s="7"/>
      <c r="IG515" s="7"/>
      <c r="IH515" s="7"/>
      <c r="II515" s="7"/>
      <c r="IJ515" s="7"/>
      <c r="IK515" s="7"/>
      <c r="IL515" s="7"/>
      <c r="IM515" s="7"/>
      <c r="IN515" s="7"/>
      <c r="IO515" s="7"/>
      <c r="IP515" s="7"/>
      <c r="IQ515" s="7"/>
      <c r="IR515" s="7"/>
      <c r="IS515" s="7"/>
      <c r="IT515" s="7"/>
      <c r="IU515" s="7"/>
      <c r="IV515" s="7"/>
      <c r="IW515" s="7"/>
      <c r="IX515" s="7"/>
      <c r="IY515" s="7"/>
      <c r="IZ515" s="7"/>
      <c r="JA515" s="7"/>
      <c r="JB515" s="7"/>
      <c r="JC515" s="7"/>
      <c r="JD515" s="7"/>
      <c r="JE515" s="7"/>
      <c r="JF515" s="7"/>
      <c r="JG515" s="7"/>
      <c r="JH515" s="7"/>
      <c r="JI515" s="7"/>
      <c r="JJ515" s="7"/>
      <c r="JK515" s="7"/>
      <c r="JL515" s="7"/>
      <c r="JM515" s="7"/>
      <c r="JN515" s="7"/>
      <c r="JO515" s="7"/>
      <c r="JP515" s="7"/>
      <c r="JQ515" s="7"/>
      <c r="JR515" s="7"/>
      <c r="JS515" s="7"/>
      <c r="JT515" s="7"/>
      <c r="JU515" s="7"/>
    </row>
    <row r="516" spans="1:281" s="3" customFormat="1" ht="30" customHeight="1" thickBot="1">
      <c r="A516" s="19" t="s">
        <v>1587</v>
      </c>
      <c r="B516" s="29" t="s">
        <v>1035</v>
      </c>
      <c r="C516" s="29" t="s">
        <v>1622</v>
      </c>
      <c r="D516" s="109"/>
      <c r="E516" s="115">
        <v>0</v>
      </c>
      <c r="F516" s="113">
        <v>45852</v>
      </c>
      <c r="G516" s="34">
        <v>45866</v>
      </c>
      <c r="H516" s="125">
        <f t="shared" si="262"/>
        <v>15</v>
      </c>
      <c r="I516" s="22"/>
      <c r="J516" s="7"/>
      <c r="K516" s="7"/>
      <c r="L516" s="7"/>
      <c r="M516" s="7"/>
      <c r="N516" s="7"/>
      <c r="O516" s="7"/>
      <c r="P516" s="7"/>
      <c r="Q516" s="7"/>
      <c r="R516" s="7"/>
      <c r="S516" s="7"/>
      <c r="T516" s="7"/>
      <c r="U516" s="8"/>
      <c r="V516" s="8"/>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c r="DJ516" s="7"/>
      <c r="DK516" s="7"/>
      <c r="DL516" s="7"/>
      <c r="DM516" s="7"/>
      <c r="DN516" s="7"/>
      <c r="DO516" s="7"/>
      <c r="DP516" s="7"/>
      <c r="DQ516" s="7"/>
      <c r="DR516" s="7"/>
      <c r="DS516" s="7"/>
      <c r="DT516" s="7"/>
      <c r="DU516" s="7"/>
      <c r="DV516" s="7"/>
      <c r="DW516" s="7"/>
      <c r="DX516" s="7"/>
      <c r="DY516" s="7"/>
      <c r="DZ516" s="7"/>
      <c r="EA516" s="7"/>
      <c r="EB516" s="7"/>
      <c r="EC516" s="7"/>
      <c r="ED516" s="7"/>
      <c r="EE516" s="7"/>
      <c r="EF516" s="7"/>
      <c r="EG516" s="7"/>
      <c r="EH516" s="7"/>
      <c r="EI516" s="7"/>
      <c r="EJ516" s="7"/>
      <c r="EK516" s="7"/>
      <c r="EL516" s="7"/>
      <c r="EM516" s="7"/>
      <c r="EN516" s="7"/>
      <c r="EO516" s="7"/>
      <c r="EP516" s="7"/>
      <c r="EQ516" s="7"/>
      <c r="ER516" s="7"/>
      <c r="ES516" s="7"/>
      <c r="ET516" s="7"/>
      <c r="EU516" s="7"/>
      <c r="EV516" s="7"/>
      <c r="EW516" s="7"/>
      <c r="EX516" s="7"/>
      <c r="EY516" s="7"/>
      <c r="EZ516" s="7"/>
      <c r="FA516" s="7"/>
      <c r="FB516" s="7"/>
      <c r="FC516" s="7"/>
      <c r="FD516" s="7"/>
      <c r="FE516" s="7"/>
      <c r="FF516" s="7"/>
      <c r="FG516" s="7"/>
      <c r="FH516" s="7"/>
      <c r="FI516" s="7"/>
      <c r="FJ516" s="7"/>
      <c r="FK516" s="7"/>
      <c r="FL516" s="7"/>
      <c r="FM516" s="7"/>
      <c r="FN516" s="7"/>
      <c r="FO516" s="7"/>
      <c r="FP516" s="7"/>
      <c r="FQ516" s="7"/>
      <c r="FR516" s="7"/>
      <c r="FS516" s="7"/>
      <c r="FT516" s="7"/>
      <c r="FU516" s="7"/>
      <c r="FV516" s="7"/>
      <c r="FW516" s="7"/>
      <c r="FX516" s="7"/>
      <c r="FY516" s="7"/>
      <c r="FZ516" s="7"/>
      <c r="GA516" s="7"/>
      <c r="GB516" s="7"/>
      <c r="GC516" s="7"/>
      <c r="GD516" s="7"/>
      <c r="GE516" s="7"/>
      <c r="GF516" s="7"/>
      <c r="GG516" s="7"/>
      <c r="GH516" s="7"/>
      <c r="GI516" s="7"/>
      <c r="GJ516" s="7"/>
      <c r="GK516" s="7"/>
      <c r="GL516" s="7"/>
      <c r="GM516" s="7"/>
      <c r="GN516" s="7"/>
      <c r="GO516" s="7"/>
      <c r="GP516" s="7"/>
      <c r="GQ516" s="7"/>
      <c r="GR516" s="7"/>
      <c r="GS516" s="7"/>
      <c r="GT516" s="7"/>
      <c r="GU516" s="7"/>
      <c r="GV516" s="7"/>
      <c r="GW516" s="7"/>
      <c r="GX516" s="7"/>
      <c r="GY516" s="7"/>
      <c r="GZ516" s="7"/>
      <c r="HA516" s="7"/>
      <c r="HB516" s="7"/>
      <c r="HC516" s="7"/>
      <c r="HD516" s="7"/>
      <c r="HE516" s="7"/>
      <c r="HF516" s="7"/>
      <c r="HG516" s="7"/>
      <c r="HH516" s="7"/>
      <c r="HI516" s="7"/>
      <c r="HJ516" s="7"/>
      <c r="HK516" s="7"/>
      <c r="HL516" s="7"/>
      <c r="HM516" s="7"/>
      <c r="HN516" s="7"/>
      <c r="HO516" s="7"/>
      <c r="HP516" s="7"/>
      <c r="HQ516" s="7"/>
      <c r="HR516" s="7"/>
      <c r="HS516" s="7"/>
      <c r="HT516" s="7"/>
      <c r="HU516" s="7"/>
      <c r="HV516" s="7"/>
      <c r="HW516" s="7"/>
      <c r="HX516" s="7"/>
      <c r="HY516" s="7"/>
      <c r="HZ516" s="7"/>
      <c r="IA516" s="7"/>
      <c r="IB516" s="7"/>
      <c r="IC516" s="7"/>
      <c r="ID516" s="7"/>
      <c r="IE516" s="7"/>
      <c r="IF516" s="7"/>
      <c r="IG516" s="7"/>
      <c r="IH516" s="7"/>
      <c r="II516" s="7"/>
      <c r="IJ516" s="7"/>
      <c r="IK516" s="7"/>
      <c r="IL516" s="7"/>
      <c r="IM516" s="7"/>
      <c r="IN516" s="7"/>
      <c r="IO516" s="7"/>
      <c r="IP516" s="7"/>
      <c r="IQ516" s="7"/>
      <c r="IR516" s="7"/>
      <c r="IS516" s="7"/>
      <c r="IT516" s="7"/>
      <c r="IU516" s="7"/>
      <c r="IV516" s="7"/>
      <c r="IW516" s="7"/>
      <c r="IX516" s="7"/>
      <c r="IY516" s="7"/>
      <c r="IZ516" s="7"/>
      <c r="JA516" s="7"/>
      <c r="JB516" s="7"/>
      <c r="JC516" s="7"/>
      <c r="JD516" s="7"/>
      <c r="JE516" s="7"/>
      <c r="JF516" s="7"/>
      <c r="JG516" s="7"/>
      <c r="JH516" s="7"/>
      <c r="JI516" s="7"/>
      <c r="JJ516" s="7"/>
      <c r="JK516" s="7"/>
      <c r="JL516" s="7"/>
      <c r="JM516" s="7"/>
      <c r="JN516" s="7"/>
      <c r="JO516" s="7"/>
      <c r="JP516" s="7"/>
      <c r="JQ516" s="7"/>
      <c r="JR516" s="7"/>
      <c r="JS516" s="7"/>
      <c r="JT516" s="7"/>
      <c r="JU516" s="7"/>
    </row>
    <row r="517" spans="1:281" s="3" customFormat="1" ht="30" customHeight="1" thickBot="1">
      <c r="A517" s="19" t="s">
        <v>1588</v>
      </c>
      <c r="B517" s="29" t="s">
        <v>1035</v>
      </c>
      <c r="C517" s="29" t="s">
        <v>1622</v>
      </c>
      <c r="D517" s="109"/>
      <c r="E517" s="115">
        <v>0</v>
      </c>
      <c r="F517" s="113">
        <v>45852</v>
      </c>
      <c r="G517" s="34">
        <v>45866</v>
      </c>
      <c r="H517" s="125">
        <f t="shared" si="262"/>
        <v>15</v>
      </c>
      <c r="I517" s="22"/>
      <c r="J517" s="7"/>
      <c r="K517" s="7"/>
      <c r="L517" s="7"/>
      <c r="M517" s="7"/>
      <c r="N517" s="7"/>
      <c r="O517" s="7"/>
      <c r="P517" s="7"/>
      <c r="Q517" s="7"/>
      <c r="R517" s="7"/>
      <c r="S517" s="7"/>
      <c r="T517" s="7"/>
      <c r="U517" s="8"/>
      <c r="V517" s="8"/>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c r="DJ517" s="7"/>
      <c r="DK517" s="7"/>
      <c r="DL517" s="7"/>
      <c r="DM517" s="7"/>
      <c r="DN517" s="7"/>
      <c r="DO517" s="7"/>
      <c r="DP517" s="7"/>
      <c r="DQ517" s="7"/>
      <c r="DR517" s="7"/>
      <c r="DS517" s="7"/>
      <c r="DT517" s="7"/>
      <c r="DU517" s="7"/>
      <c r="DV517" s="7"/>
      <c r="DW517" s="7"/>
      <c r="DX517" s="7"/>
      <c r="DY517" s="7"/>
      <c r="DZ517" s="7"/>
      <c r="EA517" s="7"/>
      <c r="EB517" s="7"/>
      <c r="EC517" s="7"/>
      <c r="ED517" s="7"/>
      <c r="EE517" s="7"/>
      <c r="EF517" s="7"/>
      <c r="EG517" s="7"/>
      <c r="EH517" s="7"/>
      <c r="EI517" s="7"/>
      <c r="EJ517" s="7"/>
      <c r="EK517" s="7"/>
      <c r="EL517" s="7"/>
      <c r="EM517" s="7"/>
      <c r="EN517" s="7"/>
      <c r="EO517" s="7"/>
      <c r="EP517" s="7"/>
      <c r="EQ517" s="7"/>
      <c r="ER517" s="7"/>
      <c r="ES517" s="7"/>
      <c r="ET517" s="7"/>
      <c r="EU517" s="7"/>
      <c r="EV517" s="7"/>
      <c r="EW517" s="7"/>
      <c r="EX517" s="7"/>
      <c r="EY517" s="7"/>
      <c r="EZ517" s="7"/>
      <c r="FA517" s="7"/>
      <c r="FB517" s="7"/>
      <c r="FC517" s="7"/>
      <c r="FD517" s="7"/>
      <c r="FE517" s="7"/>
      <c r="FF517" s="7"/>
      <c r="FG517" s="7"/>
      <c r="FH517" s="7"/>
      <c r="FI517" s="7"/>
      <c r="FJ517" s="7"/>
      <c r="FK517" s="7"/>
      <c r="FL517" s="7"/>
      <c r="FM517" s="7"/>
      <c r="FN517" s="7"/>
      <c r="FO517" s="7"/>
      <c r="FP517" s="7"/>
      <c r="FQ517" s="7"/>
      <c r="FR517" s="7"/>
      <c r="FS517" s="7"/>
      <c r="FT517" s="7"/>
      <c r="FU517" s="7"/>
      <c r="FV517" s="7"/>
      <c r="FW517" s="7"/>
      <c r="FX517" s="7"/>
      <c r="FY517" s="7"/>
      <c r="FZ517" s="7"/>
      <c r="GA517" s="7"/>
      <c r="GB517" s="7"/>
      <c r="GC517" s="7"/>
      <c r="GD517" s="7"/>
      <c r="GE517" s="7"/>
      <c r="GF517" s="7"/>
      <c r="GG517" s="7"/>
      <c r="GH517" s="7"/>
      <c r="GI517" s="7"/>
      <c r="GJ517" s="7"/>
      <c r="GK517" s="7"/>
      <c r="GL517" s="7"/>
      <c r="GM517" s="7"/>
      <c r="GN517" s="7"/>
      <c r="GO517" s="7"/>
      <c r="GP517" s="7"/>
      <c r="GQ517" s="7"/>
      <c r="GR517" s="7"/>
      <c r="GS517" s="7"/>
      <c r="GT517" s="7"/>
      <c r="GU517" s="7"/>
      <c r="GV517" s="7"/>
      <c r="GW517" s="7"/>
      <c r="GX517" s="7"/>
      <c r="GY517" s="7"/>
      <c r="GZ517" s="7"/>
      <c r="HA517" s="7"/>
      <c r="HB517" s="7"/>
      <c r="HC517" s="7"/>
      <c r="HD517" s="7"/>
      <c r="HE517" s="7"/>
      <c r="HF517" s="7"/>
      <c r="HG517" s="7"/>
      <c r="HH517" s="7"/>
      <c r="HI517" s="7"/>
      <c r="HJ517" s="7"/>
      <c r="HK517" s="7"/>
      <c r="HL517" s="7"/>
      <c r="HM517" s="7"/>
      <c r="HN517" s="7"/>
      <c r="HO517" s="7"/>
      <c r="HP517" s="7"/>
      <c r="HQ517" s="7"/>
      <c r="HR517" s="7"/>
      <c r="HS517" s="7"/>
      <c r="HT517" s="7"/>
      <c r="HU517" s="7"/>
      <c r="HV517" s="7"/>
      <c r="HW517" s="7"/>
      <c r="HX517" s="7"/>
      <c r="HY517" s="7"/>
      <c r="HZ517" s="7"/>
      <c r="IA517" s="7"/>
      <c r="IB517" s="7"/>
      <c r="IC517" s="7"/>
      <c r="ID517" s="7"/>
      <c r="IE517" s="7"/>
      <c r="IF517" s="7"/>
      <c r="IG517" s="7"/>
      <c r="IH517" s="7"/>
      <c r="II517" s="7"/>
      <c r="IJ517" s="7"/>
      <c r="IK517" s="7"/>
      <c r="IL517" s="7"/>
      <c r="IM517" s="7"/>
      <c r="IN517" s="7"/>
      <c r="IO517" s="7"/>
      <c r="IP517" s="7"/>
      <c r="IQ517" s="7"/>
      <c r="IR517" s="7"/>
      <c r="IS517" s="7"/>
      <c r="IT517" s="7"/>
      <c r="IU517" s="7"/>
      <c r="IV517" s="7"/>
      <c r="IW517" s="7"/>
      <c r="IX517" s="7"/>
      <c r="IY517" s="7"/>
      <c r="IZ517" s="7"/>
      <c r="JA517" s="7"/>
      <c r="JB517" s="7"/>
      <c r="JC517" s="7"/>
      <c r="JD517" s="7"/>
      <c r="JE517" s="7"/>
      <c r="JF517" s="7"/>
      <c r="JG517" s="7"/>
      <c r="JH517" s="7"/>
      <c r="JI517" s="7"/>
      <c r="JJ517" s="7"/>
      <c r="JK517" s="7"/>
      <c r="JL517" s="7"/>
      <c r="JM517" s="7"/>
      <c r="JN517" s="7"/>
      <c r="JO517" s="7"/>
      <c r="JP517" s="7"/>
      <c r="JQ517" s="7"/>
      <c r="JR517" s="7"/>
      <c r="JS517" s="7"/>
      <c r="JT517" s="7"/>
      <c r="JU517" s="7"/>
    </row>
    <row r="518" spans="1:281" s="3" customFormat="1" ht="30" customHeight="1" thickBot="1">
      <c r="A518" s="19" t="s">
        <v>1589</v>
      </c>
      <c r="B518" s="29" t="s">
        <v>1753</v>
      </c>
      <c r="C518" s="29" t="s">
        <v>110</v>
      </c>
      <c r="D518" s="109"/>
      <c r="E518" s="115">
        <v>0</v>
      </c>
      <c r="F518" s="113">
        <v>45852</v>
      </c>
      <c r="G518" s="34">
        <v>45866</v>
      </c>
      <c r="H518" s="125">
        <f t="shared" si="262"/>
        <v>15</v>
      </c>
      <c r="I518" s="22"/>
      <c r="J518" s="7"/>
      <c r="K518" s="7"/>
      <c r="L518" s="7"/>
      <c r="M518" s="7"/>
      <c r="N518" s="7"/>
      <c r="O518" s="7"/>
      <c r="P518" s="7"/>
      <c r="Q518" s="7"/>
      <c r="R518" s="7"/>
      <c r="S518" s="7"/>
      <c r="T518" s="7"/>
      <c r="U518" s="8"/>
      <c r="V518" s="8"/>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c r="DJ518" s="7"/>
      <c r="DK518" s="7"/>
      <c r="DL518" s="7"/>
      <c r="DM518" s="7"/>
      <c r="DN518" s="7"/>
      <c r="DO518" s="7"/>
      <c r="DP518" s="7"/>
      <c r="DQ518" s="7"/>
      <c r="DR518" s="7"/>
      <c r="DS518" s="7"/>
      <c r="DT518" s="7"/>
      <c r="DU518" s="7"/>
      <c r="DV518" s="7"/>
      <c r="DW518" s="7"/>
      <c r="DX518" s="7"/>
      <c r="DY518" s="7"/>
      <c r="DZ518" s="7"/>
      <c r="EA518" s="7"/>
      <c r="EB518" s="7"/>
      <c r="EC518" s="7"/>
      <c r="ED518" s="7"/>
      <c r="EE518" s="7"/>
      <c r="EF518" s="7"/>
      <c r="EG518" s="7"/>
      <c r="EH518" s="7"/>
      <c r="EI518" s="7"/>
      <c r="EJ518" s="7"/>
      <c r="EK518" s="7"/>
      <c r="EL518" s="7"/>
      <c r="EM518" s="7"/>
      <c r="EN518" s="7"/>
      <c r="EO518" s="7"/>
      <c r="EP518" s="7"/>
      <c r="EQ518" s="7"/>
      <c r="ER518" s="7"/>
      <c r="ES518" s="7"/>
      <c r="ET518" s="7"/>
      <c r="EU518" s="7"/>
      <c r="EV518" s="7"/>
      <c r="EW518" s="7"/>
      <c r="EX518" s="7"/>
      <c r="EY518" s="7"/>
      <c r="EZ518" s="7"/>
      <c r="FA518" s="7"/>
      <c r="FB518" s="7"/>
      <c r="FC518" s="7"/>
      <c r="FD518" s="7"/>
      <c r="FE518" s="7"/>
      <c r="FF518" s="7"/>
      <c r="FG518" s="7"/>
      <c r="FH518" s="7"/>
      <c r="FI518" s="7"/>
      <c r="FJ518" s="7"/>
      <c r="FK518" s="7"/>
      <c r="FL518" s="7"/>
      <c r="FM518" s="7"/>
      <c r="FN518" s="7"/>
      <c r="FO518" s="7"/>
      <c r="FP518" s="7"/>
      <c r="FQ518" s="7"/>
      <c r="FR518" s="7"/>
      <c r="FS518" s="7"/>
      <c r="FT518" s="7"/>
      <c r="FU518" s="7"/>
      <c r="FV518" s="7"/>
      <c r="FW518" s="7"/>
      <c r="FX518" s="7"/>
      <c r="FY518" s="7"/>
      <c r="FZ518" s="7"/>
      <c r="GA518" s="7"/>
      <c r="GB518" s="7"/>
      <c r="GC518" s="7"/>
      <c r="GD518" s="7"/>
      <c r="GE518" s="7"/>
      <c r="GF518" s="7"/>
      <c r="GG518" s="7"/>
      <c r="GH518" s="7"/>
      <c r="GI518" s="7"/>
      <c r="GJ518" s="7"/>
      <c r="GK518" s="7"/>
      <c r="GL518" s="7"/>
      <c r="GM518" s="7"/>
      <c r="GN518" s="7"/>
      <c r="GO518" s="7"/>
      <c r="GP518" s="7"/>
      <c r="GQ518" s="7"/>
      <c r="GR518" s="7"/>
      <c r="GS518" s="7"/>
      <c r="GT518" s="7"/>
      <c r="GU518" s="7"/>
      <c r="GV518" s="7"/>
      <c r="GW518" s="7"/>
      <c r="GX518" s="7"/>
      <c r="GY518" s="7"/>
      <c r="GZ518" s="7"/>
      <c r="HA518" s="7"/>
      <c r="HB518" s="7"/>
      <c r="HC518" s="7"/>
      <c r="HD518" s="7"/>
      <c r="HE518" s="7"/>
      <c r="HF518" s="7"/>
      <c r="HG518" s="7"/>
      <c r="HH518" s="7"/>
      <c r="HI518" s="7"/>
      <c r="HJ518" s="7"/>
      <c r="HK518" s="7"/>
      <c r="HL518" s="7"/>
      <c r="HM518" s="7"/>
      <c r="HN518" s="7"/>
      <c r="HO518" s="7"/>
      <c r="HP518" s="7"/>
      <c r="HQ518" s="7"/>
      <c r="HR518" s="7"/>
      <c r="HS518" s="7"/>
      <c r="HT518" s="7"/>
      <c r="HU518" s="7"/>
      <c r="HV518" s="7"/>
      <c r="HW518" s="7"/>
      <c r="HX518" s="7"/>
      <c r="HY518" s="7"/>
      <c r="HZ518" s="7"/>
      <c r="IA518" s="7"/>
      <c r="IB518" s="7"/>
      <c r="IC518" s="7"/>
      <c r="ID518" s="7"/>
      <c r="IE518" s="7"/>
      <c r="IF518" s="7"/>
      <c r="IG518" s="7"/>
      <c r="IH518" s="7"/>
      <c r="II518" s="7"/>
      <c r="IJ518" s="7"/>
      <c r="IK518" s="7"/>
      <c r="IL518" s="7"/>
      <c r="IM518" s="7"/>
      <c r="IN518" s="7"/>
      <c r="IO518" s="7"/>
      <c r="IP518" s="7"/>
      <c r="IQ518" s="7"/>
      <c r="IR518" s="7"/>
      <c r="IS518" s="7"/>
      <c r="IT518" s="7"/>
      <c r="IU518" s="7"/>
      <c r="IV518" s="7"/>
      <c r="IW518" s="7"/>
      <c r="IX518" s="7"/>
      <c r="IY518" s="7"/>
      <c r="IZ518" s="7"/>
      <c r="JA518" s="7"/>
      <c r="JB518" s="7"/>
      <c r="JC518" s="7"/>
      <c r="JD518" s="7"/>
      <c r="JE518" s="7"/>
      <c r="JF518" s="7"/>
      <c r="JG518" s="7"/>
      <c r="JH518" s="7"/>
      <c r="JI518" s="7"/>
      <c r="JJ518" s="7"/>
      <c r="JK518" s="7"/>
      <c r="JL518" s="7"/>
      <c r="JM518" s="7"/>
      <c r="JN518" s="7"/>
      <c r="JO518" s="7"/>
      <c r="JP518" s="7"/>
      <c r="JQ518" s="7"/>
      <c r="JR518" s="7"/>
      <c r="JS518" s="7"/>
      <c r="JT518" s="7"/>
      <c r="JU518" s="7"/>
    </row>
    <row r="519" spans="1:281" s="3" customFormat="1" ht="30" customHeight="1" thickBot="1">
      <c r="A519" s="19" t="s">
        <v>1590</v>
      </c>
      <c r="B519" s="29" t="s">
        <v>1753</v>
      </c>
      <c r="C519" s="29" t="s">
        <v>110</v>
      </c>
      <c r="D519" s="109"/>
      <c r="E519" s="115">
        <v>0</v>
      </c>
      <c r="F519" s="113">
        <v>45852</v>
      </c>
      <c r="G519" s="34">
        <v>45866</v>
      </c>
      <c r="H519" s="125">
        <f t="shared" si="262"/>
        <v>15</v>
      </c>
      <c r="I519" s="22"/>
      <c r="J519" s="7"/>
      <c r="K519" s="7"/>
      <c r="L519" s="7"/>
      <c r="M519" s="7"/>
      <c r="N519" s="7"/>
      <c r="O519" s="7"/>
      <c r="P519" s="7"/>
      <c r="Q519" s="7"/>
      <c r="R519" s="7"/>
      <c r="S519" s="7"/>
      <c r="T519" s="7"/>
      <c r="U519" s="8"/>
      <c r="V519" s="8"/>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c r="DJ519" s="7"/>
      <c r="DK519" s="7"/>
      <c r="DL519" s="7"/>
      <c r="DM519" s="7"/>
      <c r="DN519" s="7"/>
      <c r="DO519" s="7"/>
      <c r="DP519" s="7"/>
      <c r="DQ519" s="7"/>
      <c r="DR519" s="7"/>
      <c r="DS519" s="7"/>
      <c r="DT519" s="7"/>
      <c r="DU519" s="7"/>
      <c r="DV519" s="7"/>
      <c r="DW519" s="7"/>
      <c r="DX519" s="7"/>
      <c r="DY519" s="7"/>
      <c r="DZ519" s="7"/>
      <c r="EA519" s="7"/>
      <c r="EB519" s="7"/>
      <c r="EC519" s="7"/>
      <c r="ED519" s="7"/>
      <c r="EE519" s="7"/>
      <c r="EF519" s="7"/>
      <c r="EG519" s="7"/>
      <c r="EH519" s="7"/>
      <c r="EI519" s="7"/>
      <c r="EJ519" s="7"/>
      <c r="EK519" s="7"/>
      <c r="EL519" s="7"/>
      <c r="EM519" s="7"/>
      <c r="EN519" s="7"/>
      <c r="EO519" s="7"/>
      <c r="EP519" s="7"/>
      <c r="EQ519" s="7"/>
      <c r="ER519" s="7"/>
      <c r="ES519" s="7"/>
      <c r="ET519" s="7"/>
      <c r="EU519" s="7"/>
      <c r="EV519" s="7"/>
      <c r="EW519" s="7"/>
      <c r="EX519" s="7"/>
      <c r="EY519" s="7"/>
      <c r="EZ519" s="7"/>
      <c r="FA519" s="7"/>
      <c r="FB519" s="7"/>
      <c r="FC519" s="7"/>
      <c r="FD519" s="7"/>
      <c r="FE519" s="7"/>
      <c r="FF519" s="7"/>
      <c r="FG519" s="7"/>
      <c r="FH519" s="7"/>
      <c r="FI519" s="7"/>
      <c r="FJ519" s="7"/>
      <c r="FK519" s="7"/>
      <c r="FL519" s="7"/>
      <c r="FM519" s="7"/>
      <c r="FN519" s="7"/>
      <c r="FO519" s="7"/>
      <c r="FP519" s="7"/>
      <c r="FQ519" s="7"/>
      <c r="FR519" s="7"/>
      <c r="FS519" s="7"/>
      <c r="FT519" s="7"/>
      <c r="FU519" s="7"/>
      <c r="FV519" s="7"/>
      <c r="FW519" s="7"/>
      <c r="FX519" s="7"/>
      <c r="FY519" s="7"/>
      <c r="FZ519" s="7"/>
      <c r="GA519" s="7"/>
      <c r="GB519" s="7"/>
      <c r="GC519" s="7"/>
      <c r="GD519" s="7"/>
      <c r="GE519" s="7"/>
      <c r="GF519" s="7"/>
      <c r="GG519" s="7"/>
      <c r="GH519" s="7"/>
      <c r="GI519" s="7"/>
      <c r="GJ519" s="7"/>
      <c r="GK519" s="7"/>
      <c r="GL519" s="7"/>
      <c r="GM519" s="7"/>
      <c r="GN519" s="7"/>
      <c r="GO519" s="7"/>
      <c r="GP519" s="7"/>
      <c r="GQ519" s="7"/>
      <c r="GR519" s="7"/>
      <c r="GS519" s="7"/>
      <c r="GT519" s="7"/>
      <c r="GU519" s="7"/>
      <c r="GV519" s="7"/>
      <c r="GW519" s="7"/>
      <c r="GX519" s="7"/>
      <c r="GY519" s="7"/>
      <c r="GZ519" s="7"/>
      <c r="HA519" s="7"/>
      <c r="HB519" s="7"/>
      <c r="HC519" s="7"/>
      <c r="HD519" s="7"/>
      <c r="HE519" s="7"/>
      <c r="HF519" s="7"/>
      <c r="HG519" s="7"/>
      <c r="HH519" s="7"/>
      <c r="HI519" s="7"/>
      <c r="HJ519" s="7"/>
      <c r="HK519" s="7"/>
      <c r="HL519" s="7"/>
      <c r="HM519" s="7"/>
      <c r="HN519" s="7"/>
      <c r="HO519" s="7"/>
      <c r="HP519" s="7"/>
      <c r="HQ519" s="7"/>
      <c r="HR519" s="7"/>
      <c r="HS519" s="7"/>
      <c r="HT519" s="7"/>
      <c r="HU519" s="7"/>
      <c r="HV519" s="7"/>
      <c r="HW519" s="7"/>
      <c r="HX519" s="7"/>
      <c r="HY519" s="7"/>
      <c r="HZ519" s="7"/>
      <c r="IA519" s="7"/>
      <c r="IB519" s="7"/>
      <c r="IC519" s="7"/>
      <c r="ID519" s="7"/>
      <c r="IE519" s="7"/>
      <c r="IF519" s="7"/>
      <c r="IG519" s="7"/>
      <c r="IH519" s="7"/>
      <c r="II519" s="7"/>
      <c r="IJ519" s="7"/>
      <c r="IK519" s="7"/>
      <c r="IL519" s="7"/>
      <c r="IM519" s="7"/>
      <c r="IN519" s="7"/>
      <c r="IO519" s="7"/>
      <c r="IP519" s="7"/>
      <c r="IQ519" s="7"/>
      <c r="IR519" s="7"/>
      <c r="IS519" s="7"/>
      <c r="IT519" s="7"/>
      <c r="IU519" s="7"/>
      <c r="IV519" s="7"/>
      <c r="IW519" s="7"/>
      <c r="IX519" s="7"/>
      <c r="IY519" s="7"/>
      <c r="IZ519" s="7"/>
      <c r="JA519" s="7"/>
      <c r="JB519" s="7"/>
      <c r="JC519" s="7"/>
      <c r="JD519" s="7"/>
      <c r="JE519" s="7"/>
      <c r="JF519" s="7"/>
      <c r="JG519" s="7"/>
      <c r="JH519" s="7"/>
      <c r="JI519" s="7"/>
      <c r="JJ519" s="7"/>
      <c r="JK519" s="7"/>
      <c r="JL519" s="7"/>
      <c r="JM519" s="7"/>
      <c r="JN519" s="7"/>
      <c r="JO519" s="7"/>
      <c r="JP519" s="7"/>
      <c r="JQ519" s="7"/>
      <c r="JR519" s="7"/>
      <c r="JS519" s="7"/>
      <c r="JT519" s="7"/>
      <c r="JU519" s="7"/>
    </row>
    <row r="520" spans="1:281" s="3" customFormat="1" ht="30" customHeight="1" thickBot="1">
      <c r="A520" s="19" t="s">
        <v>1591</v>
      </c>
      <c r="B520" s="29" t="s">
        <v>1753</v>
      </c>
      <c r="C520" s="29" t="s">
        <v>110</v>
      </c>
      <c r="D520" s="109"/>
      <c r="E520" s="115">
        <v>0</v>
      </c>
      <c r="F520" s="113">
        <v>45852</v>
      </c>
      <c r="G520" s="34">
        <v>45866</v>
      </c>
      <c r="H520" s="125">
        <f t="shared" si="262"/>
        <v>15</v>
      </c>
      <c r="I520" s="22"/>
      <c r="J520" s="7"/>
      <c r="K520" s="7"/>
      <c r="L520" s="7"/>
      <c r="M520" s="7"/>
      <c r="N520" s="7"/>
      <c r="O520" s="7"/>
      <c r="P520" s="7"/>
      <c r="Q520" s="7"/>
      <c r="R520" s="7"/>
      <c r="S520" s="7"/>
      <c r="T520" s="7"/>
      <c r="U520" s="8"/>
      <c r="V520" s="8"/>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c r="DJ520" s="7"/>
      <c r="DK520" s="7"/>
      <c r="DL520" s="7"/>
      <c r="DM520" s="7"/>
      <c r="DN520" s="7"/>
      <c r="DO520" s="7"/>
      <c r="DP520" s="7"/>
      <c r="DQ520" s="7"/>
      <c r="DR520" s="7"/>
      <c r="DS520" s="7"/>
      <c r="DT520" s="7"/>
      <c r="DU520" s="7"/>
      <c r="DV520" s="7"/>
      <c r="DW520" s="7"/>
      <c r="DX520" s="7"/>
      <c r="DY520" s="7"/>
      <c r="DZ520" s="7"/>
      <c r="EA520" s="7"/>
      <c r="EB520" s="7"/>
      <c r="EC520" s="7"/>
      <c r="ED520" s="7"/>
      <c r="EE520" s="7"/>
      <c r="EF520" s="7"/>
      <c r="EG520" s="7"/>
      <c r="EH520" s="7"/>
      <c r="EI520" s="7"/>
      <c r="EJ520" s="7"/>
      <c r="EK520" s="7"/>
      <c r="EL520" s="7"/>
      <c r="EM520" s="7"/>
      <c r="EN520" s="7"/>
      <c r="EO520" s="7"/>
      <c r="EP520" s="7"/>
      <c r="EQ520" s="7"/>
      <c r="ER520" s="7"/>
      <c r="ES520" s="7"/>
      <c r="ET520" s="7"/>
      <c r="EU520" s="7"/>
      <c r="EV520" s="7"/>
      <c r="EW520" s="7"/>
      <c r="EX520" s="7"/>
      <c r="EY520" s="7"/>
      <c r="EZ520" s="7"/>
      <c r="FA520" s="7"/>
      <c r="FB520" s="7"/>
      <c r="FC520" s="7"/>
      <c r="FD520" s="7"/>
      <c r="FE520" s="7"/>
      <c r="FF520" s="7"/>
      <c r="FG520" s="7"/>
      <c r="FH520" s="7"/>
      <c r="FI520" s="7"/>
      <c r="FJ520" s="7"/>
      <c r="FK520" s="7"/>
      <c r="FL520" s="7"/>
      <c r="FM520" s="7"/>
      <c r="FN520" s="7"/>
      <c r="FO520" s="7"/>
      <c r="FP520" s="7"/>
      <c r="FQ520" s="7"/>
      <c r="FR520" s="7"/>
      <c r="FS520" s="7"/>
      <c r="FT520" s="7"/>
      <c r="FU520" s="7"/>
      <c r="FV520" s="7"/>
      <c r="FW520" s="7"/>
      <c r="FX520" s="7"/>
      <c r="FY520" s="7"/>
      <c r="FZ520" s="7"/>
      <c r="GA520" s="7"/>
      <c r="GB520" s="7"/>
      <c r="GC520" s="7"/>
      <c r="GD520" s="7"/>
      <c r="GE520" s="7"/>
      <c r="GF520" s="7"/>
      <c r="GG520" s="7"/>
      <c r="GH520" s="7"/>
      <c r="GI520" s="7"/>
      <c r="GJ520" s="7"/>
      <c r="GK520" s="7"/>
      <c r="GL520" s="7"/>
      <c r="GM520" s="7"/>
      <c r="GN520" s="7"/>
      <c r="GO520" s="7"/>
      <c r="GP520" s="7"/>
      <c r="GQ520" s="7"/>
      <c r="GR520" s="7"/>
      <c r="GS520" s="7"/>
      <c r="GT520" s="7"/>
      <c r="GU520" s="7"/>
      <c r="GV520" s="7"/>
      <c r="GW520" s="7"/>
      <c r="GX520" s="7"/>
      <c r="GY520" s="7"/>
      <c r="GZ520" s="7"/>
      <c r="HA520" s="7"/>
      <c r="HB520" s="7"/>
      <c r="HC520" s="7"/>
      <c r="HD520" s="7"/>
      <c r="HE520" s="7"/>
      <c r="HF520" s="7"/>
      <c r="HG520" s="7"/>
      <c r="HH520" s="7"/>
      <c r="HI520" s="7"/>
      <c r="HJ520" s="7"/>
      <c r="HK520" s="7"/>
      <c r="HL520" s="7"/>
      <c r="HM520" s="7"/>
      <c r="HN520" s="7"/>
      <c r="HO520" s="7"/>
      <c r="HP520" s="7"/>
      <c r="HQ520" s="7"/>
      <c r="HR520" s="7"/>
      <c r="HS520" s="7"/>
      <c r="HT520" s="7"/>
      <c r="HU520" s="7"/>
      <c r="HV520" s="7"/>
      <c r="HW520" s="7"/>
      <c r="HX520" s="7"/>
      <c r="HY520" s="7"/>
      <c r="HZ520" s="7"/>
      <c r="IA520" s="7"/>
      <c r="IB520" s="7"/>
      <c r="IC520" s="7"/>
      <c r="ID520" s="7"/>
      <c r="IE520" s="7"/>
      <c r="IF520" s="7"/>
      <c r="IG520" s="7"/>
      <c r="IH520" s="7"/>
      <c r="II520" s="7"/>
      <c r="IJ520" s="7"/>
      <c r="IK520" s="7"/>
      <c r="IL520" s="7"/>
      <c r="IM520" s="7"/>
      <c r="IN520" s="7"/>
      <c r="IO520" s="7"/>
      <c r="IP520" s="7"/>
      <c r="IQ520" s="7"/>
      <c r="IR520" s="7"/>
      <c r="IS520" s="7"/>
      <c r="IT520" s="7"/>
      <c r="IU520" s="7"/>
      <c r="IV520" s="7"/>
      <c r="IW520" s="7"/>
      <c r="IX520" s="7"/>
      <c r="IY520" s="7"/>
      <c r="IZ520" s="7"/>
      <c r="JA520" s="7"/>
      <c r="JB520" s="7"/>
      <c r="JC520" s="7"/>
      <c r="JD520" s="7"/>
      <c r="JE520" s="7"/>
      <c r="JF520" s="7"/>
      <c r="JG520" s="7"/>
      <c r="JH520" s="7"/>
      <c r="JI520" s="7"/>
      <c r="JJ520" s="7"/>
      <c r="JK520" s="7"/>
      <c r="JL520" s="7"/>
      <c r="JM520" s="7"/>
      <c r="JN520" s="7"/>
      <c r="JO520" s="7"/>
      <c r="JP520" s="7"/>
      <c r="JQ520" s="7"/>
      <c r="JR520" s="7"/>
      <c r="JS520" s="7"/>
      <c r="JT520" s="7"/>
      <c r="JU520" s="7"/>
    </row>
    <row r="521" spans="1:281" s="3" customFormat="1" ht="30" customHeight="1" thickBot="1">
      <c r="A521" s="19" t="s">
        <v>1592</v>
      </c>
      <c r="B521" s="29" t="s">
        <v>1753</v>
      </c>
      <c r="C521" s="29" t="s">
        <v>110</v>
      </c>
      <c r="D521" s="109"/>
      <c r="E521" s="115">
        <v>0</v>
      </c>
      <c r="F521" s="113">
        <v>45852</v>
      </c>
      <c r="G521" s="34">
        <v>45866</v>
      </c>
      <c r="H521" s="125">
        <f t="shared" si="262"/>
        <v>15</v>
      </c>
      <c r="I521" s="22"/>
      <c r="J521" s="7"/>
      <c r="K521" s="7"/>
      <c r="L521" s="7"/>
      <c r="M521" s="7"/>
      <c r="N521" s="7"/>
      <c r="O521" s="7"/>
      <c r="P521" s="7"/>
      <c r="Q521" s="7"/>
      <c r="R521" s="7"/>
      <c r="S521" s="7"/>
      <c r="T521" s="7"/>
      <c r="U521" s="8"/>
      <c r="V521" s="8"/>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c r="DJ521" s="7"/>
      <c r="DK521" s="7"/>
      <c r="DL521" s="7"/>
      <c r="DM521" s="7"/>
      <c r="DN521" s="7"/>
      <c r="DO521" s="7"/>
      <c r="DP521" s="7"/>
      <c r="DQ521" s="7"/>
      <c r="DR521" s="7"/>
      <c r="DS521" s="7"/>
      <c r="DT521" s="7"/>
      <c r="DU521" s="7"/>
      <c r="DV521" s="7"/>
      <c r="DW521" s="7"/>
      <c r="DX521" s="7"/>
      <c r="DY521" s="7"/>
      <c r="DZ521" s="7"/>
      <c r="EA521" s="7"/>
      <c r="EB521" s="7"/>
      <c r="EC521" s="7"/>
      <c r="ED521" s="7"/>
      <c r="EE521" s="7"/>
      <c r="EF521" s="7"/>
      <c r="EG521" s="7"/>
      <c r="EH521" s="7"/>
      <c r="EI521" s="7"/>
      <c r="EJ521" s="7"/>
      <c r="EK521" s="7"/>
      <c r="EL521" s="7"/>
      <c r="EM521" s="7"/>
      <c r="EN521" s="7"/>
      <c r="EO521" s="7"/>
      <c r="EP521" s="7"/>
      <c r="EQ521" s="7"/>
      <c r="ER521" s="7"/>
      <c r="ES521" s="7"/>
      <c r="ET521" s="7"/>
      <c r="EU521" s="7"/>
      <c r="EV521" s="7"/>
      <c r="EW521" s="7"/>
      <c r="EX521" s="7"/>
      <c r="EY521" s="7"/>
      <c r="EZ521" s="7"/>
      <c r="FA521" s="7"/>
      <c r="FB521" s="7"/>
      <c r="FC521" s="7"/>
      <c r="FD521" s="7"/>
      <c r="FE521" s="7"/>
      <c r="FF521" s="7"/>
      <c r="FG521" s="7"/>
      <c r="FH521" s="7"/>
      <c r="FI521" s="7"/>
      <c r="FJ521" s="7"/>
      <c r="FK521" s="7"/>
      <c r="FL521" s="7"/>
      <c r="FM521" s="7"/>
      <c r="FN521" s="7"/>
      <c r="FO521" s="7"/>
      <c r="FP521" s="7"/>
      <c r="FQ521" s="7"/>
      <c r="FR521" s="7"/>
      <c r="FS521" s="7"/>
      <c r="FT521" s="7"/>
      <c r="FU521" s="7"/>
      <c r="FV521" s="7"/>
      <c r="FW521" s="7"/>
      <c r="FX521" s="7"/>
      <c r="FY521" s="7"/>
      <c r="FZ521" s="7"/>
      <c r="GA521" s="7"/>
      <c r="GB521" s="7"/>
      <c r="GC521" s="7"/>
      <c r="GD521" s="7"/>
      <c r="GE521" s="7"/>
      <c r="GF521" s="7"/>
      <c r="GG521" s="7"/>
      <c r="GH521" s="7"/>
      <c r="GI521" s="7"/>
      <c r="GJ521" s="7"/>
      <c r="GK521" s="7"/>
      <c r="GL521" s="7"/>
      <c r="GM521" s="7"/>
      <c r="GN521" s="7"/>
      <c r="GO521" s="7"/>
      <c r="GP521" s="7"/>
      <c r="GQ521" s="7"/>
      <c r="GR521" s="7"/>
      <c r="GS521" s="7"/>
      <c r="GT521" s="7"/>
      <c r="GU521" s="7"/>
      <c r="GV521" s="7"/>
      <c r="GW521" s="7"/>
      <c r="GX521" s="7"/>
      <c r="GY521" s="7"/>
      <c r="GZ521" s="7"/>
      <c r="HA521" s="7"/>
      <c r="HB521" s="7"/>
      <c r="HC521" s="7"/>
      <c r="HD521" s="7"/>
      <c r="HE521" s="7"/>
      <c r="HF521" s="7"/>
      <c r="HG521" s="7"/>
      <c r="HH521" s="7"/>
      <c r="HI521" s="7"/>
      <c r="HJ521" s="7"/>
      <c r="HK521" s="7"/>
      <c r="HL521" s="7"/>
      <c r="HM521" s="7"/>
      <c r="HN521" s="7"/>
      <c r="HO521" s="7"/>
      <c r="HP521" s="7"/>
      <c r="HQ521" s="7"/>
      <c r="HR521" s="7"/>
      <c r="HS521" s="7"/>
      <c r="HT521" s="7"/>
      <c r="HU521" s="7"/>
      <c r="HV521" s="7"/>
      <c r="HW521" s="7"/>
      <c r="HX521" s="7"/>
      <c r="HY521" s="7"/>
      <c r="HZ521" s="7"/>
      <c r="IA521" s="7"/>
      <c r="IB521" s="7"/>
      <c r="IC521" s="7"/>
      <c r="ID521" s="7"/>
      <c r="IE521" s="7"/>
      <c r="IF521" s="7"/>
      <c r="IG521" s="7"/>
      <c r="IH521" s="7"/>
      <c r="II521" s="7"/>
      <c r="IJ521" s="7"/>
      <c r="IK521" s="7"/>
      <c r="IL521" s="7"/>
      <c r="IM521" s="7"/>
      <c r="IN521" s="7"/>
      <c r="IO521" s="7"/>
      <c r="IP521" s="7"/>
      <c r="IQ521" s="7"/>
      <c r="IR521" s="7"/>
      <c r="IS521" s="7"/>
      <c r="IT521" s="7"/>
      <c r="IU521" s="7"/>
      <c r="IV521" s="7"/>
      <c r="IW521" s="7"/>
      <c r="IX521" s="7"/>
      <c r="IY521" s="7"/>
      <c r="IZ521" s="7"/>
      <c r="JA521" s="7"/>
      <c r="JB521" s="7"/>
      <c r="JC521" s="7"/>
      <c r="JD521" s="7"/>
      <c r="JE521" s="7"/>
      <c r="JF521" s="7"/>
      <c r="JG521" s="7"/>
      <c r="JH521" s="7"/>
      <c r="JI521" s="7"/>
      <c r="JJ521" s="7"/>
      <c r="JK521" s="7"/>
      <c r="JL521" s="7"/>
      <c r="JM521" s="7"/>
      <c r="JN521" s="7"/>
      <c r="JO521" s="7"/>
      <c r="JP521" s="7"/>
      <c r="JQ521" s="7"/>
      <c r="JR521" s="7"/>
      <c r="JS521" s="7"/>
      <c r="JT521" s="7"/>
      <c r="JU521" s="7"/>
    </row>
    <row r="522" spans="1:281" s="3" customFormat="1" ht="30" customHeight="1" thickBot="1">
      <c r="A522" s="19" t="s">
        <v>1593</v>
      </c>
      <c r="B522" s="29" t="s">
        <v>1753</v>
      </c>
      <c r="C522" s="29" t="s">
        <v>110</v>
      </c>
      <c r="D522" s="109"/>
      <c r="E522" s="115">
        <v>0</v>
      </c>
      <c r="F522" s="113">
        <v>45852</v>
      </c>
      <c r="G522" s="34">
        <v>45866</v>
      </c>
      <c r="H522" s="125">
        <f t="shared" si="262"/>
        <v>15</v>
      </c>
      <c r="I522" s="22"/>
      <c r="J522" s="7"/>
      <c r="K522" s="7"/>
      <c r="L522" s="7"/>
      <c r="M522" s="7"/>
      <c r="N522" s="7"/>
      <c r="O522" s="7"/>
      <c r="P522" s="7"/>
      <c r="Q522" s="7"/>
      <c r="R522" s="7"/>
      <c r="S522" s="7"/>
      <c r="T522" s="7"/>
      <c r="U522" s="8"/>
      <c r="V522" s="8"/>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c r="DJ522" s="7"/>
      <c r="DK522" s="7"/>
      <c r="DL522" s="7"/>
      <c r="DM522" s="7"/>
      <c r="DN522" s="7"/>
      <c r="DO522" s="7"/>
      <c r="DP522" s="7"/>
      <c r="DQ522" s="7"/>
      <c r="DR522" s="7"/>
      <c r="DS522" s="7"/>
      <c r="DT522" s="7"/>
      <c r="DU522" s="7"/>
      <c r="DV522" s="7"/>
      <c r="DW522" s="7"/>
      <c r="DX522" s="7"/>
      <c r="DY522" s="7"/>
      <c r="DZ522" s="7"/>
      <c r="EA522" s="7"/>
      <c r="EB522" s="7"/>
      <c r="EC522" s="7"/>
      <c r="ED522" s="7"/>
      <c r="EE522" s="7"/>
      <c r="EF522" s="7"/>
      <c r="EG522" s="7"/>
      <c r="EH522" s="7"/>
      <c r="EI522" s="7"/>
      <c r="EJ522" s="7"/>
      <c r="EK522" s="7"/>
      <c r="EL522" s="7"/>
      <c r="EM522" s="7"/>
      <c r="EN522" s="7"/>
      <c r="EO522" s="7"/>
      <c r="EP522" s="7"/>
      <c r="EQ522" s="7"/>
      <c r="ER522" s="7"/>
      <c r="ES522" s="7"/>
      <c r="ET522" s="7"/>
      <c r="EU522" s="7"/>
      <c r="EV522" s="7"/>
      <c r="EW522" s="7"/>
      <c r="EX522" s="7"/>
      <c r="EY522" s="7"/>
      <c r="EZ522" s="7"/>
      <c r="FA522" s="7"/>
      <c r="FB522" s="7"/>
      <c r="FC522" s="7"/>
      <c r="FD522" s="7"/>
      <c r="FE522" s="7"/>
      <c r="FF522" s="7"/>
      <c r="FG522" s="7"/>
      <c r="FH522" s="7"/>
      <c r="FI522" s="7"/>
      <c r="FJ522" s="7"/>
      <c r="FK522" s="7"/>
      <c r="FL522" s="7"/>
      <c r="FM522" s="7"/>
      <c r="FN522" s="7"/>
      <c r="FO522" s="7"/>
      <c r="FP522" s="7"/>
      <c r="FQ522" s="7"/>
      <c r="FR522" s="7"/>
      <c r="FS522" s="7"/>
      <c r="FT522" s="7"/>
      <c r="FU522" s="7"/>
      <c r="FV522" s="7"/>
      <c r="FW522" s="7"/>
      <c r="FX522" s="7"/>
      <c r="FY522" s="7"/>
      <c r="FZ522" s="7"/>
      <c r="GA522" s="7"/>
      <c r="GB522" s="7"/>
      <c r="GC522" s="7"/>
      <c r="GD522" s="7"/>
      <c r="GE522" s="7"/>
      <c r="GF522" s="7"/>
      <c r="GG522" s="7"/>
      <c r="GH522" s="7"/>
      <c r="GI522" s="7"/>
      <c r="GJ522" s="7"/>
      <c r="GK522" s="7"/>
      <c r="GL522" s="7"/>
      <c r="GM522" s="7"/>
      <c r="GN522" s="7"/>
      <c r="GO522" s="7"/>
      <c r="GP522" s="7"/>
      <c r="GQ522" s="7"/>
      <c r="GR522" s="7"/>
      <c r="GS522" s="7"/>
      <c r="GT522" s="7"/>
      <c r="GU522" s="7"/>
      <c r="GV522" s="7"/>
      <c r="GW522" s="7"/>
      <c r="GX522" s="7"/>
      <c r="GY522" s="7"/>
      <c r="GZ522" s="7"/>
      <c r="HA522" s="7"/>
      <c r="HB522" s="7"/>
      <c r="HC522" s="7"/>
      <c r="HD522" s="7"/>
      <c r="HE522" s="7"/>
      <c r="HF522" s="7"/>
      <c r="HG522" s="7"/>
      <c r="HH522" s="7"/>
      <c r="HI522" s="7"/>
      <c r="HJ522" s="7"/>
      <c r="HK522" s="7"/>
      <c r="HL522" s="7"/>
      <c r="HM522" s="7"/>
      <c r="HN522" s="7"/>
      <c r="HO522" s="7"/>
      <c r="HP522" s="7"/>
      <c r="HQ522" s="7"/>
      <c r="HR522" s="7"/>
      <c r="HS522" s="7"/>
      <c r="HT522" s="7"/>
      <c r="HU522" s="7"/>
      <c r="HV522" s="7"/>
      <c r="HW522" s="7"/>
      <c r="HX522" s="7"/>
      <c r="HY522" s="7"/>
      <c r="HZ522" s="7"/>
      <c r="IA522" s="7"/>
      <c r="IB522" s="7"/>
      <c r="IC522" s="7"/>
      <c r="ID522" s="7"/>
      <c r="IE522" s="7"/>
      <c r="IF522" s="7"/>
      <c r="IG522" s="7"/>
      <c r="IH522" s="7"/>
      <c r="II522" s="7"/>
      <c r="IJ522" s="7"/>
      <c r="IK522" s="7"/>
      <c r="IL522" s="7"/>
      <c r="IM522" s="7"/>
      <c r="IN522" s="7"/>
      <c r="IO522" s="7"/>
      <c r="IP522" s="7"/>
      <c r="IQ522" s="7"/>
      <c r="IR522" s="7"/>
      <c r="IS522" s="7"/>
      <c r="IT522" s="7"/>
      <c r="IU522" s="7"/>
      <c r="IV522" s="7"/>
      <c r="IW522" s="7"/>
      <c r="IX522" s="7"/>
      <c r="IY522" s="7"/>
      <c r="IZ522" s="7"/>
      <c r="JA522" s="7"/>
      <c r="JB522" s="7"/>
      <c r="JC522" s="7"/>
      <c r="JD522" s="7"/>
      <c r="JE522" s="7"/>
      <c r="JF522" s="7"/>
      <c r="JG522" s="7"/>
      <c r="JH522" s="7"/>
      <c r="JI522" s="7"/>
      <c r="JJ522" s="7"/>
      <c r="JK522" s="7"/>
      <c r="JL522" s="7"/>
      <c r="JM522" s="7"/>
      <c r="JN522" s="7"/>
      <c r="JO522" s="7"/>
      <c r="JP522" s="7"/>
      <c r="JQ522" s="7"/>
      <c r="JR522" s="7"/>
      <c r="JS522" s="7"/>
      <c r="JT522" s="7"/>
      <c r="JU522" s="7"/>
    </row>
    <row r="523" spans="1:281" s="3" customFormat="1" ht="30" customHeight="1" thickBot="1">
      <c r="A523" s="19" t="s">
        <v>1594</v>
      </c>
      <c r="B523" s="29" t="s">
        <v>1753</v>
      </c>
      <c r="C523" s="29" t="s">
        <v>110</v>
      </c>
      <c r="D523" s="109"/>
      <c r="E523" s="115">
        <v>0</v>
      </c>
      <c r="F523" s="113">
        <v>45852</v>
      </c>
      <c r="G523" s="34">
        <v>45866</v>
      </c>
      <c r="H523" s="125">
        <f t="shared" si="262"/>
        <v>15</v>
      </c>
      <c r="I523" s="22"/>
      <c r="J523" s="7"/>
      <c r="K523" s="7"/>
      <c r="L523" s="7"/>
      <c r="M523" s="7"/>
      <c r="N523" s="7"/>
      <c r="O523" s="7"/>
      <c r="P523" s="7"/>
      <c r="Q523" s="7"/>
      <c r="R523" s="7"/>
      <c r="S523" s="7"/>
      <c r="T523" s="7"/>
      <c r="U523" s="8"/>
      <c r="V523" s="8"/>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c r="DJ523" s="7"/>
      <c r="DK523" s="7"/>
      <c r="DL523" s="7"/>
      <c r="DM523" s="7"/>
      <c r="DN523" s="7"/>
      <c r="DO523" s="7"/>
      <c r="DP523" s="7"/>
      <c r="DQ523" s="7"/>
      <c r="DR523" s="7"/>
      <c r="DS523" s="7"/>
      <c r="DT523" s="7"/>
      <c r="DU523" s="7"/>
      <c r="DV523" s="7"/>
      <c r="DW523" s="7"/>
      <c r="DX523" s="7"/>
      <c r="DY523" s="7"/>
      <c r="DZ523" s="7"/>
      <c r="EA523" s="7"/>
      <c r="EB523" s="7"/>
      <c r="EC523" s="7"/>
      <c r="ED523" s="7"/>
      <c r="EE523" s="7"/>
      <c r="EF523" s="7"/>
      <c r="EG523" s="7"/>
      <c r="EH523" s="7"/>
      <c r="EI523" s="7"/>
      <c r="EJ523" s="7"/>
      <c r="EK523" s="7"/>
      <c r="EL523" s="7"/>
      <c r="EM523" s="7"/>
      <c r="EN523" s="7"/>
      <c r="EO523" s="7"/>
      <c r="EP523" s="7"/>
      <c r="EQ523" s="7"/>
      <c r="ER523" s="7"/>
      <c r="ES523" s="7"/>
      <c r="ET523" s="7"/>
      <c r="EU523" s="7"/>
      <c r="EV523" s="7"/>
      <c r="EW523" s="7"/>
      <c r="EX523" s="7"/>
      <c r="EY523" s="7"/>
      <c r="EZ523" s="7"/>
      <c r="FA523" s="7"/>
      <c r="FB523" s="7"/>
      <c r="FC523" s="7"/>
      <c r="FD523" s="7"/>
      <c r="FE523" s="7"/>
      <c r="FF523" s="7"/>
      <c r="FG523" s="7"/>
      <c r="FH523" s="7"/>
      <c r="FI523" s="7"/>
      <c r="FJ523" s="7"/>
      <c r="FK523" s="7"/>
      <c r="FL523" s="7"/>
      <c r="FM523" s="7"/>
      <c r="FN523" s="7"/>
      <c r="FO523" s="7"/>
      <c r="FP523" s="7"/>
      <c r="FQ523" s="7"/>
      <c r="FR523" s="7"/>
      <c r="FS523" s="7"/>
      <c r="FT523" s="7"/>
      <c r="FU523" s="7"/>
      <c r="FV523" s="7"/>
      <c r="FW523" s="7"/>
      <c r="FX523" s="7"/>
      <c r="FY523" s="7"/>
      <c r="FZ523" s="7"/>
      <c r="GA523" s="7"/>
      <c r="GB523" s="7"/>
      <c r="GC523" s="7"/>
      <c r="GD523" s="7"/>
      <c r="GE523" s="7"/>
      <c r="GF523" s="7"/>
      <c r="GG523" s="7"/>
      <c r="GH523" s="7"/>
      <c r="GI523" s="7"/>
      <c r="GJ523" s="7"/>
      <c r="GK523" s="7"/>
      <c r="GL523" s="7"/>
      <c r="GM523" s="7"/>
      <c r="GN523" s="7"/>
      <c r="GO523" s="7"/>
      <c r="GP523" s="7"/>
      <c r="GQ523" s="7"/>
      <c r="GR523" s="7"/>
      <c r="GS523" s="7"/>
      <c r="GT523" s="7"/>
      <c r="GU523" s="7"/>
      <c r="GV523" s="7"/>
      <c r="GW523" s="7"/>
      <c r="GX523" s="7"/>
      <c r="GY523" s="7"/>
      <c r="GZ523" s="7"/>
      <c r="HA523" s="7"/>
      <c r="HB523" s="7"/>
      <c r="HC523" s="7"/>
      <c r="HD523" s="7"/>
      <c r="HE523" s="7"/>
      <c r="HF523" s="7"/>
      <c r="HG523" s="7"/>
      <c r="HH523" s="7"/>
      <c r="HI523" s="7"/>
      <c r="HJ523" s="7"/>
      <c r="HK523" s="7"/>
      <c r="HL523" s="7"/>
      <c r="HM523" s="7"/>
      <c r="HN523" s="7"/>
      <c r="HO523" s="7"/>
      <c r="HP523" s="7"/>
      <c r="HQ523" s="7"/>
      <c r="HR523" s="7"/>
      <c r="HS523" s="7"/>
      <c r="HT523" s="7"/>
      <c r="HU523" s="7"/>
      <c r="HV523" s="7"/>
      <c r="HW523" s="7"/>
      <c r="HX523" s="7"/>
      <c r="HY523" s="7"/>
      <c r="HZ523" s="7"/>
      <c r="IA523" s="7"/>
      <c r="IB523" s="7"/>
      <c r="IC523" s="7"/>
      <c r="ID523" s="7"/>
      <c r="IE523" s="7"/>
      <c r="IF523" s="7"/>
      <c r="IG523" s="7"/>
      <c r="IH523" s="7"/>
      <c r="II523" s="7"/>
      <c r="IJ523" s="7"/>
      <c r="IK523" s="7"/>
      <c r="IL523" s="7"/>
      <c r="IM523" s="7"/>
      <c r="IN523" s="7"/>
      <c r="IO523" s="7"/>
      <c r="IP523" s="7"/>
      <c r="IQ523" s="7"/>
      <c r="IR523" s="7"/>
      <c r="IS523" s="7"/>
      <c r="IT523" s="7"/>
      <c r="IU523" s="7"/>
      <c r="IV523" s="7"/>
      <c r="IW523" s="7"/>
      <c r="IX523" s="7"/>
      <c r="IY523" s="7"/>
      <c r="IZ523" s="7"/>
      <c r="JA523" s="7"/>
      <c r="JB523" s="7"/>
      <c r="JC523" s="7"/>
      <c r="JD523" s="7"/>
      <c r="JE523" s="7"/>
      <c r="JF523" s="7"/>
      <c r="JG523" s="7"/>
      <c r="JH523" s="7"/>
      <c r="JI523" s="7"/>
      <c r="JJ523" s="7"/>
      <c r="JK523" s="7"/>
      <c r="JL523" s="7"/>
      <c r="JM523" s="7"/>
      <c r="JN523" s="7"/>
      <c r="JO523" s="7"/>
      <c r="JP523" s="7"/>
      <c r="JQ523" s="7"/>
      <c r="JR523" s="7"/>
      <c r="JS523" s="7"/>
      <c r="JT523" s="7"/>
      <c r="JU523" s="7"/>
    </row>
    <row r="524" spans="1:281" s="3" customFormat="1" ht="30" customHeight="1" thickBot="1">
      <c r="A524" s="19" t="s">
        <v>1595</v>
      </c>
      <c r="B524" s="29" t="s">
        <v>1035</v>
      </c>
      <c r="C524" s="29" t="s">
        <v>1622</v>
      </c>
      <c r="D524" s="109"/>
      <c r="E524" s="115">
        <v>0</v>
      </c>
      <c r="F524" s="113">
        <v>45852</v>
      </c>
      <c r="G524" s="34">
        <v>45866</v>
      </c>
      <c r="H524" s="125">
        <f t="shared" si="262"/>
        <v>15</v>
      </c>
      <c r="I524" s="22"/>
      <c r="J524" s="7"/>
      <c r="K524" s="7"/>
      <c r="L524" s="7"/>
      <c r="M524" s="7"/>
      <c r="N524" s="7"/>
      <c r="O524" s="7"/>
      <c r="P524" s="7"/>
      <c r="Q524" s="7"/>
      <c r="R524" s="7"/>
      <c r="S524" s="7"/>
      <c r="T524" s="7"/>
      <c r="U524" s="8"/>
      <c r="V524" s="8"/>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c r="DJ524" s="7"/>
      <c r="DK524" s="7"/>
      <c r="DL524" s="7"/>
      <c r="DM524" s="7"/>
      <c r="DN524" s="7"/>
      <c r="DO524" s="7"/>
      <c r="DP524" s="7"/>
      <c r="DQ524" s="7"/>
      <c r="DR524" s="7"/>
      <c r="DS524" s="7"/>
      <c r="DT524" s="7"/>
      <c r="DU524" s="7"/>
      <c r="DV524" s="7"/>
      <c r="DW524" s="7"/>
      <c r="DX524" s="7"/>
      <c r="DY524" s="7"/>
      <c r="DZ524" s="7"/>
      <c r="EA524" s="7"/>
      <c r="EB524" s="7"/>
      <c r="EC524" s="7"/>
      <c r="ED524" s="7"/>
      <c r="EE524" s="7"/>
      <c r="EF524" s="7"/>
      <c r="EG524" s="7"/>
      <c r="EH524" s="7"/>
      <c r="EI524" s="7"/>
      <c r="EJ524" s="7"/>
      <c r="EK524" s="7"/>
      <c r="EL524" s="7"/>
      <c r="EM524" s="7"/>
      <c r="EN524" s="7"/>
      <c r="EO524" s="7"/>
      <c r="EP524" s="7"/>
      <c r="EQ524" s="7"/>
      <c r="ER524" s="7"/>
      <c r="ES524" s="7"/>
      <c r="ET524" s="7"/>
      <c r="EU524" s="7"/>
      <c r="EV524" s="7"/>
      <c r="EW524" s="7"/>
      <c r="EX524" s="7"/>
      <c r="EY524" s="7"/>
      <c r="EZ524" s="7"/>
      <c r="FA524" s="7"/>
      <c r="FB524" s="7"/>
      <c r="FC524" s="7"/>
      <c r="FD524" s="7"/>
      <c r="FE524" s="7"/>
      <c r="FF524" s="7"/>
      <c r="FG524" s="7"/>
      <c r="FH524" s="7"/>
      <c r="FI524" s="7"/>
      <c r="FJ524" s="7"/>
      <c r="FK524" s="7"/>
      <c r="FL524" s="7"/>
      <c r="FM524" s="7"/>
      <c r="FN524" s="7"/>
      <c r="FO524" s="7"/>
      <c r="FP524" s="7"/>
      <c r="FQ524" s="7"/>
      <c r="FR524" s="7"/>
      <c r="FS524" s="7"/>
      <c r="FT524" s="7"/>
      <c r="FU524" s="7"/>
      <c r="FV524" s="7"/>
      <c r="FW524" s="7"/>
      <c r="FX524" s="7"/>
      <c r="FY524" s="7"/>
      <c r="FZ524" s="7"/>
      <c r="GA524" s="7"/>
      <c r="GB524" s="7"/>
      <c r="GC524" s="7"/>
      <c r="GD524" s="7"/>
      <c r="GE524" s="7"/>
      <c r="GF524" s="7"/>
      <c r="GG524" s="7"/>
      <c r="GH524" s="7"/>
      <c r="GI524" s="7"/>
      <c r="GJ524" s="7"/>
      <c r="GK524" s="7"/>
      <c r="GL524" s="7"/>
      <c r="GM524" s="7"/>
      <c r="GN524" s="7"/>
      <c r="GO524" s="7"/>
      <c r="GP524" s="7"/>
      <c r="GQ524" s="7"/>
      <c r="GR524" s="7"/>
      <c r="GS524" s="7"/>
      <c r="GT524" s="7"/>
      <c r="GU524" s="7"/>
      <c r="GV524" s="7"/>
      <c r="GW524" s="7"/>
      <c r="GX524" s="7"/>
      <c r="GY524" s="7"/>
      <c r="GZ524" s="7"/>
      <c r="HA524" s="7"/>
      <c r="HB524" s="7"/>
      <c r="HC524" s="7"/>
      <c r="HD524" s="7"/>
      <c r="HE524" s="7"/>
      <c r="HF524" s="7"/>
      <c r="HG524" s="7"/>
      <c r="HH524" s="7"/>
      <c r="HI524" s="7"/>
      <c r="HJ524" s="7"/>
      <c r="HK524" s="7"/>
      <c r="HL524" s="7"/>
      <c r="HM524" s="7"/>
      <c r="HN524" s="7"/>
      <c r="HO524" s="7"/>
      <c r="HP524" s="7"/>
      <c r="HQ524" s="7"/>
      <c r="HR524" s="7"/>
      <c r="HS524" s="7"/>
      <c r="HT524" s="7"/>
      <c r="HU524" s="7"/>
      <c r="HV524" s="7"/>
      <c r="HW524" s="7"/>
      <c r="HX524" s="7"/>
      <c r="HY524" s="7"/>
      <c r="HZ524" s="7"/>
      <c r="IA524" s="7"/>
      <c r="IB524" s="7"/>
      <c r="IC524" s="7"/>
      <c r="ID524" s="7"/>
      <c r="IE524" s="7"/>
      <c r="IF524" s="7"/>
      <c r="IG524" s="7"/>
      <c r="IH524" s="7"/>
      <c r="II524" s="7"/>
      <c r="IJ524" s="7"/>
      <c r="IK524" s="7"/>
      <c r="IL524" s="7"/>
      <c r="IM524" s="7"/>
      <c r="IN524" s="7"/>
      <c r="IO524" s="7"/>
      <c r="IP524" s="7"/>
      <c r="IQ524" s="7"/>
      <c r="IR524" s="7"/>
      <c r="IS524" s="7"/>
      <c r="IT524" s="7"/>
      <c r="IU524" s="7"/>
      <c r="IV524" s="7"/>
      <c r="IW524" s="7"/>
      <c r="IX524" s="7"/>
      <c r="IY524" s="7"/>
      <c r="IZ524" s="7"/>
      <c r="JA524" s="7"/>
      <c r="JB524" s="7"/>
      <c r="JC524" s="7"/>
      <c r="JD524" s="7"/>
      <c r="JE524" s="7"/>
      <c r="JF524" s="7"/>
      <c r="JG524" s="7"/>
      <c r="JH524" s="7"/>
      <c r="JI524" s="7"/>
      <c r="JJ524" s="7"/>
      <c r="JK524" s="7"/>
      <c r="JL524" s="7"/>
      <c r="JM524" s="7"/>
      <c r="JN524" s="7"/>
      <c r="JO524" s="7"/>
      <c r="JP524" s="7"/>
      <c r="JQ524" s="7"/>
      <c r="JR524" s="7"/>
      <c r="JS524" s="7"/>
      <c r="JT524" s="7"/>
      <c r="JU524" s="7"/>
    </row>
    <row r="525" spans="1:281" s="3" customFormat="1" ht="30" customHeight="1" thickBot="1">
      <c r="A525" s="19" t="s">
        <v>1596</v>
      </c>
      <c r="B525" s="29" t="s">
        <v>1035</v>
      </c>
      <c r="C525" s="29" t="s">
        <v>1622</v>
      </c>
      <c r="D525" s="109"/>
      <c r="E525" s="115">
        <v>0</v>
      </c>
      <c r="F525" s="113">
        <v>45852</v>
      </c>
      <c r="G525" s="34">
        <v>45866</v>
      </c>
      <c r="H525" s="125">
        <f t="shared" si="262"/>
        <v>15</v>
      </c>
      <c r="I525" s="22"/>
      <c r="J525" s="7"/>
      <c r="K525" s="7"/>
      <c r="L525" s="7"/>
      <c r="M525" s="7"/>
      <c r="N525" s="7"/>
      <c r="O525" s="7"/>
      <c r="P525" s="7"/>
      <c r="Q525" s="7"/>
      <c r="R525" s="7"/>
      <c r="S525" s="7"/>
      <c r="T525" s="7"/>
      <c r="U525" s="8"/>
      <c r="V525" s="8"/>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c r="DJ525" s="7"/>
      <c r="DK525" s="7"/>
      <c r="DL525" s="7"/>
      <c r="DM525" s="7"/>
      <c r="DN525" s="7"/>
      <c r="DO525" s="7"/>
      <c r="DP525" s="7"/>
      <c r="DQ525" s="7"/>
      <c r="DR525" s="7"/>
      <c r="DS525" s="7"/>
      <c r="DT525" s="7"/>
      <c r="DU525" s="7"/>
      <c r="DV525" s="7"/>
      <c r="DW525" s="7"/>
      <c r="DX525" s="7"/>
      <c r="DY525" s="7"/>
      <c r="DZ525" s="7"/>
      <c r="EA525" s="7"/>
      <c r="EB525" s="7"/>
      <c r="EC525" s="7"/>
      <c r="ED525" s="7"/>
      <c r="EE525" s="7"/>
      <c r="EF525" s="7"/>
      <c r="EG525" s="7"/>
      <c r="EH525" s="7"/>
      <c r="EI525" s="7"/>
      <c r="EJ525" s="7"/>
      <c r="EK525" s="7"/>
      <c r="EL525" s="7"/>
      <c r="EM525" s="7"/>
      <c r="EN525" s="7"/>
      <c r="EO525" s="7"/>
      <c r="EP525" s="7"/>
      <c r="EQ525" s="7"/>
      <c r="ER525" s="7"/>
      <c r="ES525" s="7"/>
      <c r="ET525" s="7"/>
      <c r="EU525" s="7"/>
      <c r="EV525" s="7"/>
      <c r="EW525" s="7"/>
      <c r="EX525" s="7"/>
      <c r="EY525" s="7"/>
      <c r="EZ525" s="7"/>
      <c r="FA525" s="7"/>
      <c r="FB525" s="7"/>
      <c r="FC525" s="7"/>
      <c r="FD525" s="7"/>
      <c r="FE525" s="7"/>
      <c r="FF525" s="7"/>
      <c r="FG525" s="7"/>
      <c r="FH525" s="7"/>
      <c r="FI525" s="7"/>
      <c r="FJ525" s="7"/>
      <c r="FK525" s="7"/>
      <c r="FL525" s="7"/>
      <c r="FM525" s="7"/>
      <c r="FN525" s="7"/>
      <c r="FO525" s="7"/>
      <c r="FP525" s="7"/>
      <c r="FQ525" s="7"/>
      <c r="FR525" s="7"/>
      <c r="FS525" s="7"/>
      <c r="FT525" s="7"/>
      <c r="FU525" s="7"/>
      <c r="FV525" s="7"/>
      <c r="FW525" s="7"/>
      <c r="FX525" s="7"/>
      <c r="FY525" s="7"/>
      <c r="FZ525" s="7"/>
      <c r="GA525" s="7"/>
      <c r="GB525" s="7"/>
      <c r="GC525" s="7"/>
      <c r="GD525" s="7"/>
      <c r="GE525" s="7"/>
      <c r="GF525" s="7"/>
      <c r="GG525" s="7"/>
      <c r="GH525" s="7"/>
      <c r="GI525" s="7"/>
      <c r="GJ525" s="7"/>
      <c r="GK525" s="7"/>
      <c r="GL525" s="7"/>
      <c r="GM525" s="7"/>
      <c r="GN525" s="7"/>
      <c r="GO525" s="7"/>
      <c r="GP525" s="7"/>
      <c r="GQ525" s="7"/>
      <c r="GR525" s="7"/>
      <c r="GS525" s="7"/>
      <c r="GT525" s="7"/>
      <c r="GU525" s="7"/>
      <c r="GV525" s="7"/>
      <c r="GW525" s="7"/>
      <c r="GX525" s="7"/>
      <c r="GY525" s="7"/>
      <c r="GZ525" s="7"/>
      <c r="HA525" s="7"/>
      <c r="HB525" s="7"/>
      <c r="HC525" s="7"/>
      <c r="HD525" s="7"/>
      <c r="HE525" s="7"/>
      <c r="HF525" s="7"/>
      <c r="HG525" s="7"/>
      <c r="HH525" s="7"/>
      <c r="HI525" s="7"/>
      <c r="HJ525" s="7"/>
      <c r="HK525" s="7"/>
      <c r="HL525" s="7"/>
      <c r="HM525" s="7"/>
      <c r="HN525" s="7"/>
      <c r="HO525" s="7"/>
      <c r="HP525" s="7"/>
      <c r="HQ525" s="7"/>
      <c r="HR525" s="7"/>
      <c r="HS525" s="7"/>
      <c r="HT525" s="7"/>
      <c r="HU525" s="7"/>
      <c r="HV525" s="7"/>
      <c r="HW525" s="7"/>
      <c r="HX525" s="7"/>
      <c r="HY525" s="7"/>
      <c r="HZ525" s="7"/>
      <c r="IA525" s="7"/>
      <c r="IB525" s="7"/>
      <c r="IC525" s="7"/>
      <c r="ID525" s="7"/>
      <c r="IE525" s="7"/>
      <c r="IF525" s="7"/>
      <c r="IG525" s="7"/>
      <c r="IH525" s="7"/>
      <c r="II525" s="7"/>
      <c r="IJ525" s="7"/>
      <c r="IK525" s="7"/>
      <c r="IL525" s="7"/>
      <c r="IM525" s="7"/>
      <c r="IN525" s="7"/>
      <c r="IO525" s="7"/>
      <c r="IP525" s="7"/>
      <c r="IQ525" s="7"/>
      <c r="IR525" s="7"/>
      <c r="IS525" s="7"/>
      <c r="IT525" s="7"/>
      <c r="IU525" s="7"/>
      <c r="IV525" s="7"/>
      <c r="IW525" s="7"/>
      <c r="IX525" s="7"/>
      <c r="IY525" s="7"/>
      <c r="IZ525" s="7"/>
      <c r="JA525" s="7"/>
      <c r="JB525" s="7"/>
      <c r="JC525" s="7"/>
      <c r="JD525" s="7"/>
      <c r="JE525" s="7"/>
      <c r="JF525" s="7"/>
      <c r="JG525" s="7"/>
      <c r="JH525" s="7"/>
      <c r="JI525" s="7"/>
      <c r="JJ525" s="7"/>
      <c r="JK525" s="7"/>
      <c r="JL525" s="7"/>
      <c r="JM525" s="7"/>
      <c r="JN525" s="7"/>
      <c r="JO525" s="7"/>
      <c r="JP525" s="7"/>
      <c r="JQ525" s="7"/>
      <c r="JR525" s="7"/>
      <c r="JS525" s="7"/>
      <c r="JT525" s="7"/>
      <c r="JU525" s="7"/>
    </row>
    <row r="526" spans="1:281" s="3" customFormat="1" ht="30" customHeight="1" thickBot="1">
      <c r="A526" s="19" t="s">
        <v>1597</v>
      </c>
      <c r="B526" s="29" t="s">
        <v>1035</v>
      </c>
      <c r="C526" s="29" t="s">
        <v>1622</v>
      </c>
      <c r="D526" s="109"/>
      <c r="E526" s="115">
        <v>0</v>
      </c>
      <c r="F526" s="113">
        <v>45852</v>
      </c>
      <c r="G526" s="34">
        <v>45866</v>
      </c>
      <c r="H526" s="125">
        <f t="shared" si="262"/>
        <v>15</v>
      </c>
      <c r="I526" s="22"/>
      <c r="J526" s="7"/>
      <c r="K526" s="7"/>
      <c r="L526" s="7"/>
      <c r="M526" s="7"/>
      <c r="N526" s="7"/>
      <c r="O526" s="7"/>
      <c r="P526" s="7"/>
      <c r="Q526" s="7"/>
      <c r="R526" s="7"/>
      <c r="S526" s="7"/>
      <c r="T526" s="7"/>
      <c r="U526" s="8"/>
      <c r="V526" s="8"/>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c r="DJ526" s="7"/>
      <c r="DK526" s="7"/>
      <c r="DL526" s="7"/>
      <c r="DM526" s="7"/>
      <c r="DN526" s="7"/>
      <c r="DO526" s="7"/>
      <c r="DP526" s="7"/>
      <c r="DQ526" s="7"/>
      <c r="DR526" s="7"/>
      <c r="DS526" s="7"/>
      <c r="DT526" s="7"/>
      <c r="DU526" s="7"/>
      <c r="DV526" s="7"/>
      <c r="DW526" s="7"/>
      <c r="DX526" s="7"/>
      <c r="DY526" s="7"/>
      <c r="DZ526" s="7"/>
      <c r="EA526" s="7"/>
      <c r="EB526" s="7"/>
      <c r="EC526" s="7"/>
      <c r="ED526" s="7"/>
      <c r="EE526" s="7"/>
      <c r="EF526" s="7"/>
      <c r="EG526" s="7"/>
      <c r="EH526" s="7"/>
      <c r="EI526" s="7"/>
      <c r="EJ526" s="7"/>
      <c r="EK526" s="7"/>
      <c r="EL526" s="7"/>
      <c r="EM526" s="7"/>
      <c r="EN526" s="7"/>
      <c r="EO526" s="7"/>
      <c r="EP526" s="7"/>
      <c r="EQ526" s="7"/>
      <c r="ER526" s="7"/>
      <c r="ES526" s="7"/>
      <c r="ET526" s="7"/>
      <c r="EU526" s="7"/>
      <c r="EV526" s="7"/>
      <c r="EW526" s="7"/>
      <c r="EX526" s="7"/>
      <c r="EY526" s="7"/>
      <c r="EZ526" s="7"/>
      <c r="FA526" s="7"/>
      <c r="FB526" s="7"/>
      <c r="FC526" s="7"/>
      <c r="FD526" s="7"/>
      <c r="FE526" s="7"/>
      <c r="FF526" s="7"/>
      <c r="FG526" s="7"/>
      <c r="FH526" s="7"/>
      <c r="FI526" s="7"/>
      <c r="FJ526" s="7"/>
      <c r="FK526" s="7"/>
      <c r="FL526" s="7"/>
      <c r="FM526" s="7"/>
      <c r="FN526" s="7"/>
      <c r="FO526" s="7"/>
      <c r="FP526" s="7"/>
      <c r="FQ526" s="7"/>
      <c r="FR526" s="7"/>
      <c r="FS526" s="7"/>
      <c r="FT526" s="7"/>
      <c r="FU526" s="7"/>
      <c r="FV526" s="7"/>
      <c r="FW526" s="7"/>
      <c r="FX526" s="7"/>
      <c r="FY526" s="7"/>
      <c r="FZ526" s="7"/>
      <c r="GA526" s="7"/>
      <c r="GB526" s="7"/>
      <c r="GC526" s="7"/>
      <c r="GD526" s="7"/>
      <c r="GE526" s="7"/>
      <c r="GF526" s="7"/>
      <c r="GG526" s="7"/>
      <c r="GH526" s="7"/>
      <c r="GI526" s="7"/>
      <c r="GJ526" s="7"/>
      <c r="GK526" s="7"/>
      <c r="GL526" s="7"/>
      <c r="GM526" s="7"/>
      <c r="GN526" s="7"/>
      <c r="GO526" s="7"/>
      <c r="GP526" s="7"/>
      <c r="GQ526" s="7"/>
      <c r="GR526" s="7"/>
      <c r="GS526" s="7"/>
      <c r="GT526" s="7"/>
      <c r="GU526" s="7"/>
      <c r="GV526" s="7"/>
      <c r="GW526" s="7"/>
      <c r="GX526" s="7"/>
      <c r="GY526" s="7"/>
      <c r="GZ526" s="7"/>
      <c r="HA526" s="7"/>
      <c r="HB526" s="7"/>
      <c r="HC526" s="7"/>
      <c r="HD526" s="7"/>
      <c r="HE526" s="7"/>
      <c r="HF526" s="7"/>
      <c r="HG526" s="7"/>
      <c r="HH526" s="7"/>
      <c r="HI526" s="7"/>
      <c r="HJ526" s="7"/>
      <c r="HK526" s="7"/>
      <c r="HL526" s="7"/>
      <c r="HM526" s="7"/>
      <c r="HN526" s="7"/>
      <c r="HO526" s="7"/>
      <c r="HP526" s="7"/>
      <c r="HQ526" s="7"/>
      <c r="HR526" s="7"/>
      <c r="HS526" s="7"/>
      <c r="HT526" s="7"/>
      <c r="HU526" s="7"/>
      <c r="HV526" s="7"/>
      <c r="HW526" s="7"/>
      <c r="HX526" s="7"/>
      <c r="HY526" s="7"/>
      <c r="HZ526" s="7"/>
      <c r="IA526" s="7"/>
      <c r="IB526" s="7"/>
      <c r="IC526" s="7"/>
      <c r="ID526" s="7"/>
      <c r="IE526" s="7"/>
      <c r="IF526" s="7"/>
      <c r="IG526" s="7"/>
      <c r="IH526" s="7"/>
      <c r="II526" s="7"/>
      <c r="IJ526" s="7"/>
      <c r="IK526" s="7"/>
      <c r="IL526" s="7"/>
      <c r="IM526" s="7"/>
      <c r="IN526" s="7"/>
      <c r="IO526" s="7"/>
      <c r="IP526" s="7"/>
      <c r="IQ526" s="7"/>
      <c r="IR526" s="7"/>
      <c r="IS526" s="7"/>
      <c r="IT526" s="7"/>
      <c r="IU526" s="7"/>
      <c r="IV526" s="7"/>
      <c r="IW526" s="7"/>
      <c r="IX526" s="7"/>
      <c r="IY526" s="7"/>
      <c r="IZ526" s="7"/>
      <c r="JA526" s="7"/>
      <c r="JB526" s="7"/>
      <c r="JC526" s="7"/>
      <c r="JD526" s="7"/>
      <c r="JE526" s="7"/>
      <c r="JF526" s="7"/>
      <c r="JG526" s="7"/>
      <c r="JH526" s="7"/>
      <c r="JI526" s="7"/>
      <c r="JJ526" s="7"/>
      <c r="JK526" s="7"/>
      <c r="JL526" s="7"/>
      <c r="JM526" s="7"/>
      <c r="JN526" s="7"/>
      <c r="JO526" s="7"/>
      <c r="JP526" s="7"/>
      <c r="JQ526" s="7"/>
      <c r="JR526" s="7"/>
      <c r="JS526" s="7"/>
      <c r="JT526" s="7"/>
      <c r="JU526" s="7"/>
    </row>
    <row r="527" spans="1:281" s="3" customFormat="1" ht="30" customHeight="1" thickBot="1">
      <c r="A527" s="19" t="s">
        <v>1598</v>
      </c>
      <c r="B527" s="29" t="s">
        <v>1035</v>
      </c>
      <c r="C527" s="29" t="s">
        <v>1622</v>
      </c>
      <c r="D527" s="109"/>
      <c r="E527" s="115">
        <v>0</v>
      </c>
      <c r="F527" s="113">
        <v>45852</v>
      </c>
      <c r="G527" s="34">
        <v>45866</v>
      </c>
      <c r="H527" s="125">
        <f t="shared" si="262"/>
        <v>15</v>
      </c>
      <c r="I527" s="22"/>
      <c r="J527" s="7"/>
      <c r="K527" s="7"/>
      <c r="L527" s="7"/>
      <c r="M527" s="7"/>
      <c r="N527" s="7"/>
      <c r="O527" s="7"/>
      <c r="P527" s="7"/>
      <c r="Q527" s="7"/>
      <c r="R527" s="7"/>
      <c r="S527" s="7"/>
      <c r="T527" s="7"/>
      <c r="U527" s="8"/>
      <c r="V527" s="8"/>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c r="DJ527" s="7"/>
      <c r="DK527" s="7"/>
      <c r="DL527" s="7"/>
      <c r="DM527" s="7"/>
      <c r="DN527" s="7"/>
      <c r="DO527" s="7"/>
      <c r="DP527" s="7"/>
      <c r="DQ527" s="7"/>
      <c r="DR527" s="7"/>
      <c r="DS527" s="7"/>
      <c r="DT527" s="7"/>
      <c r="DU527" s="7"/>
      <c r="DV527" s="7"/>
      <c r="DW527" s="7"/>
      <c r="DX527" s="7"/>
      <c r="DY527" s="7"/>
      <c r="DZ527" s="7"/>
      <c r="EA527" s="7"/>
      <c r="EB527" s="7"/>
      <c r="EC527" s="7"/>
      <c r="ED527" s="7"/>
      <c r="EE527" s="7"/>
      <c r="EF527" s="7"/>
      <c r="EG527" s="7"/>
      <c r="EH527" s="7"/>
      <c r="EI527" s="7"/>
      <c r="EJ527" s="7"/>
      <c r="EK527" s="7"/>
      <c r="EL527" s="7"/>
      <c r="EM527" s="7"/>
      <c r="EN527" s="7"/>
      <c r="EO527" s="7"/>
      <c r="EP527" s="7"/>
      <c r="EQ527" s="7"/>
      <c r="ER527" s="7"/>
      <c r="ES527" s="7"/>
      <c r="ET527" s="7"/>
      <c r="EU527" s="7"/>
      <c r="EV527" s="7"/>
      <c r="EW527" s="7"/>
      <c r="EX527" s="7"/>
      <c r="EY527" s="7"/>
      <c r="EZ527" s="7"/>
      <c r="FA527" s="7"/>
      <c r="FB527" s="7"/>
      <c r="FC527" s="7"/>
      <c r="FD527" s="7"/>
      <c r="FE527" s="7"/>
      <c r="FF527" s="7"/>
      <c r="FG527" s="7"/>
      <c r="FH527" s="7"/>
      <c r="FI527" s="7"/>
      <c r="FJ527" s="7"/>
      <c r="FK527" s="7"/>
      <c r="FL527" s="7"/>
      <c r="FM527" s="7"/>
      <c r="FN527" s="7"/>
      <c r="FO527" s="7"/>
      <c r="FP527" s="7"/>
      <c r="FQ527" s="7"/>
      <c r="FR527" s="7"/>
      <c r="FS527" s="7"/>
      <c r="FT527" s="7"/>
      <c r="FU527" s="7"/>
      <c r="FV527" s="7"/>
      <c r="FW527" s="7"/>
      <c r="FX527" s="7"/>
      <c r="FY527" s="7"/>
      <c r="FZ527" s="7"/>
      <c r="GA527" s="7"/>
      <c r="GB527" s="7"/>
      <c r="GC527" s="7"/>
      <c r="GD527" s="7"/>
      <c r="GE527" s="7"/>
      <c r="GF527" s="7"/>
      <c r="GG527" s="7"/>
      <c r="GH527" s="7"/>
      <c r="GI527" s="7"/>
      <c r="GJ527" s="7"/>
      <c r="GK527" s="7"/>
      <c r="GL527" s="7"/>
      <c r="GM527" s="7"/>
      <c r="GN527" s="7"/>
      <c r="GO527" s="7"/>
      <c r="GP527" s="7"/>
      <c r="GQ527" s="7"/>
      <c r="GR527" s="7"/>
      <c r="GS527" s="7"/>
      <c r="GT527" s="7"/>
      <c r="GU527" s="7"/>
      <c r="GV527" s="7"/>
      <c r="GW527" s="7"/>
      <c r="GX527" s="7"/>
      <c r="GY527" s="7"/>
      <c r="GZ527" s="7"/>
      <c r="HA527" s="7"/>
      <c r="HB527" s="7"/>
      <c r="HC527" s="7"/>
      <c r="HD527" s="7"/>
      <c r="HE527" s="7"/>
      <c r="HF527" s="7"/>
      <c r="HG527" s="7"/>
      <c r="HH527" s="7"/>
      <c r="HI527" s="7"/>
      <c r="HJ527" s="7"/>
      <c r="HK527" s="7"/>
      <c r="HL527" s="7"/>
      <c r="HM527" s="7"/>
      <c r="HN527" s="7"/>
      <c r="HO527" s="7"/>
      <c r="HP527" s="7"/>
      <c r="HQ527" s="7"/>
      <c r="HR527" s="7"/>
      <c r="HS527" s="7"/>
      <c r="HT527" s="7"/>
      <c r="HU527" s="7"/>
      <c r="HV527" s="7"/>
      <c r="HW527" s="7"/>
      <c r="HX527" s="7"/>
      <c r="HY527" s="7"/>
      <c r="HZ527" s="7"/>
      <c r="IA527" s="7"/>
      <c r="IB527" s="7"/>
      <c r="IC527" s="7"/>
      <c r="ID527" s="7"/>
      <c r="IE527" s="7"/>
      <c r="IF527" s="7"/>
      <c r="IG527" s="7"/>
      <c r="IH527" s="7"/>
      <c r="II527" s="7"/>
      <c r="IJ527" s="7"/>
      <c r="IK527" s="7"/>
      <c r="IL527" s="7"/>
      <c r="IM527" s="7"/>
      <c r="IN527" s="7"/>
      <c r="IO527" s="7"/>
      <c r="IP527" s="7"/>
      <c r="IQ527" s="7"/>
      <c r="IR527" s="7"/>
      <c r="IS527" s="7"/>
      <c r="IT527" s="7"/>
      <c r="IU527" s="7"/>
      <c r="IV527" s="7"/>
      <c r="IW527" s="7"/>
      <c r="IX527" s="7"/>
      <c r="IY527" s="7"/>
      <c r="IZ527" s="7"/>
      <c r="JA527" s="7"/>
      <c r="JB527" s="7"/>
      <c r="JC527" s="7"/>
      <c r="JD527" s="7"/>
      <c r="JE527" s="7"/>
      <c r="JF527" s="7"/>
      <c r="JG527" s="7"/>
      <c r="JH527" s="7"/>
      <c r="JI527" s="7"/>
      <c r="JJ527" s="7"/>
      <c r="JK527" s="7"/>
      <c r="JL527" s="7"/>
      <c r="JM527" s="7"/>
      <c r="JN527" s="7"/>
      <c r="JO527" s="7"/>
      <c r="JP527" s="7"/>
      <c r="JQ527" s="7"/>
      <c r="JR527" s="7"/>
      <c r="JS527" s="7"/>
      <c r="JT527" s="7"/>
      <c r="JU527" s="7"/>
    </row>
    <row r="528" spans="1:281" s="3" customFormat="1" ht="30" customHeight="1" thickBot="1">
      <c r="A528" s="19" t="s">
        <v>1599</v>
      </c>
      <c r="B528" s="29" t="s">
        <v>1035</v>
      </c>
      <c r="C528" s="29" t="s">
        <v>1622</v>
      </c>
      <c r="D528" s="109"/>
      <c r="E528" s="115">
        <v>0</v>
      </c>
      <c r="F528" s="113">
        <v>45852</v>
      </c>
      <c r="G528" s="34">
        <v>45866</v>
      </c>
      <c r="H528" s="125">
        <f t="shared" ref="H528:H591" si="268">IF(OR(ISBLANK(Início_da_tarefa),ISBLANK(Término_da_tarefa)),"",Término_da_tarefa-Início_da_tarefa+1)</f>
        <v>15</v>
      </c>
      <c r="I528" s="22"/>
      <c r="J528" s="7"/>
      <c r="K528" s="7"/>
      <c r="L528" s="7"/>
      <c r="M528" s="7"/>
      <c r="N528" s="7"/>
      <c r="O528" s="7"/>
      <c r="P528" s="7"/>
      <c r="Q528" s="7"/>
      <c r="R528" s="7"/>
      <c r="S528" s="7"/>
      <c r="T528" s="7"/>
      <c r="U528" s="8"/>
      <c r="V528" s="8"/>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c r="DJ528" s="7"/>
      <c r="DK528" s="7"/>
      <c r="DL528" s="7"/>
      <c r="DM528" s="7"/>
      <c r="DN528" s="7"/>
      <c r="DO528" s="7"/>
      <c r="DP528" s="7"/>
      <c r="DQ528" s="7"/>
      <c r="DR528" s="7"/>
      <c r="DS528" s="7"/>
      <c r="DT528" s="7"/>
      <c r="DU528" s="7"/>
      <c r="DV528" s="7"/>
      <c r="DW528" s="7"/>
      <c r="DX528" s="7"/>
      <c r="DY528" s="7"/>
      <c r="DZ528" s="7"/>
      <c r="EA528" s="7"/>
      <c r="EB528" s="7"/>
      <c r="EC528" s="7"/>
      <c r="ED528" s="7"/>
      <c r="EE528" s="7"/>
      <c r="EF528" s="7"/>
      <c r="EG528" s="7"/>
      <c r="EH528" s="7"/>
      <c r="EI528" s="7"/>
      <c r="EJ528" s="7"/>
      <c r="EK528" s="7"/>
      <c r="EL528" s="7"/>
      <c r="EM528" s="7"/>
      <c r="EN528" s="7"/>
      <c r="EO528" s="7"/>
      <c r="EP528" s="7"/>
      <c r="EQ528" s="7"/>
      <c r="ER528" s="7"/>
      <c r="ES528" s="7"/>
      <c r="ET528" s="7"/>
      <c r="EU528" s="7"/>
      <c r="EV528" s="7"/>
      <c r="EW528" s="7"/>
      <c r="EX528" s="7"/>
      <c r="EY528" s="7"/>
      <c r="EZ528" s="7"/>
      <c r="FA528" s="7"/>
      <c r="FB528" s="7"/>
      <c r="FC528" s="7"/>
      <c r="FD528" s="7"/>
      <c r="FE528" s="7"/>
      <c r="FF528" s="7"/>
      <c r="FG528" s="7"/>
      <c r="FH528" s="7"/>
      <c r="FI528" s="7"/>
      <c r="FJ528" s="7"/>
      <c r="FK528" s="7"/>
      <c r="FL528" s="7"/>
      <c r="FM528" s="7"/>
      <c r="FN528" s="7"/>
      <c r="FO528" s="7"/>
      <c r="FP528" s="7"/>
      <c r="FQ528" s="7"/>
      <c r="FR528" s="7"/>
      <c r="FS528" s="7"/>
      <c r="FT528" s="7"/>
      <c r="FU528" s="7"/>
      <c r="FV528" s="7"/>
      <c r="FW528" s="7"/>
      <c r="FX528" s="7"/>
      <c r="FY528" s="7"/>
      <c r="FZ528" s="7"/>
      <c r="GA528" s="7"/>
      <c r="GB528" s="7"/>
      <c r="GC528" s="7"/>
      <c r="GD528" s="7"/>
      <c r="GE528" s="7"/>
      <c r="GF528" s="7"/>
      <c r="GG528" s="7"/>
      <c r="GH528" s="7"/>
      <c r="GI528" s="7"/>
      <c r="GJ528" s="7"/>
      <c r="GK528" s="7"/>
      <c r="GL528" s="7"/>
      <c r="GM528" s="7"/>
      <c r="GN528" s="7"/>
      <c r="GO528" s="7"/>
      <c r="GP528" s="7"/>
      <c r="GQ528" s="7"/>
      <c r="GR528" s="7"/>
      <c r="GS528" s="7"/>
      <c r="GT528" s="7"/>
      <c r="GU528" s="7"/>
      <c r="GV528" s="7"/>
      <c r="GW528" s="7"/>
      <c r="GX528" s="7"/>
      <c r="GY528" s="7"/>
      <c r="GZ528" s="7"/>
      <c r="HA528" s="7"/>
      <c r="HB528" s="7"/>
      <c r="HC528" s="7"/>
      <c r="HD528" s="7"/>
      <c r="HE528" s="7"/>
      <c r="HF528" s="7"/>
      <c r="HG528" s="7"/>
      <c r="HH528" s="7"/>
      <c r="HI528" s="7"/>
      <c r="HJ528" s="7"/>
      <c r="HK528" s="7"/>
      <c r="HL528" s="7"/>
      <c r="HM528" s="7"/>
      <c r="HN528" s="7"/>
      <c r="HO528" s="7"/>
      <c r="HP528" s="7"/>
      <c r="HQ528" s="7"/>
      <c r="HR528" s="7"/>
      <c r="HS528" s="7"/>
      <c r="HT528" s="7"/>
      <c r="HU528" s="7"/>
      <c r="HV528" s="7"/>
      <c r="HW528" s="7"/>
      <c r="HX528" s="7"/>
      <c r="HY528" s="7"/>
      <c r="HZ528" s="7"/>
      <c r="IA528" s="7"/>
      <c r="IB528" s="7"/>
      <c r="IC528" s="7"/>
      <c r="ID528" s="7"/>
      <c r="IE528" s="7"/>
      <c r="IF528" s="7"/>
      <c r="IG528" s="7"/>
      <c r="IH528" s="7"/>
      <c r="II528" s="7"/>
      <c r="IJ528" s="7"/>
      <c r="IK528" s="7"/>
      <c r="IL528" s="7"/>
      <c r="IM528" s="7"/>
      <c r="IN528" s="7"/>
      <c r="IO528" s="7"/>
      <c r="IP528" s="7"/>
      <c r="IQ528" s="7"/>
      <c r="IR528" s="7"/>
      <c r="IS528" s="7"/>
      <c r="IT528" s="7"/>
      <c r="IU528" s="7"/>
      <c r="IV528" s="7"/>
      <c r="IW528" s="7"/>
      <c r="IX528" s="7"/>
      <c r="IY528" s="7"/>
      <c r="IZ528" s="7"/>
      <c r="JA528" s="7"/>
      <c r="JB528" s="7"/>
      <c r="JC528" s="7"/>
      <c r="JD528" s="7"/>
      <c r="JE528" s="7"/>
      <c r="JF528" s="7"/>
      <c r="JG528" s="7"/>
      <c r="JH528" s="7"/>
      <c r="JI528" s="7"/>
      <c r="JJ528" s="7"/>
      <c r="JK528" s="7"/>
      <c r="JL528" s="7"/>
      <c r="JM528" s="7"/>
      <c r="JN528" s="7"/>
      <c r="JO528" s="7"/>
      <c r="JP528" s="7"/>
      <c r="JQ528" s="7"/>
      <c r="JR528" s="7"/>
      <c r="JS528" s="7"/>
      <c r="JT528" s="7"/>
      <c r="JU528" s="7"/>
    </row>
    <row r="529" spans="1:281" s="3" customFormat="1" ht="30" customHeight="1" thickBot="1">
      <c r="A529" s="19" t="s">
        <v>1600</v>
      </c>
      <c r="B529" s="29" t="s">
        <v>1035</v>
      </c>
      <c r="C529" s="29" t="s">
        <v>1622</v>
      </c>
      <c r="D529" s="109"/>
      <c r="E529" s="115">
        <v>0</v>
      </c>
      <c r="F529" s="113">
        <v>45852</v>
      </c>
      <c r="G529" s="34">
        <v>45866</v>
      </c>
      <c r="H529" s="125">
        <f t="shared" si="268"/>
        <v>15</v>
      </c>
      <c r="I529" s="22"/>
      <c r="J529" s="7"/>
      <c r="K529" s="7"/>
      <c r="L529" s="7"/>
      <c r="M529" s="7"/>
      <c r="N529" s="7"/>
      <c r="O529" s="7"/>
      <c r="P529" s="7"/>
      <c r="Q529" s="7"/>
      <c r="R529" s="7"/>
      <c r="S529" s="7"/>
      <c r="T529" s="7"/>
      <c r="U529" s="8"/>
      <c r="V529" s="8"/>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c r="DJ529" s="7"/>
      <c r="DK529" s="7"/>
      <c r="DL529" s="7"/>
      <c r="DM529" s="7"/>
      <c r="DN529" s="7"/>
      <c r="DO529" s="7"/>
      <c r="DP529" s="7"/>
      <c r="DQ529" s="7"/>
      <c r="DR529" s="7"/>
      <c r="DS529" s="7"/>
      <c r="DT529" s="7"/>
      <c r="DU529" s="7"/>
      <c r="DV529" s="7"/>
      <c r="DW529" s="7"/>
      <c r="DX529" s="7"/>
      <c r="DY529" s="7"/>
      <c r="DZ529" s="7"/>
      <c r="EA529" s="7"/>
      <c r="EB529" s="7"/>
      <c r="EC529" s="7"/>
      <c r="ED529" s="7"/>
      <c r="EE529" s="7"/>
      <c r="EF529" s="7"/>
      <c r="EG529" s="7"/>
      <c r="EH529" s="7"/>
      <c r="EI529" s="7"/>
      <c r="EJ529" s="7"/>
      <c r="EK529" s="7"/>
      <c r="EL529" s="7"/>
      <c r="EM529" s="7"/>
      <c r="EN529" s="7"/>
      <c r="EO529" s="7"/>
      <c r="EP529" s="7"/>
      <c r="EQ529" s="7"/>
      <c r="ER529" s="7"/>
      <c r="ES529" s="7"/>
      <c r="ET529" s="7"/>
      <c r="EU529" s="7"/>
      <c r="EV529" s="7"/>
      <c r="EW529" s="7"/>
      <c r="EX529" s="7"/>
      <c r="EY529" s="7"/>
      <c r="EZ529" s="7"/>
      <c r="FA529" s="7"/>
      <c r="FB529" s="7"/>
      <c r="FC529" s="7"/>
      <c r="FD529" s="7"/>
      <c r="FE529" s="7"/>
      <c r="FF529" s="7"/>
      <c r="FG529" s="7"/>
      <c r="FH529" s="7"/>
      <c r="FI529" s="7"/>
      <c r="FJ529" s="7"/>
      <c r="FK529" s="7"/>
      <c r="FL529" s="7"/>
      <c r="FM529" s="7"/>
      <c r="FN529" s="7"/>
      <c r="FO529" s="7"/>
      <c r="FP529" s="7"/>
      <c r="FQ529" s="7"/>
      <c r="FR529" s="7"/>
      <c r="FS529" s="7"/>
      <c r="FT529" s="7"/>
      <c r="FU529" s="7"/>
      <c r="FV529" s="7"/>
      <c r="FW529" s="7"/>
      <c r="FX529" s="7"/>
      <c r="FY529" s="7"/>
      <c r="FZ529" s="7"/>
      <c r="GA529" s="7"/>
      <c r="GB529" s="7"/>
      <c r="GC529" s="7"/>
      <c r="GD529" s="7"/>
      <c r="GE529" s="7"/>
      <c r="GF529" s="7"/>
      <c r="GG529" s="7"/>
      <c r="GH529" s="7"/>
      <c r="GI529" s="7"/>
      <c r="GJ529" s="7"/>
      <c r="GK529" s="7"/>
      <c r="GL529" s="7"/>
      <c r="GM529" s="7"/>
      <c r="GN529" s="7"/>
      <c r="GO529" s="7"/>
      <c r="GP529" s="7"/>
      <c r="GQ529" s="7"/>
      <c r="GR529" s="7"/>
      <c r="GS529" s="7"/>
      <c r="GT529" s="7"/>
      <c r="GU529" s="7"/>
      <c r="GV529" s="7"/>
      <c r="GW529" s="7"/>
      <c r="GX529" s="7"/>
      <c r="GY529" s="7"/>
      <c r="GZ529" s="7"/>
      <c r="HA529" s="7"/>
      <c r="HB529" s="7"/>
      <c r="HC529" s="7"/>
      <c r="HD529" s="7"/>
      <c r="HE529" s="7"/>
      <c r="HF529" s="7"/>
      <c r="HG529" s="7"/>
      <c r="HH529" s="7"/>
      <c r="HI529" s="7"/>
      <c r="HJ529" s="7"/>
      <c r="HK529" s="7"/>
      <c r="HL529" s="7"/>
      <c r="HM529" s="7"/>
      <c r="HN529" s="7"/>
      <c r="HO529" s="7"/>
      <c r="HP529" s="7"/>
      <c r="HQ529" s="7"/>
      <c r="HR529" s="7"/>
      <c r="HS529" s="7"/>
      <c r="HT529" s="7"/>
      <c r="HU529" s="7"/>
      <c r="HV529" s="7"/>
      <c r="HW529" s="7"/>
      <c r="HX529" s="7"/>
      <c r="HY529" s="7"/>
      <c r="HZ529" s="7"/>
      <c r="IA529" s="7"/>
      <c r="IB529" s="7"/>
      <c r="IC529" s="7"/>
      <c r="ID529" s="7"/>
      <c r="IE529" s="7"/>
      <c r="IF529" s="7"/>
      <c r="IG529" s="7"/>
      <c r="IH529" s="7"/>
      <c r="II529" s="7"/>
      <c r="IJ529" s="7"/>
      <c r="IK529" s="7"/>
      <c r="IL529" s="7"/>
      <c r="IM529" s="7"/>
      <c r="IN529" s="7"/>
      <c r="IO529" s="7"/>
      <c r="IP529" s="7"/>
      <c r="IQ529" s="7"/>
      <c r="IR529" s="7"/>
      <c r="IS529" s="7"/>
      <c r="IT529" s="7"/>
      <c r="IU529" s="7"/>
      <c r="IV529" s="7"/>
      <c r="IW529" s="7"/>
      <c r="IX529" s="7"/>
      <c r="IY529" s="7"/>
      <c r="IZ529" s="7"/>
      <c r="JA529" s="7"/>
      <c r="JB529" s="7"/>
      <c r="JC529" s="7"/>
      <c r="JD529" s="7"/>
      <c r="JE529" s="7"/>
      <c r="JF529" s="7"/>
      <c r="JG529" s="7"/>
      <c r="JH529" s="7"/>
      <c r="JI529" s="7"/>
      <c r="JJ529" s="7"/>
      <c r="JK529" s="7"/>
      <c r="JL529" s="7"/>
      <c r="JM529" s="7"/>
      <c r="JN529" s="7"/>
      <c r="JO529" s="7"/>
      <c r="JP529" s="7"/>
      <c r="JQ529" s="7"/>
      <c r="JR529" s="7"/>
      <c r="JS529" s="7"/>
      <c r="JT529" s="7"/>
      <c r="JU529" s="7"/>
    </row>
    <row r="530" spans="1:281" s="3" customFormat="1" ht="30" customHeight="1" thickBot="1">
      <c r="A530" s="19" t="s">
        <v>1601</v>
      </c>
      <c r="B530" s="29" t="s">
        <v>1035</v>
      </c>
      <c r="C530" s="29" t="s">
        <v>1622</v>
      </c>
      <c r="D530" s="109"/>
      <c r="E530" s="115">
        <v>0</v>
      </c>
      <c r="F530" s="113">
        <v>45852</v>
      </c>
      <c r="G530" s="34">
        <v>45866</v>
      </c>
      <c r="H530" s="125">
        <f t="shared" si="268"/>
        <v>15</v>
      </c>
      <c r="I530" s="22"/>
      <c r="J530" s="7"/>
      <c r="K530" s="7"/>
      <c r="L530" s="7"/>
      <c r="M530" s="7"/>
      <c r="N530" s="7"/>
      <c r="O530" s="7"/>
      <c r="P530" s="7"/>
      <c r="Q530" s="7"/>
      <c r="R530" s="7"/>
      <c r="S530" s="7"/>
      <c r="T530" s="7"/>
      <c r="U530" s="8"/>
      <c r="V530" s="8"/>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c r="DJ530" s="7"/>
      <c r="DK530" s="7"/>
      <c r="DL530" s="7"/>
      <c r="DM530" s="7"/>
      <c r="DN530" s="7"/>
      <c r="DO530" s="7"/>
      <c r="DP530" s="7"/>
      <c r="DQ530" s="7"/>
      <c r="DR530" s="7"/>
      <c r="DS530" s="7"/>
      <c r="DT530" s="7"/>
      <c r="DU530" s="7"/>
      <c r="DV530" s="7"/>
      <c r="DW530" s="7"/>
      <c r="DX530" s="7"/>
      <c r="DY530" s="7"/>
      <c r="DZ530" s="7"/>
      <c r="EA530" s="7"/>
      <c r="EB530" s="7"/>
      <c r="EC530" s="7"/>
      <c r="ED530" s="7"/>
      <c r="EE530" s="7"/>
      <c r="EF530" s="7"/>
      <c r="EG530" s="7"/>
      <c r="EH530" s="7"/>
      <c r="EI530" s="7"/>
      <c r="EJ530" s="7"/>
      <c r="EK530" s="7"/>
      <c r="EL530" s="7"/>
      <c r="EM530" s="7"/>
      <c r="EN530" s="7"/>
      <c r="EO530" s="7"/>
      <c r="EP530" s="7"/>
      <c r="EQ530" s="7"/>
      <c r="ER530" s="7"/>
      <c r="ES530" s="7"/>
      <c r="ET530" s="7"/>
      <c r="EU530" s="7"/>
      <c r="EV530" s="7"/>
      <c r="EW530" s="7"/>
      <c r="EX530" s="7"/>
      <c r="EY530" s="7"/>
      <c r="EZ530" s="7"/>
      <c r="FA530" s="7"/>
      <c r="FB530" s="7"/>
      <c r="FC530" s="7"/>
      <c r="FD530" s="7"/>
      <c r="FE530" s="7"/>
      <c r="FF530" s="7"/>
      <c r="FG530" s="7"/>
      <c r="FH530" s="7"/>
      <c r="FI530" s="7"/>
      <c r="FJ530" s="7"/>
      <c r="FK530" s="7"/>
      <c r="FL530" s="7"/>
      <c r="FM530" s="7"/>
      <c r="FN530" s="7"/>
      <c r="FO530" s="7"/>
      <c r="FP530" s="7"/>
      <c r="FQ530" s="7"/>
      <c r="FR530" s="7"/>
      <c r="FS530" s="7"/>
      <c r="FT530" s="7"/>
      <c r="FU530" s="7"/>
      <c r="FV530" s="7"/>
      <c r="FW530" s="7"/>
      <c r="FX530" s="7"/>
      <c r="FY530" s="7"/>
      <c r="FZ530" s="7"/>
      <c r="GA530" s="7"/>
      <c r="GB530" s="7"/>
      <c r="GC530" s="7"/>
      <c r="GD530" s="7"/>
      <c r="GE530" s="7"/>
      <c r="GF530" s="7"/>
      <c r="GG530" s="7"/>
      <c r="GH530" s="7"/>
      <c r="GI530" s="7"/>
      <c r="GJ530" s="7"/>
      <c r="GK530" s="7"/>
      <c r="GL530" s="7"/>
      <c r="GM530" s="7"/>
      <c r="GN530" s="7"/>
      <c r="GO530" s="7"/>
      <c r="GP530" s="7"/>
      <c r="GQ530" s="7"/>
      <c r="GR530" s="7"/>
      <c r="GS530" s="7"/>
      <c r="GT530" s="7"/>
      <c r="GU530" s="7"/>
      <c r="GV530" s="7"/>
      <c r="GW530" s="7"/>
      <c r="GX530" s="7"/>
      <c r="GY530" s="7"/>
      <c r="GZ530" s="7"/>
      <c r="HA530" s="7"/>
      <c r="HB530" s="7"/>
      <c r="HC530" s="7"/>
      <c r="HD530" s="7"/>
      <c r="HE530" s="7"/>
      <c r="HF530" s="7"/>
      <c r="HG530" s="7"/>
      <c r="HH530" s="7"/>
      <c r="HI530" s="7"/>
      <c r="HJ530" s="7"/>
      <c r="HK530" s="7"/>
      <c r="HL530" s="7"/>
      <c r="HM530" s="7"/>
      <c r="HN530" s="7"/>
      <c r="HO530" s="7"/>
      <c r="HP530" s="7"/>
      <c r="HQ530" s="7"/>
      <c r="HR530" s="7"/>
      <c r="HS530" s="7"/>
      <c r="HT530" s="7"/>
      <c r="HU530" s="7"/>
      <c r="HV530" s="7"/>
      <c r="HW530" s="7"/>
      <c r="HX530" s="7"/>
      <c r="HY530" s="7"/>
      <c r="HZ530" s="7"/>
      <c r="IA530" s="7"/>
      <c r="IB530" s="7"/>
      <c r="IC530" s="7"/>
      <c r="ID530" s="7"/>
      <c r="IE530" s="7"/>
      <c r="IF530" s="7"/>
      <c r="IG530" s="7"/>
      <c r="IH530" s="7"/>
      <c r="II530" s="7"/>
      <c r="IJ530" s="7"/>
      <c r="IK530" s="7"/>
      <c r="IL530" s="7"/>
      <c r="IM530" s="7"/>
      <c r="IN530" s="7"/>
      <c r="IO530" s="7"/>
      <c r="IP530" s="7"/>
      <c r="IQ530" s="7"/>
      <c r="IR530" s="7"/>
      <c r="IS530" s="7"/>
      <c r="IT530" s="7"/>
      <c r="IU530" s="7"/>
      <c r="IV530" s="7"/>
      <c r="IW530" s="7"/>
      <c r="IX530" s="7"/>
      <c r="IY530" s="7"/>
      <c r="IZ530" s="7"/>
      <c r="JA530" s="7"/>
      <c r="JB530" s="7"/>
      <c r="JC530" s="7"/>
      <c r="JD530" s="7"/>
      <c r="JE530" s="7"/>
      <c r="JF530" s="7"/>
      <c r="JG530" s="7"/>
      <c r="JH530" s="7"/>
      <c r="JI530" s="7"/>
      <c r="JJ530" s="7"/>
      <c r="JK530" s="7"/>
      <c r="JL530" s="7"/>
      <c r="JM530" s="7"/>
      <c r="JN530" s="7"/>
      <c r="JO530" s="7"/>
      <c r="JP530" s="7"/>
      <c r="JQ530" s="7"/>
      <c r="JR530" s="7"/>
      <c r="JS530" s="7"/>
      <c r="JT530" s="7"/>
      <c r="JU530" s="7"/>
    </row>
    <row r="531" spans="1:281" s="3" customFormat="1" ht="30" customHeight="1" thickBot="1">
      <c r="A531" s="19" t="s">
        <v>1602</v>
      </c>
      <c r="B531" s="29" t="s">
        <v>1035</v>
      </c>
      <c r="C531" s="29" t="s">
        <v>1622</v>
      </c>
      <c r="D531" s="109"/>
      <c r="E531" s="115">
        <v>0</v>
      </c>
      <c r="F531" s="113">
        <v>45852</v>
      </c>
      <c r="G531" s="34">
        <v>45866</v>
      </c>
      <c r="H531" s="125">
        <f t="shared" si="268"/>
        <v>15</v>
      </c>
      <c r="I531" s="22"/>
      <c r="J531" s="7"/>
      <c r="K531" s="7"/>
      <c r="L531" s="7"/>
      <c r="M531" s="7"/>
      <c r="N531" s="7"/>
      <c r="O531" s="7"/>
      <c r="P531" s="7"/>
      <c r="Q531" s="7"/>
      <c r="R531" s="7"/>
      <c r="S531" s="7"/>
      <c r="T531" s="7"/>
      <c r="U531" s="8"/>
      <c r="V531" s="8"/>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c r="DJ531" s="7"/>
      <c r="DK531" s="7"/>
      <c r="DL531" s="7"/>
      <c r="DM531" s="7"/>
      <c r="DN531" s="7"/>
      <c r="DO531" s="7"/>
      <c r="DP531" s="7"/>
      <c r="DQ531" s="7"/>
      <c r="DR531" s="7"/>
      <c r="DS531" s="7"/>
      <c r="DT531" s="7"/>
      <c r="DU531" s="7"/>
      <c r="DV531" s="7"/>
      <c r="DW531" s="7"/>
      <c r="DX531" s="7"/>
      <c r="DY531" s="7"/>
      <c r="DZ531" s="7"/>
      <c r="EA531" s="7"/>
      <c r="EB531" s="7"/>
      <c r="EC531" s="7"/>
      <c r="ED531" s="7"/>
      <c r="EE531" s="7"/>
      <c r="EF531" s="7"/>
      <c r="EG531" s="7"/>
      <c r="EH531" s="7"/>
      <c r="EI531" s="7"/>
      <c r="EJ531" s="7"/>
      <c r="EK531" s="7"/>
      <c r="EL531" s="7"/>
      <c r="EM531" s="7"/>
      <c r="EN531" s="7"/>
      <c r="EO531" s="7"/>
      <c r="EP531" s="7"/>
      <c r="EQ531" s="7"/>
      <c r="ER531" s="7"/>
      <c r="ES531" s="7"/>
      <c r="ET531" s="7"/>
      <c r="EU531" s="7"/>
      <c r="EV531" s="7"/>
      <c r="EW531" s="7"/>
      <c r="EX531" s="7"/>
      <c r="EY531" s="7"/>
      <c r="EZ531" s="7"/>
      <c r="FA531" s="7"/>
      <c r="FB531" s="7"/>
      <c r="FC531" s="7"/>
      <c r="FD531" s="7"/>
      <c r="FE531" s="7"/>
      <c r="FF531" s="7"/>
      <c r="FG531" s="7"/>
      <c r="FH531" s="7"/>
      <c r="FI531" s="7"/>
      <c r="FJ531" s="7"/>
      <c r="FK531" s="7"/>
      <c r="FL531" s="7"/>
      <c r="FM531" s="7"/>
      <c r="FN531" s="7"/>
      <c r="FO531" s="7"/>
      <c r="FP531" s="7"/>
      <c r="FQ531" s="7"/>
      <c r="FR531" s="7"/>
      <c r="FS531" s="7"/>
      <c r="FT531" s="7"/>
      <c r="FU531" s="7"/>
      <c r="FV531" s="7"/>
      <c r="FW531" s="7"/>
      <c r="FX531" s="7"/>
      <c r="FY531" s="7"/>
      <c r="FZ531" s="7"/>
      <c r="GA531" s="7"/>
      <c r="GB531" s="7"/>
      <c r="GC531" s="7"/>
      <c r="GD531" s="7"/>
      <c r="GE531" s="7"/>
      <c r="GF531" s="7"/>
      <c r="GG531" s="7"/>
      <c r="GH531" s="7"/>
      <c r="GI531" s="7"/>
      <c r="GJ531" s="7"/>
      <c r="GK531" s="7"/>
      <c r="GL531" s="7"/>
      <c r="GM531" s="7"/>
      <c r="GN531" s="7"/>
      <c r="GO531" s="7"/>
      <c r="GP531" s="7"/>
      <c r="GQ531" s="7"/>
      <c r="GR531" s="7"/>
      <c r="GS531" s="7"/>
      <c r="GT531" s="7"/>
      <c r="GU531" s="7"/>
      <c r="GV531" s="7"/>
      <c r="GW531" s="7"/>
      <c r="GX531" s="7"/>
      <c r="GY531" s="7"/>
      <c r="GZ531" s="7"/>
      <c r="HA531" s="7"/>
      <c r="HB531" s="7"/>
      <c r="HC531" s="7"/>
      <c r="HD531" s="7"/>
      <c r="HE531" s="7"/>
      <c r="HF531" s="7"/>
      <c r="HG531" s="7"/>
      <c r="HH531" s="7"/>
      <c r="HI531" s="7"/>
      <c r="HJ531" s="7"/>
      <c r="HK531" s="7"/>
      <c r="HL531" s="7"/>
      <c r="HM531" s="7"/>
      <c r="HN531" s="7"/>
      <c r="HO531" s="7"/>
      <c r="HP531" s="7"/>
      <c r="HQ531" s="7"/>
      <c r="HR531" s="7"/>
      <c r="HS531" s="7"/>
      <c r="HT531" s="7"/>
      <c r="HU531" s="7"/>
      <c r="HV531" s="7"/>
      <c r="HW531" s="7"/>
      <c r="HX531" s="7"/>
      <c r="HY531" s="7"/>
      <c r="HZ531" s="7"/>
      <c r="IA531" s="7"/>
      <c r="IB531" s="7"/>
      <c r="IC531" s="7"/>
      <c r="ID531" s="7"/>
      <c r="IE531" s="7"/>
      <c r="IF531" s="7"/>
      <c r="IG531" s="7"/>
      <c r="IH531" s="7"/>
      <c r="II531" s="7"/>
      <c r="IJ531" s="7"/>
      <c r="IK531" s="7"/>
      <c r="IL531" s="7"/>
      <c r="IM531" s="7"/>
      <c r="IN531" s="7"/>
      <c r="IO531" s="7"/>
      <c r="IP531" s="7"/>
      <c r="IQ531" s="7"/>
      <c r="IR531" s="7"/>
      <c r="IS531" s="7"/>
      <c r="IT531" s="7"/>
      <c r="IU531" s="7"/>
      <c r="IV531" s="7"/>
      <c r="IW531" s="7"/>
      <c r="IX531" s="7"/>
      <c r="IY531" s="7"/>
      <c r="IZ531" s="7"/>
      <c r="JA531" s="7"/>
      <c r="JB531" s="7"/>
      <c r="JC531" s="7"/>
      <c r="JD531" s="7"/>
      <c r="JE531" s="7"/>
      <c r="JF531" s="7"/>
      <c r="JG531" s="7"/>
      <c r="JH531" s="7"/>
      <c r="JI531" s="7"/>
      <c r="JJ531" s="7"/>
      <c r="JK531" s="7"/>
      <c r="JL531" s="7"/>
      <c r="JM531" s="7"/>
      <c r="JN531" s="7"/>
      <c r="JO531" s="7"/>
      <c r="JP531" s="7"/>
      <c r="JQ531" s="7"/>
      <c r="JR531" s="7"/>
      <c r="JS531" s="7"/>
      <c r="JT531" s="7"/>
      <c r="JU531" s="7"/>
    </row>
    <row r="532" spans="1:281" s="3" customFormat="1" ht="30" customHeight="1" thickBot="1">
      <c r="A532" s="19" t="s">
        <v>1603</v>
      </c>
      <c r="B532" s="29" t="s">
        <v>1753</v>
      </c>
      <c r="C532" s="29" t="s">
        <v>110</v>
      </c>
      <c r="D532" s="109"/>
      <c r="E532" s="115">
        <v>0</v>
      </c>
      <c r="F532" s="113">
        <v>45852</v>
      </c>
      <c r="G532" s="34">
        <v>45866</v>
      </c>
      <c r="H532" s="125">
        <f t="shared" si="268"/>
        <v>15</v>
      </c>
      <c r="I532" s="22"/>
      <c r="J532" s="7"/>
      <c r="K532" s="7"/>
      <c r="L532" s="7"/>
      <c r="M532" s="7"/>
      <c r="N532" s="7"/>
      <c r="O532" s="7"/>
      <c r="P532" s="7"/>
      <c r="Q532" s="7"/>
      <c r="R532" s="7"/>
      <c r="S532" s="7"/>
      <c r="T532" s="7"/>
      <c r="U532" s="8"/>
      <c r="V532" s="8"/>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c r="DJ532" s="7"/>
      <c r="DK532" s="7"/>
      <c r="DL532" s="7"/>
      <c r="DM532" s="7"/>
      <c r="DN532" s="7"/>
      <c r="DO532" s="7"/>
      <c r="DP532" s="7"/>
      <c r="DQ532" s="7"/>
      <c r="DR532" s="7"/>
      <c r="DS532" s="7"/>
      <c r="DT532" s="7"/>
      <c r="DU532" s="7"/>
      <c r="DV532" s="7"/>
      <c r="DW532" s="7"/>
      <c r="DX532" s="7"/>
      <c r="DY532" s="7"/>
      <c r="DZ532" s="7"/>
      <c r="EA532" s="7"/>
      <c r="EB532" s="7"/>
      <c r="EC532" s="7"/>
      <c r="ED532" s="7"/>
      <c r="EE532" s="7"/>
      <c r="EF532" s="7"/>
      <c r="EG532" s="7"/>
      <c r="EH532" s="7"/>
      <c r="EI532" s="7"/>
      <c r="EJ532" s="7"/>
      <c r="EK532" s="7"/>
      <c r="EL532" s="7"/>
      <c r="EM532" s="7"/>
      <c r="EN532" s="7"/>
      <c r="EO532" s="7"/>
      <c r="EP532" s="7"/>
      <c r="EQ532" s="7"/>
      <c r="ER532" s="7"/>
      <c r="ES532" s="7"/>
      <c r="ET532" s="7"/>
      <c r="EU532" s="7"/>
      <c r="EV532" s="7"/>
      <c r="EW532" s="7"/>
      <c r="EX532" s="7"/>
      <c r="EY532" s="7"/>
      <c r="EZ532" s="7"/>
      <c r="FA532" s="7"/>
      <c r="FB532" s="7"/>
      <c r="FC532" s="7"/>
      <c r="FD532" s="7"/>
      <c r="FE532" s="7"/>
      <c r="FF532" s="7"/>
      <c r="FG532" s="7"/>
      <c r="FH532" s="7"/>
      <c r="FI532" s="7"/>
      <c r="FJ532" s="7"/>
      <c r="FK532" s="7"/>
      <c r="FL532" s="7"/>
      <c r="FM532" s="7"/>
      <c r="FN532" s="7"/>
      <c r="FO532" s="7"/>
      <c r="FP532" s="7"/>
      <c r="FQ532" s="7"/>
      <c r="FR532" s="7"/>
      <c r="FS532" s="7"/>
      <c r="FT532" s="7"/>
      <c r="FU532" s="7"/>
      <c r="FV532" s="7"/>
      <c r="FW532" s="7"/>
      <c r="FX532" s="7"/>
      <c r="FY532" s="7"/>
      <c r="FZ532" s="7"/>
      <c r="GA532" s="7"/>
      <c r="GB532" s="7"/>
      <c r="GC532" s="7"/>
      <c r="GD532" s="7"/>
      <c r="GE532" s="7"/>
      <c r="GF532" s="7"/>
      <c r="GG532" s="7"/>
      <c r="GH532" s="7"/>
      <c r="GI532" s="7"/>
      <c r="GJ532" s="7"/>
      <c r="GK532" s="7"/>
      <c r="GL532" s="7"/>
      <c r="GM532" s="7"/>
      <c r="GN532" s="7"/>
      <c r="GO532" s="7"/>
      <c r="GP532" s="7"/>
      <c r="GQ532" s="7"/>
      <c r="GR532" s="7"/>
      <c r="GS532" s="7"/>
      <c r="GT532" s="7"/>
      <c r="GU532" s="7"/>
      <c r="GV532" s="7"/>
      <c r="GW532" s="7"/>
      <c r="GX532" s="7"/>
      <c r="GY532" s="7"/>
      <c r="GZ532" s="7"/>
      <c r="HA532" s="7"/>
      <c r="HB532" s="7"/>
      <c r="HC532" s="7"/>
      <c r="HD532" s="7"/>
      <c r="HE532" s="7"/>
      <c r="HF532" s="7"/>
      <c r="HG532" s="7"/>
      <c r="HH532" s="7"/>
      <c r="HI532" s="7"/>
      <c r="HJ532" s="7"/>
      <c r="HK532" s="7"/>
      <c r="HL532" s="7"/>
      <c r="HM532" s="7"/>
      <c r="HN532" s="7"/>
      <c r="HO532" s="7"/>
      <c r="HP532" s="7"/>
      <c r="HQ532" s="7"/>
      <c r="HR532" s="7"/>
      <c r="HS532" s="7"/>
      <c r="HT532" s="7"/>
      <c r="HU532" s="7"/>
      <c r="HV532" s="7"/>
      <c r="HW532" s="7"/>
      <c r="HX532" s="7"/>
      <c r="HY532" s="7"/>
      <c r="HZ532" s="7"/>
      <c r="IA532" s="7"/>
      <c r="IB532" s="7"/>
      <c r="IC532" s="7"/>
      <c r="ID532" s="7"/>
      <c r="IE532" s="7"/>
      <c r="IF532" s="7"/>
      <c r="IG532" s="7"/>
      <c r="IH532" s="7"/>
      <c r="II532" s="7"/>
      <c r="IJ532" s="7"/>
      <c r="IK532" s="7"/>
      <c r="IL532" s="7"/>
      <c r="IM532" s="7"/>
      <c r="IN532" s="7"/>
      <c r="IO532" s="7"/>
      <c r="IP532" s="7"/>
      <c r="IQ532" s="7"/>
      <c r="IR532" s="7"/>
      <c r="IS532" s="7"/>
      <c r="IT532" s="7"/>
      <c r="IU532" s="7"/>
      <c r="IV532" s="7"/>
      <c r="IW532" s="7"/>
      <c r="IX532" s="7"/>
      <c r="IY532" s="7"/>
      <c r="IZ532" s="7"/>
      <c r="JA532" s="7"/>
      <c r="JB532" s="7"/>
      <c r="JC532" s="7"/>
      <c r="JD532" s="7"/>
      <c r="JE532" s="7"/>
      <c r="JF532" s="7"/>
      <c r="JG532" s="7"/>
      <c r="JH532" s="7"/>
      <c r="JI532" s="7"/>
      <c r="JJ532" s="7"/>
      <c r="JK532" s="7"/>
      <c r="JL532" s="7"/>
      <c r="JM532" s="7"/>
      <c r="JN532" s="7"/>
      <c r="JO532" s="7"/>
      <c r="JP532" s="7"/>
      <c r="JQ532" s="7"/>
      <c r="JR532" s="7"/>
      <c r="JS532" s="7"/>
      <c r="JT532" s="7"/>
      <c r="JU532" s="7"/>
    </row>
    <row r="533" spans="1:281" s="3" customFormat="1" ht="30" customHeight="1" thickBot="1">
      <c r="A533" s="19" t="s">
        <v>1604</v>
      </c>
      <c r="B533" s="29" t="s">
        <v>1753</v>
      </c>
      <c r="C533" s="29" t="s">
        <v>110</v>
      </c>
      <c r="D533" s="109"/>
      <c r="E533" s="115">
        <v>0</v>
      </c>
      <c r="F533" s="113">
        <v>45852</v>
      </c>
      <c r="G533" s="34">
        <v>45866</v>
      </c>
      <c r="H533" s="125">
        <f t="shared" si="268"/>
        <v>15</v>
      </c>
      <c r="I533" s="22"/>
      <c r="J533" s="7"/>
      <c r="K533" s="7"/>
      <c r="L533" s="7"/>
      <c r="M533" s="7"/>
      <c r="N533" s="7"/>
      <c r="O533" s="7"/>
      <c r="P533" s="7"/>
      <c r="Q533" s="7"/>
      <c r="R533" s="7"/>
      <c r="S533" s="7"/>
      <c r="T533" s="7"/>
      <c r="U533" s="8"/>
      <c r="V533" s="8"/>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c r="DJ533" s="7"/>
      <c r="DK533" s="7"/>
      <c r="DL533" s="7"/>
      <c r="DM533" s="7"/>
      <c r="DN533" s="7"/>
      <c r="DO533" s="7"/>
      <c r="DP533" s="7"/>
      <c r="DQ533" s="7"/>
      <c r="DR533" s="7"/>
      <c r="DS533" s="7"/>
      <c r="DT533" s="7"/>
      <c r="DU533" s="7"/>
      <c r="DV533" s="7"/>
      <c r="DW533" s="7"/>
      <c r="DX533" s="7"/>
      <c r="DY533" s="7"/>
      <c r="DZ533" s="7"/>
      <c r="EA533" s="7"/>
      <c r="EB533" s="7"/>
      <c r="EC533" s="7"/>
      <c r="ED533" s="7"/>
      <c r="EE533" s="7"/>
      <c r="EF533" s="7"/>
      <c r="EG533" s="7"/>
      <c r="EH533" s="7"/>
      <c r="EI533" s="7"/>
      <c r="EJ533" s="7"/>
      <c r="EK533" s="7"/>
      <c r="EL533" s="7"/>
      <c r="EM533" s="7"/>
      <c r="EN533" s="7"/>
      <c r="EO533" s="7"/>
      <c r="EP533" s="7"/>
      <c r="EQ533" s="7"/>
      <c r="ER533" s="7"/>
      <c r="ES533" s="7"/>
      <c r="ET533" s="7"/>
      <c r="EU533" s="7"/>
      <c r="EV533" s="7"/>
      <c r="EW533" s="7"/>
      <c r="EX533" s="7"/>
      <c r="EY533" s="7"/>
      <c r="EZ533" s="7"/>
      <c r="FA533" s="7"/>
      <c r="FB533" s="7"/>
      <c r="FC533" s="7"/>
      <c r="FD533" s="7"/>
      <c r="FE533" s="7"/>
      <c r="FF533" s="7"/>
      <c r="FG533" s="7"/>
      <c r="FH533" s="7"/>
      <c r="FI533" s="7"/>
      <c r="FJ533" s="7"/>
      <c r="FK533" s="7"/>
      <c r="FL533" s="7"/>
      <c r="FM533" s="7"/>
      <c r="FN533" s="7"/>
      <c r="FO533" s="7"/>
      <c r="FP533" s="7"/>
      <c r="FQ533" s="7"/>
      <c r="FR533" s="7"/>
      <c r="FS533" s="7"/>
      <c r="FT533" s="7"/>
      <c r="FU533" s="7"/>
      <c r="FV533" s="7"/>
      <c r="FW533" s="7"/>
      <c r="FX533" s="7"/>
      <c r="FY533" s="7"/>
      <c r="FZ533" s="7"/>
      <c r="GA533" s="7"/>
      <c r="GB533" s="7"/>
      <c r="GC533" s="7"/>
      <c r="GD533" s="7"/>
      <c r="GE533" s="7"/>
      <c r="GF533" s="7"/>
      <c r="GG533" s="7"/>
      <c r="GH533" s="7"/>
      <c r="GI533" s="7"/>
      <c r="GJ533" s="7"/>
      <c r="GK533" s="7"/>
      <c r="GL533" s="7"/>
      <c r="GM533" s="7"/>
      <c r="GN533" s="7"/>
      <c r="GO533" s="7"/>
      <c r="GP533" s="7"/>
      <c r="GQ533" s="7"/>
      <c r="GR533" s="7"/>
      <c r="GS533" s="7"/>
      <c r="GT533" s="7"/>
      <c r="GU533" s="7"/>
      <c r="GV533" s="7"/>
      <c r="GW533" s="7"/>
      <c r="GX533" s="7"/>
      <c r="GY533" s="7"/>
      <c r="GZ533" s="7"/>
      <c r="HA533" s="7"/>
      <c r="HB533" s="7"/>
      <c r="HC533" s="7"/>
      <c r="HD533" s="7"/>
      <c r="HE533" s="7"/>
      <c r="HF533" s="7"/>
      <c r="HG533" s="7"/>
      <c r="HH533" s="7"/>
      <c r="HI533" s="7"/>
      <c r="HJ533" s="7"/>
      <c r="HK533" s="7"/>
      <c r="HL533" s="7"/>
      <c r="HM533" s="7"/>
      <c r="HN533" s="7"/>
      <c r="HO533" s="7"/>
      <c r="HP533" s="7"/>
      <c r="HQ533" s="7"/>
      <c r="HR533" s="7"/>
      <c r="HS533" s="7"/>
      <c r="HT533" s="7"/>
      <c r="HU533" s="7"/>
      <c r="HV533" s="7"/>
      <c r="HW533" s="7"/>
      <c r="HX533" s="7"/>
      <c r="HY533" s="7"/>
      <c r="HZ533" s="7"/>
      <c r="IA533" s="7"/>
      <c r="IB533" s="7"/>
      <c r="IC533" s="7"/>
      <c r="ID533" s="7"/>
      <c r="IE533" s="7"/>
      <c r="IF533" s="7"/>
      <c r="IG533" s="7"/>
      <c r="IH533" s="7"/>
      <c r="II533" s="7"/>
      <c r="IJ533" s="7"/>
      <c r="IK533" s="7"/>
      <c r="IL533" s="7"/>
      <c r="IM533" s="7"/>
      <c r="IN533" s="7"/>
      <c r="IO533" s="7"/>
      <c r="IP533" s="7"/>
      <c r="IQ533" s="7"/>
      <c r="IR533" s="7"/>
      <c r="IS533" s="7"/>
      <c r="IT533" s="7"/>
      <c r="IU533" s="7"/>
      <c r="IV533" s="7"/>
      <c r="IW533" s="7"/>
      <c r="IX533" s="7"/>
      <c r="IY533" s="7"/>
      <c r="IZ533" s="7"/>
      <c r="JA533" s="7"/>
      <c r="JB533" s="7"/>
      <c r="JC533" s="7"/>
      <c r="JD533" s="7"/>
      <c r="JE533" s="7"/>
      <c r="JF533" s="7"/>
      <c r="JG533" s="7"/>
      <c r="JH533" s="7"/>
      <c r="JI533" s="7"/>
      <c r="JJ533" s="7"/>
      <c r="JK533" s="7"/>
      <c r="JL533" s="7"/>
      <c r="JM533" s="7"/>
      <c r="JN533" s="7"/>
      <c r="JO533" s="7"/>
      <c r="JP533" s="7"/>
      <c r="JQ533" s="7"/>
      <c r="JR533" s="7"/>
      <c r="JS533" s="7"/>
      <c r="JT533" s="7"/>
      <c r="JU533" s="7"/>
    </row>
    <row r="534" spans="1:281" s="3" customFormat="1" ht="30" customHeight="1" thickBot="1">
      <c r="A534" s="19" t="s">
        <v>1605</v>
      </c>
      <c r="B534" s="29" t="s">
        <v>1753</v>
      </c>
      <c r="C534" s="29" t="s">
        <v>110</v>
      </c>
      <c r="D534" s="109"/>
      <c r="E534" s="115">
        <v>0</v>
      </c>
      <c r="F534" s="113">
        <v>45852</v>
      </c>
      <c r="G534" s="34">
        <v>45866</v>
      </c>
      <c r="H534" s="125">
        <f t="shared" si="268"/>
        <v>15</v>
      </c>
      <c r="I534" s="22"/>
      <c r="J534" s="7"/>
      <c r="K534" s="7"/>
      <c r="L534" s="7"/>
      <c r="M534" s="7"/>
      <c r="N534" s="7"/>
      <c r="O534" s="7"/>
      <c r="P534" s="7"/>
      <c r="Q534" s="7"/>
      <c r="R534" s="7"/>
      <c r="S534" s="7"/>
      <c r="T534" s="7"/>
      <c r="U534" s="8"/>
      <c r="V534" s="8"/>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c r="DJ534" s="7"/>
      <c r="DK534" s="7"/>
      <c r="DL534" s="7"/>
      <c r="DM534" s="7"/>
      <c r="DN534" s="7"/>
      <c r="DO534" s="7"/>
      <c r="DP534" s="7"/>
      <c r="DQ534" s="7"/>
      <c r="DR534" s="7"/>
      <c r="DS534" s="7"/>
      <c r="DT534" s="7"/>
      <c r="DU534" s="7"/>
      <c r="DV534" s="7"/>
      <c r="DW534" s="7"/>
      <c r="DX534" s="7"/>
      <c r="DY534" s="7"/>
      <c r="DZ534" s="7"/>
      <c r="EA534" s="7"/>
      <c r="EB534" s="7"/>
      <c r="EC534" s="7"/>
      <c r="ED534" s="7"/>
      <c r="EE534" s="7"/>
      <c r="EF534" s="7"/>
      <c r="EG534" s="7"/>
      <c r="EH534" s="7"/>
      <c r="EI534" s="7"/>
      <c r="EJ534" s="7"/>
      <c r="EK534" s="7"/>
      <c r="EL534" s="7"/>
      <c r="EM534" s="7"/>
      <c r="EN534" s="7"/>
      <c r="EO534" s="7"/>
      <c r="EP534" s="7"/>
      <c r="EQ534" s="7"/>
      <c r="ER534" s="7"/>
      <c r="ES534" s="7"/>
      <c r="ET534" s="7"/>
      <c r="EU534" s="7"/>
      <c r="EV534" s="7"/>
      <c r="EW534" s="7"/>
      <c r="EX534" s="7"/>
      <c r="EY534" s="7"/>
      <c r="EZ534" s="7"/>
      <c r="FA534" s="7"/>
      <c r="FB534" s="7"/>
      <c r="FC534" s="7"/>
      <c r="FD534" s="7"/>
      <c r="FE534" s="7"/>
      <c r="FF534" s="7"/>
      <c r="FG534" s="7"/>
      <c r="FH534" s="7"/>
      <c r="FI534" s="7"/>
      <c r="FJ534" s="7"/>
      <c r="FK534" s="7"/>
      <c r="FL534" s="7"/>
      <c r="FM534" s="7"/>
      <c r="FN534" s="7"/>
      <c r="FO534" s="7"/>
      <c r="FP534" s="7"/>
      <c r="FQ534" s="7"/>
      <c r="FR534" s="7"/>
      <c r="FS534" s="7"/>
      <c r="FT534" s="7"/>
      <c r="FU534" s="7"/>
      <c r="FV534" s="7"/>
      <c r="FW534" s="7"/>
      <c r="FX534" s="7"/>
      <c r="FY534" s="7"/>
      <c r="FZ534" s="7"/>
      <c r="GA534" s="7"/>
      <c r="GB534" s="7"/>
      <c r="GC534" s="7"/>
      <c r="GD534" s="7"/>
      <c r="GE534" s="7"/>
      <c r="GF534" s="7"/>
      <c r="GG534" s="7"/>
      <c r="GH534" s="7"/>
      <c r="GI534" s="7"/>
      <c r="GJ534" s="7"/>
      <c r="GK534" s="7"/>
      <c r="GL534" s="7"/>
      <c r="GM534" s="7"/>
      <c r="GN534" s="7"/>
      <c r="GO534" s="7"/>
      <c r="GP534" s="7"/>
      <c r="GQ534" s="7"/>
      <c r="GR534" s="7"/>
      <c r="GS534" s="7"/>
      <c r="GT534" s="7"/>
      <c r="GU534" s="7"/>
      <c r="GV534" s="7"/>
      <c r="GW534" s="7"/>
      <c r="GX534" s="7"/>
      <c r="GY534" s="7"/>
      <c r="GZ534" s="7"/>
      <c r="HA534" s="7"/>
      <c r="HB534" s="7"/>
      <c r="HC534" s="7"/>
      <c r="HD534" s="7"/>
      <c r="HE534" s="7"/>
      <c r="HF534" s="7"/>
      <c r="HG534" s="7"/>
      <c r="HH534" s="7"/>
      <c r="HI534" s="7"/>
      <c r="HJ534" s="7"/>
      <c r="HK534" s="7"/>
      <c r="HL534" s="7"/>
      <c r="HM534" s="7"/>
      <c r="HN534" s="7"/>
      <c r="HO534" s="7"/>
      <c r="HP534" s="7"/>
      <c r="HQ534" s="7"/>
      <c r="HR534" s="7"/>
      <c r="HS534" s="7"/>
      <c r="HT534" s="7"/>
      <c r="HU534" s="7"/>
      <c r="HV534" s="7"/>
      <c r="HW534" s="7"/>
      <c r="HX534" s="7"/>
      <c r="HY534" s="7"/>
      <c r="HZ534" s="7"/>
      <c r="IA534" s="7"/>
      <c r="IB534" s="7"/>
      <c r="IC534" s="7"/>
      <c r="ID534" s="7"/>
      <c r="IE534" s="7"/>
      <c r="IF534" s="7"/>
      <c r="IG534" s="7"/>
      <c r="IH534" s="7"/>
      <c r="II534" s="7"/>
      <c r="IJ534" s="7"/>
      <c r="IK534" s="7"/>
      <c r="IL534" s="7"/>
      <c r="IM534" s="7"/>
      <c r="IN534" s="7"/>
      <c r="IO534" s="7"/>
      <c r="IP534" s="7"/>
      <c r="IQ534" s="7"/>
      <c r="IR534" s="7"/>
      <c r="IS534" s="7"/>
      <c r="IT534" s="7"/>
      <c r="IU534" s="7"/>
      <c r="IV534" s="7"/>
      <c r="IW534" s="7"/>
      <c r="IX534" s="7"/>
      <c r="IY534" s="7"/>
      <c r="IZ534" s="7"/>
      <c r="JA534" s="7"/>
      <c r="JB534" s="7"/>
      <c r="JC534" s="7"/>
      <c r="JD534" s="7"/>
      <c r="JE534" s="7"/>
      <c r="JF534" s="7"/>
      <c r="JG534" s="7"/>
      <c r="JH534" s="7"/>
      <c r="JI534" s="7"/>
      <c r="JJ534" s="7"/>
      <c r="JK534" s="7"/>
      <c r="JL534" s="7"/>
      <c r="JM534" s="7"/>
      <c r="JN534" s="7"/>
      <c r="JO534" s="7"/>
      <c r="JP534" s="7"/>
      <c r="JQ534" s="7"/>
      <c r="JR534" s="7"/>
      <c r="JS534" s="7"/>
      <c r="JT534" s="7"/>
      <c r="JU534" s="7"/>
    </row>
    <row r="535" spans="1:281" s="3" customFormat="1" ht="30" customHeight="1" thickBot="1">
      <c r="A535" s="19" t="s">
        <v>1606</v>
      </c>
      <c r="B535" s="29" t="s">
        <v>1753</v>
      </c>
      <c r="C535" s="29" t="s">
        <v>110</v>
      </c>
      <c r="D535" s="109"/>
      <c r="E535" s="115">
        <v>0</v>
      </c>
      <c r="F535" s="113">
        <v>45852</v>
      </c>
      <c r="G535" s="34">
        <v>45866</v>
      </c>
      <c r="H535" s="125">
        <f t="shared" si="268"/>
        <v>15</v>
      </c>
      <c r="I535" s="22"/>
      <c r="J535" s="7"/>
      <c r="K535" s="7"/>
      <c r="L535" s="7"/>
      <c r="M535" s="7"/>
      <c r="N535" s="7"/>
      <c r="O535" s="7"/>
      <c r="P535" s="7"/>
      <c r="Q535" s="7"/>
      <c r="R535" s="7"/>
      <c r="S535" s="7"/>
      <c r="T535" s="7"/>
      <c r="U535" s="8"/>
      <c r="V535" s="8"/>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c r="DJ535" s="7"/>
      <c r="DK535" s="7"/>
      <c r="DL535" s="7"/>
      <c r="DM535" s="7"/>
      <c r="DN535" s="7"/>
      <c r="DO535" s="7"/>
      <c r="DP535" s="7"/>
      <c r="DQ535" s="7"/>
      <c r="DR535" s="7"/>
      <c r="DS535" s="7"/>
      <c r="DT535" s="7"/>
      <c r="DU535" s="7"/>
      <c r="DV535" s="7"/>
      <c r="DW535" s="7"/>
      <c r="DX535" s="7"/>
      <c r="DY535" s="7"/>
      <c r="DZ535" s="7"/>
      <c r="EA535" s="7"/>
      <c r="EB535" s="7"/>
      <c r="EC535" s="7"/>
      <c r="ED535" s="7"/>
      <c r="EE535" s="7"/>
      <c r="EF535" s="7"/>
      <c r="EG535" s="7"/>
      <c r="EH535" s="7"/>
      <c r="EI535" s="7"/>
      <c r="EJ535" s="7"/>
      <c r="EK535" s="7"/>
      <c r="EL535" s="7"/>
      <c r="EM535" s="7"/>
      <c r="EN535" s="7"/>
      <c r="EO535" s="7"/>
      <c r="EP535" s="7"/>
      <c r="EQ535" s="7"/>
      <c r="ER535" s="7"/>
      <c r="ES535" s="7"/>
      <c r="ET535" s="7"/>
      <c r="EU535" s="7"/>
      <c r="EV535" s="7"/>
      <c r="EW535" s="7"/>
      <c r="EX535" s="7"/>
      <c r="EY535" s="7"/>
      <c r="EZ535" s="7"/>
      <c r="FA535" s="7"/>
      <c r="FB535" s="7"/>
      <c r="FC535" s="7"/>
      <c r="FD535" s="7"/>
      <c r="FE535" s="7"/>
      <c r="FF535" s="7"/>
      <c r="FG535" s="7"/>
      <c r="FH535" s="7"/>
      <c r="FI535" s="7"/>
      <c r="FJ535" s="7"/>
      <c r="FK535" s="7"/>
      <c r="FL535" s="7"/>
      <c r="FM535" s="7"/>
      <c r="FN535" s="7"/>
      <c r="FO535" s="7"/>
      <c r="FP535" s="7"/>
      <c r="FQ535" s="7"/>
      <c r="FR535" s="7"/>
      <c r="FS535" s="7"/>
      <c r="FT535" s="7"/>
      <c r="FU535" s="7"/>
      <c r="FV535" s="7"/>
      <c r="FW535" s="7"/>
      <c r="FX535" s="7"/>
      <c r="FY535" s="7"/>
      <c r="FZ535" s="7"/>
      <c r="GA535" s="7"/>
      <c r="GB535" s="7"/>
      <c r="GC535" s="7"/>
      <c r="GD535" s="7"/>
      <c r="GE535" s="7"/>
      <c r="GF535" s="7"/>
      <c r="GG535" s="7"/>
      <c r="GH535" s="7"/>
      <c r="GI535" s="7"/>
      <c r="GJ535" s="7"/>
      <c r="GK535" s="7"/>
      <c r="GL535" s="7"/>
      <c r="GM535" s="7"/>
      <c r="GN535" s="7"/>
      <c r="GO535" s="7"/>
      <c r="GP535" s="7"/>
      <c r="GQ535" s="7"/>
      <c r="GR535" s="7"/>
      <c r="GS535" s="7"/>
      <c r="GT535" s="7"/>
      <c r="GU535" s="7"/>
      <c r="GV535" s="7"/>
      <c r="GW535" s="7"/>
      <c r="GX535" s="7"/>
      <c r="GY535" s="7"/>
      <c r="GZ535" s="7"/>
      <c r="HA535" s="7"/>
      <c r="HB535" s="7"/>
      <c r="HC535" s="7"/>
      <c r="HD535" s="7"/>
      <c r="HE535" s="7"/>
      <c r="HF535" s="7"/>
      <c r="HG535" s="7"/>
      <c r="HH535" s="7"/>
      <c r="HI535" s="7"/>
      <c r="HJ535" s="7"/>
      <c r="HK535" s="7"/>
      <c r="HL535" s="7"/>
      <c r="HM535" s="7"/>
      <c r="HN535" s="7"/>
      <c r="HO535" s="7"/>
      <c r="HP535" s="7"/>
      <c r="HQ535" s="7"/>
      <c r="HR535" s="7"/>
      <c r="HS535" s="7"/>
      <c r="HT535" s="7"/>
      <c r="HU535" s="7"/>
      <c r="HV535" s="7"/>
      <c r="HW535" s="7"/>
      <c r="HX535" s="7"/>
      <c r="HY535" s="7"/>
      <c r="HZ535" s="7"/>
      <c r="IA535" s="7"/>
      <c r="IB535" s="7"/>
      <c r="IC535" s="7"/>
      <c r="ID535" s="7"/>
      <c r="IE535" s="7"/>
      <c r="IF535" s="7"/>
      <c r="IG535" s="7"/>
      <c r="IH535" s="7"/>
      <c r="II535" s="7"/>
      <c r="IJ535" s="7"/>
      <c r="IK535" s="7"/>
      <c r="IL535" s="7"/>
      <c r="IM535" s="7"/>
      <c r="IN535" s="7"/>
      <c r="IO535" s="7"/>
      <c r="IP535" s="7"/>
      <c r="IQ535" s="7"/>
      <c r="IR535" s="7"/>
      <c r="IS535" s="7"/>
      <c r="IT535" s="7"/>
      <c r="IU535" s="7"/>
      <c r="IV535" s="7"/>
      <c r="IW535" s="7"/>
      <c r="IX535" s="7"/>
      <c r="IY535" s="7"/>
      <c r="IZ535" s="7"/>
      <c r="JA535" s="7"/>
      <c r="JB535" s="7"/>
      <c r="JC535" s="7"/>
      <c r="JD535" s="7"/>
      <c r="JE535" s="7"/>
      <c r="JF535" s="7"/>
      <c r="JG535" s="7"/>
      <c r="JH535" s="7"/>
      <c r="JI535" s="7"/>
      <c r="JJ535" s="7"/>
      <c r="JK535" s="7"/>
      <c r="JL535" s="7"/>
      <c r="JM535" s="7"/>
      <c r="JN535" s="7"/>
      <c r="JO535" s="7"/>
      <c r="JP535" s="7"/>
      <c r="JQ535" s="7"/>
      <c r="JR535" s="7"/>
      <c r="JS535" s="7"/>
      <c r="JT535" s="7"/>
      <c r="JU535" s="7"/>
    </row>
    <row r="536" spans="1:281" s="3" customFormat="1" ht="30" customHeight="1" thickBot="1">
      <c r="A536" s="19" t="s">
        <v>1607</v>
      </c>
      <c r="B536" s="29" t="s">
        <v>1753</v>
      </c>
      <c r="C536" s="29" t="s">
        <v>110</v>
      </c>
      <c r="D536" s="109"/>
      <c r="E536" s="115">
        <v>0</v>
      </c>
      <c r="F536" s="113">
        <v>45852</v>
      </c>
      <c r="G536" s="34">
        <v>45866</v>
      </c>
      <c r="H536" s="125">
        <f t="shared" si="268"/>
        <v>15</v>
      </c>
      <c r="I536" s="22"/>
      <c r="J536" s="7"/>
      <c r="K536" s="7"/>
      <c r="L536" s="7"/>
      <c r="M536" s="7"/>
      <c r="N536" s="7"/>
      <c r="O536" s="7"/>
      <c r="P536" s="7"/>
      <c r="Q536" s="7"/>
      <c r="R536" s="7"/>
      <c r="S536" s="7"/>
      <c r="T536" s="7"/>
      <c r="U536" s="8"/>
      <c r="V536" s="8"/>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c r="DJ536" s="7"/>
      <c r="DK536" s="7"/>
      <c r="DL536" s="7"/>
      <c r="DM536" s="7"/>
      <c r="DN536" s="7"/>
      <c r="DO536" s="7"/>
      <c r="DP536" s="7"/>
      <c r="DQ536" s="7"/>
      <c r="DR536" s="7"/>
      <c r="DS536" s="7"/>
      <c r="DT536" s="7"/>
      <c r="DU536" s="7"/>
      <c r="DV536" s="7"/>
      <c r="DW536" s="7"/>
      <c r="DX536" s="7"/>
      <c r="DY536" s="7"/>
      <c r="DZ536" s="7"/>
      <c r="EA536" s="7"/>
      <c r="EB536" s="7"/>
      <c r="EC536" s="7"/>
      <c r="ED536" s="7"/>
      <c r="EE536" s="7"/>
      <c r="EF536" s="7"/>
      <c r="EG536" s="7"/>
      <c r="EH536" s="7"/>
      <c r="EI536" s="7"/>
      <c r="EJ536" s="7"/>
      <c r="EK536" s="7"/>
      <c r="EL536" s="7"/>
      <c r="EM536" s="7"/>
      <c r="EN536" s="7"/>
      <c r="EO536" s="7"/>
      <c r="EP536" s="7"/>
      <c r="EQ536" s="7"/>
      <c r="ER536" s="7"/>
      <c r="ES536" s="7"/>
      <c r="ET536" s="7"/>
      <c r="EU536" s="7"/>
      <c r="EV536" s="7"/>
      <c r="EW536" s="7"/>
      <c r="EX536" s="7"/>
      <c r="EY536" s="7"/>
      <c r="EZ536" s="7"/>
      <c r="FA536" s="7"/>
      <c r="FB536" s="7"/>
      <c r="FC536" s="7"/>
      <c r="FD536" s="7"/>
      <c r="FE536" s="7"/>
      <c r="FF536" s="7"/>
      <c r="FG536" s="7"/>
      <c r="FH536" s="7"/>
      <c r="FI536" s="7"/>
      <c r="FJ536" s="7"/>
      <c r="FK536" s="7"/>
      <c r="FL536" s="7"/>
      <c r="FM536" s="7"/>
      <c r="FN536" s="7"/>
      <c r="FO536" s="7"/>
      <c r="FP536" s="7"/>
      <c r="FQ536" s="7"/>
      <c r="FR536" s="7"/>
      <c r="FS536" s="7"/>
      <c r="FT536" s="7"/>
      <c r="FU536" s="7"/>
      <c r="FV536" s="7"/>
      <c r="FW536" s="7"/>
      <c r="FX536" s="7"/>
      <c r="FY536" s="7"/>
      <c r="FZ536" s="7"/>
      <c r="GA536" s="7"/>
      <c r="GB536" s="7"/>
      <c r="GC536" s="7"/>
      <c r="GD536" s="7"/>
      <c r="GE536" s="7"/>
      <c r="GF536" s="7"/>
      <c r="GG536" s="7"/>
      <c r="GH536" s="7"/>
      <c r="GI536" s="7"/>
      <c r="GJ536" s="7"/>
      <c r="GK536" s="7"/>
      <c r="GL536" s="7"/>
      <c r="GM536" s="7"/>
      <c r="GN536" s="7"/>
      <c r="GO536" s="7"/>
      <c r="GP536" s="7"/>
      <c r="GQ536" s="7"/>
      <c r="GR536" s="7"/>
      <c r="GS536" s="7"/>
      <c r="GT536" s="7"/>
      <c r="GU536" s="7"/>
      <c r="GV536" s="7"/>
      <c r="GW536" s="7"/>
      <c r="GX536" s="7"/>
      <c r="GY536" s="7"/>
      <c r="GZ536" s="7"/>
      <c r="HA536" s="7"/>
      <c r="HB536" s="7"/>
      <c r="HC536" s="7"/>
      <c r="HD536" s="7"/>
      <c r="HE536" s="7"/>
      <c r="HF536" s="7"/>
      <c r="HG536" s="7"/>
      <c r="HH536" s="7"/>
      <c r="HI536" s="7"/>
      <c r="HJ536" s="7"/>
      <c r="HK536" s="7"/>
      <c r="HL536" s="7"/>
      <c r="HM536" s="7"/>
      <c r="HN536" s="7"/>
      <c r="HO536" s="7"/>
      <c r="HP536" s="7"/>
      <c r="HQ536" s="7"/>
      <c r="HR536" s="7"/>
      <c r="HS536" s="7"/>
      <c r="HT536" s="7"/>
      <c r="HU536" s="7"/>
      <c r="HV536" s="7"/>
      <c r="HW536" s="7"/>
      <c r="HX536" s="7"/>
      <c r="HY536" s="7"/>
      <c r="HZ536" s="7"/>
      <c r="IA536" s="7"/>
      <c r="IB536" s="7"/>
      <c r="IC536" s="7"/>
      <c r="ID536" s="7"/>
      <c r="IE536" s="7"/>
      <c r="IF536" s="7"/>
      <c r="IG536" s="7"/>
      <c r="IH536" s="7"/>
      <c r="II536" s="7"/>
      <c r="IJ536" s="7"/>
      <c r="IK536" s="7"/>
      <c r="IL536" s="7"/>
      <c r="IM536" s="7"/>
      <c r="IN536" s="7"/>
      <c r="IO536" s="7"/>
      <c r="IP536" s="7"/>
      <c r="IQ536" s="7"/>
      <c r="IR536" s="7"/>
      <c r="IS536" s="7"/>
      <c r="IT536" s="7"/>
      <c r="IU536" s="7"/>
      <c r="IV536" s="7"/>
      <c r="IW536" s="7"/>
      <c r="IX536" s="7"/>
      <c r="IY536" s="7"/>
      <c r="IZ536" s="7"/>
      <c r="JA536" s="7"/>
      <c r="JB536" s="7"/>
      <c r="JC536" s="7"/>
      <c r="JD536" s="7"/>
      <c r="JE536" s="7"/>
      <c r="JF536" s="7"/>
      <c r="JG536" s="7"/>
      <c r="JH536" s="7"/>
      <c r="JI536" s="7"/>
      <c r="JJ536" s="7"/>
      <c r="JK536" s="7"/>
      <c r="JL536" s="7"/>
      <c r="JM536" s="7"/>
      <c r="JN536" s="7"/>
      <c r="JO536" s="7"/>
      <c r="JP536" s="7"/>
      <c r="JQ536" s="7"/>
      <c r="JR536" s="7"/>
      <c r="JS536" s="7"/>
      <c r="JT536" s="7"/>
      <c r="JU536" s="7"/>
    </row>
    <row r="537" spans="1:281" s="3" customFormat="1" ht="30" customHeight="1" thickBot="1">
      <c r="A537" s="19" t="s">
        <v>1608</v>
      </c>
      <c r="B537" s="29" t="s">
        <v>1753</v>
      </c>
      <c r="C537" s="29" t="s">
        <v>110</v>
      </c>
      <c r="D537" s="109"/>
      <c r="E537" s="115">
        <v>0</v>
      </c>
      <c r="F537" s="113">
        <v>45852</v>
      </c>
      <c r="G537" s="34">
        <v>45866</v>
      </c>
      <c r="H537" s="125">
        <f t="shared" si="268"/>
        <v>15</v>
      </c>
      <c r="I537" s="22"/>
      <c r="J537" s="7"/>
      <c r="K537" s="7"/>
      <c r="L537" s="7"/>
      <c r="M537" s="7"/>
      <c r="N537" s="7"/>
      <c r="O537" s="7"/>
      <c r="P537" s="7"/>
      <c r="Q537" s="7"/>
      <c r="R537" s="7"/>
      <c r="S537" s="7"/>
      <c r="T537" s="7"/>
      <c r="U537" s="8"/>
      <c r="V537" s="8"/>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c r="DJ537" s="7"/>
      <c r="DK537" s="7"/>
      <c r="DL537" s="7"/>
      <c r="DM537" s="7"/>
      <c r="DN537" s="7"/>
      <c r="DO537" s="7"/>
      <c r="DP537" s="7"/>
      <c r="DQ537" s="7"/>
      <c r="DR537" s="7"/>
      <c r="DS537" s="7"/>
      <c r="DT537" s="7"/>
      <c r="DU537" s="7"/>
      <c r="DV537" s="7"/>
      <c r="DW537" s="7"/>
      <c r="DX537" s="7"/>
      <c r="DY537" s="7"/>
      <c r="DZ537" s="7"/>
      <c r="EA537" s="7"/>
      <c r="EB537" s="7"/>
      <c r="EC537" s="7"/>
      <c r="ED537" s="7"/>
      <c r="EE537" s="7"/>
      <c r="EF537" s="7"/>
      <c r="EG537" s="7"/>
      <c r="EH537" s="7"/>
      <c r="EI537" s="7"/>
      <c r="EJ537" s="7"/>
      <c r="EK537" s="7"/>
      <c r="EL537" s="7"/>
      <c r="EM537" s="7"/>
      <c r="EN537" s="7"/>
      <c r="EO537" s="7"/>
      <c r="EP537" s="7"/>
      <c r="EQ537" s="7"/>
      <c r="ER537" s="7"/>
      <c r="ES537" s="7"/>
      <c r="ET537" s="7"/>
      <c r="EU537" s="7"/>
      <c r="EV537" s="7"/>
      <c r="EW537" s="7"/>
      <c r="EX537" s="7"/>
      <c r="EY537" s="7"/>
      <c r="EZ537" s="7"/>
      <c r="FA537" s="7"/>
      <c r="FB537" s="7"/>
      <c r="FC537" s="7"/>
      <c r="FD537" s="7"/>
      <c r="FE537" s="7"/>
      <c r="FF537" s="7"/>
      <c r="FG537" s="7"/>
      <c r="FH537" s="7"/>
      <c r="FI537" s="7"/>
      <c r="FJ537" s="7"/>
      <c r="FK537" s="7"/>
      <c r="FL537" s="7"/>
      <c r="FM537" s="7"/>
      <c r="FN537" s="7"/>
      <c r="FO537" s="7"/>
      <c r="FP537" s="7"/>
      <c r="FQ537" s="7"/>
      <c r="FR537" s="7"/>
      <c r="FS537" s="7"/>
      <c r="FT537" s="7"/>
      <c r="FU537" s="7"/>
      <c r="FV537" s="7"/>
      <c r="FW537" s="7"/>
      <c r="FX537" s="7"/>
      <c r="FY537" s="7"/>
      <c r="FZ537" s="7"/>
      <c r="GA537" s="7"/>
      <c r="GB537" s="7"/>
      <c r="GC537" s="7"/>
      <c r="GD537" s="7"/>
      <c r="GE537" s="7"/>
      <c r="GF537" s="7"/>
      <c r="GG537" s="7"/>
      <c r="GH537" s="7"/>
      <c r="GI537" s="7"/>
      <c r="GJ537" s="7"/>
      <c r="GK537" s="7"/>
      <c r="GL537" s="7"/>
      <c r="GM537" s="7"/>
      <c r="GN537" s="7"/>
      <c r="GO537" s="7"/>
      <c r="GP537" s="7"/>
      <c r="GQ537" s="7"/>
      <c r="GR537" s="7"/>
      <c r="GS537" s="7"/>
      <c r="GT537" s="7"/>
      <c r="GU537" s="7"/>
      <c r="GV537" s="7"/>
      <c r="GW537" s="7"/>
      <c r="GX537" s="7"/>
      <c r="GY537" s="7"/>
      <c r="GZ537" s="7"/>
      <c r="HA537" s="7"/>
      <c r="HB537" s="7"/>
      <c r="HC537" s="7"/>
      <c r="HD537" s="7"/>
      <c r="HE537" s="7"/>
      <c r="HF537" s="7"/>
      <c r="HG537" s="7"/>
      <c r="HH537" s="7"/>
      <c r="HI537" s="7"/>
      <c r="HJ537" s="7"/>
      <c r="HK537" s="7"/>
      <c r="HL537" s="7"/>
      <c r="HM537" s="7"/>
      <c r="HN537" s="7"/>
      <c r="HO537" s="7"/>
      <c r="HP537" s="7"/>
      <c r="HQ537" s="7"/>
      <c r="HR537" s="7"/>
      <c r="HS537" s="7"/>
      <c r="HT537" s="7"/>
      <c r="HU537" s="7"/>
      <c r="HV537" s="7"/>
      <c r="HW537" s="7"/>
      <c r="HX537" s="7"/>
      <c r="HY537" s="7"/>
      <c r="HZ537" s="7"/>
      <c r="IA537" s="7"/>
      <c r="IB537" s="7"/>
      <c r="IC537" s="7"/>
      <c r="ID537" s="7"/>
      <c r="IE537" s="7"/>
      <c r="IF537" s="7"/>
      <c r="IG537" s="7"/>
      <c r="IH537" s="7"/>
      <c r="II537" s="7"/>
      <c r="IJ537" s="7"/>
      <c r="IK537" s="7"/>
      <c r="IL537" s="7"/>
      <c r="IM537" s="7"/>
      <c r="IN537" s="7"/>
      <c r="IO537" s="7"/>
      <c r="IP537" s="7"/>
      <c r="IQ537" s="7"/>
      <c r="IR537" s="7"/>
      <c r="IS537" s="7"/>
      <c r="IT537" s="7"/>
      <c r="IU537" s="7"/>
      <c r="IV537" s="7"/>
      <c r="IW537" s="7"/>
      <c r="IX537" s="7"/>
      <c r="IY537" s="7"/>
      <c r="IZ537" s="7"/>
      <c r="JA537" s="7"/>
      <c r="JB537" s="7"/>
      <c r="JC537" s="7"/>
      <c r="JD537" s="7"/>
      <c r="JE537" s="7"/>
      <c r="JF537" s="7"/>
      <c r="JG537" s="7"/>
      <c r="JH537" s="7"/>
      <c r="JI537" s="7"/>
      <c r="JJ537" s="7"/>
      <c r="JK537" s="7"/>
      <c r="JL537" s="7"/>
      <c r="JM537" s="7"/>
      <c r="JN537" s="7"/>
      <c r="JO537" s="7"/>
      <c r="JP537" s="7"/>
      <c r="JQ537" s="7"/>
      <c r="JR537" s="7"/>
      <c r="JS537" s="7"/>
      <c r="JT537" s="7"/>
      <c r="JU537" s="7"/>
    </row>
    <row r="538" spans="1:281" s="3" customFormat="1" ht="30" customHeight="1" thickBot="1">
      <c r="A538" s="19" t="s">
        <v>1609</v>
      </c>
      <c r="B538" s="29" t="s">
        <v>1753</v>
      </c>
      <c r="C538" s="29" t="s">
        <v>110</v>
      </c>
      <c r="D538" s="109"/>
      <c r="E538" s="115">
        <v>0</v>
      </c>
      <c r="F538" s="113">
        <v>45852</v>
      </c>
      <c r="G538" s="34">
        <v>45866</v>
      </c>
      <c r="H538" s="125">
        <f t="shared" si="268"/>
        <v>15</v>
      </c>
      <c r="I538" s="22"/>
      <c r="J538" s="7"/>
      <c r="K538" s="7"/>
      <c r="L538" s="7"/>
      <c r="M538" s="7"/>
      <c r="N538" s="7"/>
      <c r="O538" s="7"/>
      <c r="P538" s="7"/>
      <c r="Q538" s="7"/>
      <c r="R538" s="7"/>
      <c r="S538" s="7"/>
      <c r="T538" s="7"/>
      <c r="U538" s="8"/>
      <c r="V538" s="8"/>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c r="DJ538" s="7"/>
      <c r="DK538" s="7"/>
      <c r="DL538" s="7"/>
      <c r="DM538" s="7"/>
      <c r="DN538" s="7"/>
      <c r="DO538" s="7"/>
      <c r="DP538" s="7"/>
      <c r="DQ538" s="7"/>
      <c r="DR538" s="7"/>
      <c r="DS538" s="7"/>
      <c r="DT538" s="7"/>
      <c r="DU538" s="7"/>
      <c r="DV538" s="7"/>
      <c r="DW538" s="7"/>
      <c r="DX538" s="7"/>
      <c r="DY538" s="7"/>
      <c r="DZ538" s="7"/>
      <c r="EA538" s="7"/>
      <c r="EB538" s="7"/>
      <c r="EC538" s="7"/>
      <c r="ED538" s="7"/>
      <c r="EE538" s="7"/>
      <c r="EF538" s="7"/>
      <c r="EG538" s="7"/>
      <c r="EH538" s="7"/>
      <c r="EI538" s="7"/>
      <c r="EJ538" s="7"/>
      <c r="EK538" s="7"/>
      <c r="EL538" s="7"/>
      <c r="EM538" s="7"/>
      <c r="EN538" s="7"/>
      <c r="EO538" s="7"/>
      <c r="EP538" s="7"/>
      <c r="EQ538" s="7"/>
      <c r="ER538" s="7"/>
      <c r="ES538" s="7"/>
      <c r="ET538" s="7"/>
      <c r="EU538" s="7"/>
      <c r="EV538" s="7"/>
      <c r="EW538" s="7"/>
      <c r="EX538" s="7"/>
      <c r="EY538" s="7"/>
      <c r="EZ538" s="7"/>
      <c r="FA538" s="7"/>
      <c r="FB538" s="7"/>
      <c r="FC538" s="7"/>
      <c r="FD538" s="7"/>
      <c r="FE538" s="7"/>
      <c r="FF538" s="7"/>
      <c r="FG538" s="7"/>
      <c r="FH538" s="7"/>
      <c r="FI538" s="7"/>
      <c r="FJ538" s="7"/>
      <c r="FK538" s="7"/>
      <c r="FL538" s="7"/>
      <c r="FM538" s="7"/>
      <c r="FN538" s="7"/>
      <c r="FO538" s="7"/>
      <c r="FP538" s="7"/>
      <c r="FQ538" s="7"/>
      <c r="FR538" s="7"/>
      <c r="FS538" s="7"/>
      <c r="FT538" s="7"/>
      <c r="FU538" s="7"/>
      <c r="FV538" s="7"/>
      <c r="FW538" s="7"/>
      <c r="FX538" s="7"/>
      <c r="FY538" s="7"/>
      <c r="FZ538" s="7"/>
      <c r="GA538" s="7"/>
      <c r="GB538" s="7"/>
      <c r="GC538" s="7"/>
      <c r="GD538" s="7"/>
      <c r="GE538" s="7"/>
      <c r="GF538" s="7"/>
      <c r="GG538" s="7"/>
      <c r="GH538" s="7"/>
      <c r="GI538" s="7"/>
      <c r="GJ538" s="7"/>
      <c r="GK538" s="7"/>
      <c r="GL538" s="7"/>
      <c r="GM538" s="7"/>
      <c r="GN538" s="7"/>
      <c r="GO538" s="7"/>
      <c r="GP538" s="7"/>
      <c r="GQ538" s="7"/>
      <c r="GR538" s="7"/>
      <c r="GS538" s="7"/>
      <c r="GT538" s="7"/>
      <c r="GU538" s="7"/>
      <c r="GV538" s="7"/>
      <c r="GW538" s="7"/>
      <c r="GX538" s="7"/>
      <c r="GY538" s="7"/>
      <c r="GZ538" s="7"/>
      <c r="HA538" s="7"/>
      <c r="HB538" s="7"/>
      <c r="HC538" s="7"/>
      <c r="HD538" s="7"/>
      <c r="HE538" s="7"/>
      <c r="HF538" s="7"/>
      <c r="HG538" s="7"/>
      <c r="HH538" s="7"/>
      <c r="HI538" s="7"/>
      <c r="HJ538" s="7"/>
      <c r="HK538" s="7"/>
      <c r="HL538" s="7"/>
      <c r="HM538" s="7"/>
      <c r="HN538" s="7"/>
      <c r="HO538" s="7"/>
      <c r="HP538" s="7"/>
      <c r="HQ538" s="7"/>
      <c r="HR538" s="7"/>
      <c r="HS538" s="7"/>
      <c r="HT538" s="7"/>
      <c r="HU538" s="7"/>
      <c r="HV538" s="7"/>
      <c r="HW538" s="7"/>
      <c r="HX538" s="7"/>
      <c r="HY538" s="7"/>
      <c r="HZ538" s="7"/>
      <c r="IA538" s="7"/>
      <c r="IB538" s="7"/>
      <c r="IC538" s="7"/>
      <c r="ID538" s="7"/>
      <c r="IE538" s="7"/>
      <c r="IF538" s="7"/>
      <c r="IG538" s="7"/>
      <c r="IH538" s="7"/>
      <c r="II538" s="7"/>
      <c r="IJ538" s="7"/>
      <c r="IK538" s="7"/>
      <c r="IL538" s="7"/>
      <c r="IM538" s="7"/>
      <c r="IN538" s="7"/>
      <c r="IO538" s="7"/>
      <c r="IP538" s="7"/>
      <c r="IQ538" s="7"/>
      <c r="IR538" s="7"/>
      <c r="IS538" s="7"/>
      <c r="IT538" s="7"/>
      <c r="IU538" s="7"/>
      <c r="IV538" s="7"/>
      <c r="IW538" s="7"/>
      <c r="IX538" s="7"/>
      <c r="IY538" s="7"/>
      <c r="IZ538" s="7"/>
      <c r="JA538" s="7"/>
      <c r="JB538" s="7"/>
      <c r="JC538" s="7"/>
      <c r="JD538" s="7"/>
      <c r="JE538" s="7"/>
      <c r="JF538" s="7"/>
      <c r="JG538" s="7"/>
      <c r="JH538" s="7"/>
      <c r="JI538" s="7"/>
      <c r="JJ538" s="7"/>
      <c r="JK538" s="7"/>
      <c r="JL538" s="7"/>
      <c r="JM538" s="7"/>
      <c r="JN538" s="7"/>
      <c r="JO538" s="7"/>
      <c r="JP538" s="7"/>
      <c r="JQ538" s="7"/>
      <c r="JR538" s="7"/>
      <c r="JS538" s="7"/>
      <c r="JT538" s="7"/>
      <c r="JU538" s="7"/>
    </row>
    <row r="539" spans="1:281" s="3" customFormat="1" ht="30" customHeight="1" thickBot="1">
      <c r="A539" s="19" t="s">
        <v>1610</v>
      </c>
      <c r="B539" s="29" t="s">
        <v>1753</v>
      </c>
      <c r="C539" s="29" t="s">
        <v>110</v>
      </c>
      <c r="D539" s="109"/>
      <c r="E539" s="115">
        <v>0</v>
      </c>
      <c r="F539" s="113">
        <v>45852</v>
      </c>
      <c r="G539" s="34">
        <v>45866</v>
      </c>
      <c r="H539" s="125">
        <f t="shared" si="268"/>
        <v>15</v>
      </c>
      <c r="I539" s="22"/>
      <c r="J539" s="7"/>
      <c r="K539" s="7"/>
      <c r="L539" s="7"/>
      <c r="M539" s="7"/>
      <c r="N539" s="7"/>
      <c r="O539" s="7"/>
      <c r="P539" s="7"/>
      <c r="Q539" s="7"/>
      <c r="R539" s="7"/>
      <c r="S539" s="7"/>
      <c r="T539" s="7"/>
      <c r="U539" s="8"/>
      <c r="V539" s="8"/>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c r="DJ539" s="7"/>
      <c r="DK539" s="7"/>
      <c r="DL539" s="7"/>
      <c r="DM539" s="7"/>
      <c r="DN539" s="7"/>
      <c r="DO539" s="7"/>
      <c r="DP539" s="7"/>
      <c r="DQ539" s="7"/>
      <c r="DR539" s="7"/>
      <c r="DS539" s="7"/>
      <c r="DT539" s="7"/>
      <c r="DU539" s="7"/>
      <c r="DV539" s="7"/>
      <c r="DW539" s="7"/>
      <c r="DX539" s="7"/>
      <c r="DY539" s="7"/>
      <c r="DZ539" s="7"/>
      <c r="EA539" s="7"/>
      <c r="EB539" s="7"/>
      <c r="EC539" s="7"/>
      <c r="ED539" s="7"/>
      <c r="EE539" s="7"/>
      <c r="EF539" s="7"/>
      <c r="EG539" s="7"/>
      <c r="EH539" s="7"/>
      <c r="EI539" s="7"/>
      <c r="EJ539" s="7"/>
      <c r="EK539" s="7"/>
      <c r="EL539" s="7"/>
      <c r="EM539" s="7"/>
      <c r="EN539" s="7"/>
      <c r="EO539" s="7"/>
      <c r="EP539" s="7"/>
      <c r="EQ539" s="7"/>
      <c r="ER539" s="7"/>
      <c r="ES539" s="7"/>
      <c r="ET539" s="7"/>
      <c r="EU539" s="7"/>
      <c r="EV539" s="7"/>
      <c r="EW539" s="7"/>
      <c r="EX539" s="7"/>
      <c r="EY539" s="7"/>
      <c r="EZ539" s="7"/>
      <c r="FA539" s="7"/>
      <c r="FB539" s="7"/>
      <c r="FC539" s="7"/>
      <c r="FD539" s="7"/>
      <c r="FE539" s="7"/>
      <c r="FF539" s="7"/>
      <c r="FG539" s="7"/>
      <c r="FH539" s="7"/>
      <c r="FI539" s="7"/>
      <c r="FJ539" s="7"/>
      <c r="FK539" s="7"/>
      <c r="FL539" s="7"/>
      <c r="FM539" s="7"/>
      <c r="FN539" s="7"/>
      <c r="FO539" s="7"/>
      <c r="FP539" s="7"/>
      <c r="FQ539" s="7"/>
      <c r="FR539" s="7"/>
      <c r="FS539" s="7"/>
      <c r="FT539" s="7"/>
      <c r="FU539" s="7"/>
      <c r="FV539" s="7"/>
      <c r="FW539" s="7"/>
      <c r="FX539" s="7"/>
      <c r="FY539" s="7"/>
      <c r="FZ539" s="7"/>
      <c r="GA539" s="7"/>
      <c r="GB539" s="7"/>
      <c r="GC539" s="7"/>
      <c r="GD539" s="7"/>
      <c r="GE539" s="7"/>
      <c r="GF539" s="7"/>
      <c r="GG539" s="7"/>
      <c r="GH539" s="7"/>
      <c r="GI539" s="7"/>
      <c r="GJ539" s="7"/>
      <c r="GK539" s="7"/>
      <c r="GL539" s="7"/>
      <c r="GM539" s="7"/>
      <c r="GN539" s="7"/>
      <c r="GO539" s="7"/>
      <c r="GP539" s="7"/>
      <c r="GQ539" s="7"/>
      <c r="GR539" s="7"/>
      <c r="GS539" s="7"/>
      <c r="GT539" s="7"/>
      <c r="GU539" s="7"/>
      <c r="GV539" s="7"/>
      <c r="GW539" s="7"/>
      <c r="GX539" s="7"/>
      <c r="GY539" s="7"/>
      <c r="GZ539" s="7"/>
      <c r="HA539" s="7"/>
      <c r="HB539" s="7"/>
      <c r="HC539" s="7"/>
      <c r="HD539" s="7"/>
      <c r="HE539" s="7"/>
      <c r="HF539" s="7"/>
      <c r="HG539" s="7"/>
      <c r="HH539" s="7"/>
      <c r="HI539" s="7"/>
      <c r="HJ539" s="7"/>
      <c r="HK539" s="7"/>
      <c r="HL539" s="7"/>
      <c r="HM539" s="7"/>
      <c r="HN539" s="7"/>
      <c r="HO539" s="7"/>
      <c r="HP539" s="7"/>
      <c r="HQ539" s="7"/>
      <c r="HR539" s="7"/>
      <c r="HS539" s="7"/>
      <c r="HT539" s="7"/>
      <c r="HU539" s="7"/>
      <c r="HV539" s="7"/>
      <c r="HW539" s="7"/>
      <c r="HX539" s="7"/>
      <c r="HY539" s="7"/>
      <c r="HZ539" s="7"/>
      <c r="IA539" s="7"/>
      <c r="IB539" s="7"/>
      <c r="IC539" s="7"/>
      <c r="ID539" s="7"/>
      <c r="IE539" s="7"/>
      <c r="IF539" s="7"/>
      <c r="IG539" s="7"/>
      <c r="IH539" s="7"/>
      <c r="II539" s="7"/>
      <c r="IJ539" s="7"/>
      <c r="IK539" s="7"/>
      <c r="IL539" s="7"/>
      <c r="IM539" s="7"/>
      <c r="IN539" s="7"/>
      <c r="IO539" s="7"/>
      <c r="IP539" s="7"/>
      <c r="IQ539" s="7"/>
      <c r="IR539" s="7"/>
      <c r="IS539" s="7"/>
      <c r="IT539" s="7"/>
      <c r="IU539" s="7"/>
      <c r="IV539" s="7"/>
      <c r="IW539" s="7"/>
      <c r="IX539" s="7"/>
      <c r="IY539" s="7"/>
      <c r="IZ539" s="7"/>
      <c r="JA539" s="7"/>
      <c r="JB539" s="7"/>
      <c r="JC539" s="7"/>
      <c r="JD539" s="7"/>
      <c r="JE539" s="7"/>
      <c r="JF539" s="7"/>
      <c r="JG539" s="7"/>
      <c r="JH539" s="7"/>
      <c r="JI539" s="7"/>
      <c r="JJ539" s="7"/>
      <c r="JK539" s="7"/>
      <c r="JL539" s="7"/>
      <c r="JM539" s="7"/>
      <c r="JN539" s="7"/>
      <c r="JO539" s="7"/>
      <c r="JP539" s="7"/>
      <c r="JQ539" s="7"/>
      <c r="JR539" s="7"/>
      <c r="JS539" s="7"/>
      <c r="JT539" s="7"/>
      <c r="JU539" s="7"/>
    </row>
    <row r="540" spans="1:281" s="3" customFormat="1" ht="30" customHeight="1" thickBot="1">
      <c r="A540" s="19" t="s">
        <v>1611</v>
      </c>
      <c r="B540" s="29" t="s">
        <v>1753</v>
      </c>
      <c r="C540" s="29" t="s">
        <v>110</v>
      </c>
      <c r="D540" s="109"/>
      <c r="E540" s="115">
        <v>0</v>
      </c>
      <c r="F540" s="113">
        <v>45852</v>
      </c>
      <c r="G540" s="34">
        <v>45866</v>
      </c>
      <c r="H540" s="125">
        <f t="shared" si="268"/>
        <v>15</v>
      </c>
      <c r="I540" s="22"/>
      <c r="J540" s="7"/>
      <c r="K540" s="7"/>
      <c r="L540" s="7"/>
      <c r="M540" s="7"/>
      <c r="N540" s="7"/>
      <c r="O540" s="7"/>
      <c r="P540" s="7"/>
      <c r="Q540" s="7"/>
      <c r="R540" s="7"/>
      <c r="S540" s="7"/>
      <c r="T540" s="7"/>
      <c r="U540" s="8"/>
      <c r="V540" s="8"/>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c r="DJ540" s="7"/>
      <c r="DK540" s="7"/>
      <c r="DL540" s="7"/>
      <c r="DM540" s="7"/>
      <c r="DN540" s="7"/>
      <c r="DO540" s="7"/>
      <c r="DP540" s="7"/>
      <c r="DQ540" s="7"/>
      <c r="DR540" s="7"/>
      <c r="DS540" s="7"/>
      <c r="DT540" s="7"/>
      <c r="DU540" s="7"/>
      <c r="DV540" s="7"/>
      <c r="DW540" s="7"/>
      <c r="DX540" s="7"/>
      <c r="DY540" s="7"/>
      <c r="DZ540" s="7"/>
      <c r="EA540" s="7"/>
      <c r="EB540" s="7"/>
      <c r="EC540" s="7"/>
      <c r="ED540" s="7"/>
      <c r="EE540" s="7"/>
      <c r="EF540" s="7"/>
      <c r="EG540" s="7"/>
      <c r="EH540" s="7"/>
      <c r="EI540" s="7"/>
      <c r="EJ540" s="7"/>
      <c r="EK540" s="7"/>
      <c r="EL540" s="7"/>
      <c r="EM540" s="7"/>
      <c r="EN540" s="7"/>
      <c r="EO540" s="7"/>
      <c r="EP540" s="7"/>
      <c r="EQ540" s="7"/>
      <c r="ER540" s="7"/>
      <c r="ES540" s="7"/>
      <c r="ET540" s="7"/>
      <c r="EU540" s="7"/>
      <c r="EV540" s="7"/>
      <c r="EW540" s="7"/>
      <c r="EX540" s="7"/>
      <c r="EY540" s="7"/>
      <c r="EZ540" s="7"/>
      <c r="FA540" s="7"/>
      <c r="FB540" s="7"/>
      <c r="FC540" s="7"/>
      <c r="FD540" s="7"/>
      <c r="FE540" s="7"/>
      <c r="FF540" s="7"/>
      <c r="FG540" s="7"/>
      <c r="FH540" s="7"/>
      <c r="FI540" s="7"/>
      <c r="FJ540" s="7"/>
      <c r="FK540" s="7"/>
      <c r="FL540" s="7"/>
      <c r="FM540" s="7"/>
      <c r="FN540" s="7"/>
      <c r="FO540" s="7"/>
      <c r="FP540" s="7"/>
      <c r="FQ540" s="7"/>
      <c r="FR540" s="7"/>
      <c r="FS540" s="7"/>
      <c r="FT540" s="7"/>
      <c r="FU540" s="7"/>
      <c r="FV540" s="7"/>
      <c r="FW540" s="7"/>
      <c r="FX540" s="7"/>
      <c r="FY540" s="7"/>
      <c r="FZ540" s="7"/>
      <c r="GA540" s="7"/>
      <c r="GB540" s="7"/>
      <c r="GC540" s="7"/>
      <c r="GD540" s="7"/>
      <c r="GE540" s="7"/>
      <c r="GF540" s="7"/>
      <c r="GG540" s="7"/>
      <c r="GH540" s="7"/>
      <c r="GI540" s="7"/>
      <c r="GJ540" s="7"/>
      <c r="GK540" s="7"/>
      <c r="GL540" s="7"/>
      <c r="GM540" s="7"/>
      <c r="GN540" s="7"/>
      <c r="GO540" s="7"/>
      <c r="GP540" s="7"/>
      <c r="GQ540" s="7"/>
      <c r="GR540" s="7"/>
      <c r="GS540" s="7"/>
      <c r="GT540" s="7"/>
      <c r="GU540" s="7"/>
      <c r="GV540" s="7"/>
      <c r="GW540" s="7"/>
      <c r="GX540" s="7"/>
      <c r="GY540" s="7"/>
      <c r="GZ540" s="7"/>
      <c r="HA540" s="7"/>
      <c r="HB540" s="7"/>
      <c r="HC540" s="7"/>
      <c r="HD540" s="7"/>
      <c r="HE540" s="7"/>
      <c r="HF540" s="7"/>
      <c r="HG540" s="7"/>
      <c r="HH540" s="7"/>
      <c r="HI540" s="7"/>
      <c r="HJ540" s="7"/>
      <c r="HK540" s="7"/>
      <c r="HL540" s="7"/>
      <c r="HM540" s="7"/>
      <c r="HN540" s="7"/>
      <c r="HO540" s="7"/>
      <c r="HP540" s="7"/>
      <c r="HQ540" s="7"/>
      <c r="HR540" s="7"/>
      <c r="HS540" s="7"/>
      <c r="HT540" s="7"/>
      <c r="HU540" s="7"/>
      <c r="HV540" s="7"/>
      <c r="HW540" s="7"/>
      <c r="HX540" s="7"/>
      <c r="HY540" s="7"/>
      <c r="HZ540" s="7"/>
      <c r="IA540" s="7"/>
      <c r="IB540" s="7"/>
      <c r="IC540" s="7"/>
      <c r="ID540" s="7"/>
      <c r="IE540" s="7"/>
      <c r="IF540" s="7"/>
      <c r="IG540" s="7"/>
      <c r="IH540" s="7"/>
      <c r="II540" s="7"/>
      <c r="IJ540" s="7"/>
      <c r="IK540" s="7"/>
      <c r="IL540" s="7"/>
      <c r="IM540" s="7"/>
      <c r="IN540" s="7"/>
      <c r="IO540" s="7"/>
      <c r="IP540" s="7"/>
      <c r="IQ540" s="7"/>
      <c r="IR540" s="7"/>
      <c r="IS540" s="7"/>
      <c r="IT540" s="7"/>
      <c r="IU540" s="7"/>
      <c r="IV540" s="7"/>
      <c r="IW540" s="7"/>
      <c r="IX540" s="7"/>
      <c r="IY540" s="7"/>
      <c r="IZ540" s="7"/>
      <c r="JA540" s="7"/>
      <c r="JB540" s="7"/>
      <c r="JC540" s="7"/>
      <c r="JD540" s="7"/>
      <c r="JE540" s="7"/>
      <c r="JF540" s="7"/>
      <c r="JG540" s="7"/>
      <c r="JH540" s="7"/>
      <c r="JI540" s="7"/>
      <c r="JJ540" s="7"/>
      <c r="JK540" s="7"/>
      <c r="JL540" s="7"/>
      <c r="JM540" s="7"/>
      <c r="JN540" s="7"/>
      <c r="JO540" s="7"/>
      <c r="JP540" s="7"/>
      <c r="JQ540" s="7"/>
      <c r="JR540" s="7"/>
      <c r="JS540" s="7"/>
      <c r="JT540" s="7"/>
      <c r="JU540" s="7"/>
    </row>
    <row r="541" spans="1:281" s="3" customFormat="1" ht="30" customHeight="1" thickBot="1">
      <c r="A541" s="19" t="s">
        <v>1612</v>
      </c>
      <c r="B541" s="29" t="s">
        <v>1753</v>
      </c>
      <c r="C541" s="29" t="s">
        <v>110</v>
      </c>
      <c r="D541" s="109"/>
      <c r="E541" s="115">
        <v>0</v>
      </c>
      <c r="F541" s="113">
        <v>45852</v>
      </c>
      <c r="G541" s="34">
        <v>45866</v>
      </c>
      <c r="H541" s="125">
        <f t="shared" si="268"/>
        <v>15</v>
      </c>
      <c r="I541" s="22"/>
      <c r="J541" s="7"/>
      <c r="K541" s="7"/>
      <c r="L541" s="7"/>
      <c r="M541" s="7"/>
      <c r="N541" s="7"/>
      <c r="O541" s="7"/>
      <c r="P541" s="7"/>
      <c r="Q541" s="7"/>
      <c r="R541" s="7"/>
      <c r="S541" s="7"/>
      <c r="T541" s="7"/>
      <c r="U541" s="8"/>
      <c r="V541" s="8"/>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c r="DJ541" s="7"/>
      <c r="DK541" s="7"/>
      <c r="DL541" s="7"/>
      <c r="DM541" s="7"/>
      <c r="DN541" s="7"/>
      <c r="DO541" s="7"/>
      <c r="DP541" s="7"/>
      <c r="DQ541" s="7"/>
      <c r="DR541" s="7"/>
      <c r="DS541" s="7"/>
      <c r="DT541" s="7"/>
      <c r="DU541" s="7"/>
      <c r="DV541" s="7"/>
      <c r="DW541" s="7"/>
      <c r="DX541" s="7"/>
      <c r="DY541" s="7"/>
      <c r="DZ541" s="7"/>
      <c r="EA541" s="7"/>
      <c r="EB541" s="7"/>
      <c r="EC541" s="7"/>
      <c r="ED541" s="7"/>
      <c r="EE541" s="7"/>
      <c r="EF541" s="7"/>
      <c r="EG541" s="7"/>
      <c r="EH541" s="7"/>
      <c r="EI541" s="7"/>
      <c r="EJ541" s="7"/>
      <c r="EK541" s="7"/>
      <c r="EL541" s="7"/>
      <c r="EM541" s="7"/>
      <c r="EN541" s="7"/>
      <c r="EO541" s="7"/>
      <c r="EP541" s="7"/>
      <c r="EQ541" s="7"/>
      <c r="ER541" s="7"/>
      <c r="ES541" s="7"/>
      <c r="ET541" s="7"/>
      <c r="EU541" s="7"/>
      <c r="EV541" s="7"/>
      <c r="EW541" s="7"/>
      <c r="EX541" s="7"/>
      <c r="EY541" s="7"/>
      <c r="EZ541" s="7"/>
      <c r="FA541" s="7"/>
      <c r="FB541" s="7"/>
      <c r="FC541" s="7"/>
      <c r="FD541" s="7"/>
      <c r="FE541" s="7"/>
      <c r="FF541" s="7"/>
      <c r="FG541" s="7"/>
      <c r="FH541" s="7"/>
      <c r="FI541" s="7"/>
      <c r="FJ541" s="7"/>
      <c r="FK541" s="7"/>
      <c r="FL541" s="7"/>
      <c r="FM541" s="7"/>
      <c r="FN541" s="7"/>
      <c r="FO541" s="7"/>
      <c r="FP541" s="7"/>
      <c r="FQ541" s="7"/>
      <c r="FR541" s="7"/>
      <c r="FS541" s="7"/>
      <c r="FT541" s="7"/>
      <c r="FU541" s="7"/>
      <c r="FV541" s="7"/>
      <c r="FW541" s="7"/>
      <c r="FX541" s="7"/>
      <c r="FY541" s="7"/>
      <c r="FZ541" s="7"/>
      <c r="GA541" s="7"/>
      <c r="GB541" s="7"/>
      <c r="GC541" s="7"/>
      <c r="GD541" s="7"/>
      <c r="GE541" s="7"/>
      <c r="GF541" s="7"/>
      <c r="GG541" s="7"/>
      <c r="GH541" s="7"/>
      <c r="GI541" s="7"/>
      <c r="GJ541" s="7"/>
      <c r="GK541" s="7"/>
      <c r="GL541" s="7"/>
      <c r="GM541" s="7"/>
      <c r="GN541" s="7"/>
      <c r="GO541" s="7"/>
      <c r="GP541" s="7"/>
      <c r="GQ541" s="7"/>
      <c r="GR541" s="7"/>
      <c r="GS541" s="7"/>
      <c r="GT541" s="7"/>
      <c r="GU541" s="7"/>
      <c r="GV541" s="7"/>
      <c r="GW541" s="7"/>
      <c r="GX541" s="7"/>
      <c r="GY541" s="7"/>
      <c r="GZ541" s="7"/>
      <c r="HA541" s="7"/>
      <c r="HB541" s="7"/>
      <c r="HC541" s="7"/>
      <c r="HD541" s="7"/>
      <c r="HE541" s="7"/>
      <c r="HF541" s="7"/>
      <c r="HG541" s="7"/>
      <c r="HH541" s="7"/>
      <c r="HI541" s="7"/>
      <c r="HJ541" s="7"/>
      <c r="HK541" s="7"/>
      <c r="HL541" s="7"/>
      <c r="HM541" s="7"/>
      <c r="HN541" s="7"/>
      <c r="HO541" s="7"/>
      <c r="HP541" s="7"/>
      <c r="HQ541" s="7"/>
      <c r="HR541" s="7"/>
      <c r="HS541" s="7"/>
      <c r="HT541" s="7"/>
      <c r="HU541" s="7"/>
      <c r="HV541" s="7"/>
      <c r="HW541" s="7"/>
      <c r="HX541" s="7"/>
      <c r="HY541" s="7"/>
      <c r="HZ541" s="7"/>
      <c r="IA541" s="7"/>
      <c r="IB541" s="7"/>
      <c r="IC541" s="7"/>
      <c r="ID541" s="7"/>
      <c r="IE541" s="7"/>
      <c r="IF541" s="7"/>
      <c r="IG541" s="7"/>
      <c r="IH541" s="7"/>
      <c r="II541" s="7"/>
      <c r="IJ541" s="7"/>
      <c r="IK541" s="7"/>
      <c r="IL541" s="7"/>
      <c r="IM541" s="7"/>
      <c r="IN541" s="7"/>
      <c r="IO541" s="7"/>
      <c r="IP541" s="7"/>
      <c r="IQ541" s="7"/>
      <c r="IR541" s="7"/>
      <c r="IS541" s="7"/>
      <c r="IT541" s="7"/>
      <c r="IU541" s="7"/>
      <c r="IV541" s="7"/>
      <c r="IW541" s="7"/>
      <c r="IX541" s="7"/>
      <c r="IY541" s="7"/>
      <c r="IZ541" s="7"/>
      <c r="JA541" s="7"/>
      <c r="JB541" s="7"/>
      <c r="JC541" s="7"/>
      <c r="JD541" s="7"/>
      <c r="JE541" s="7"/>
      <c r="JF541" s="7"/>
      <c r="JG541" s="7"/>
      <c r="JH541" s="7"/>
      <c r="JI541" s="7"/>
      <c r="JJ541" s="7"/>
      <c r="JK541" s="7"/>
      <c r="JL541" s="7"/>
      <c r="JM541" s="7"/>
      <c r="JN541" s="7"/>
      <c r="JO541" s="7"/>
      <c r="JP541" s="7"/>
      <c r="JQ541" s="7"/>
      <c r="JR541" s="7"/>
      <c r="JS541" s="7"/>
      <c r="JT541" s="7"/>
      <c r="JU541" s="7"/>
    </row>
    <row r="542" spans="1:281" s="3" customFormat="1" ht="30" customHeight="1" thickBot="1">
      <c r="A542" s="19" t="s">
        <v>1623</v>
      </c>
      <c r="B542" s="29" t="s">
        <v>1753</v>
      </c>
      <c r="C542" s="29" t="s">
        <v>110</v>
      </c>
      <c r="D542" s="109"/>
      <c r="E542" s="115">
        <v>0</v>
      </c>
      <c r="F542" s="113">
        <v>45852</v>
      </c>
      <c r="G542" s="34">
        <v>45866</v>
      </c>
      <c r="H542" s="125">
        <f t="shared" si="268"/>
        <v>15</v>
      </c>
      <c r="I542" s="22"/>
      <c r="J542" s="7"/>
      <c r="K542" s="7"/>
      <c r="L542" s="7"/>
      <c r="M542" s="7"/>
      <c r="N542" s="7"/>
      <c r="O542" s="7"/>
      <c r="P542" s="7"/>
      <c r="Q542" s="7"/>
      <c r="R542" s="7"/>
      <c r="S542" s="7"/>
      <c r="T542" s="7"/>
      <c r="U542" s="8"/>
      <c r="V542" s="8"/>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c r="DJ542" s="7"/>
      <c r="DK542" s="7"/>
      <c r="DL542" s="7"/>
      <c r="DM542" s="7"/>
      <c r="DN542" s="7"/>
      <c r="DO542" s="7"/>
      <c r="DP542" s="7"/>
      <c r="DQ542" s="7"/>
      <c r="DR542" s="7"/>
      <c r="DS542" s="7"/>
      <c r="DT542" s="7"/>
      <c r="DU542" s="7"/>
      <c r="DV542" s="7"/>
      <c r="DW542" s="7"/>
      <c r="DX542" s="7"/>
      <c r="DY542" s="7"/>
      <c r="DZ542" s="7"/>
      <c r="EA542" s="7"/>
      <c r="EB542" s="7"/>
      <c r="EC542" s="7"/>
      <c r="ED542" s="7"/>
      <c r="EE542" s="7"/>
      <c r="EF542" s="7"/>
      <c r="EG542" s="7"/>
      <c r="EH542" s="7"/>
      <c r="EI542" s="7"/>
      <c r="EJ542" s="7"/>
      <c r="EK542" s="7"/>
      <c r="EL542" s="7"/>
      <c r="EM542" s="7"/>
      <c r="EN542" s="7"/>
      <c r="EO542" s="7"/>
      <c r="EP542" s="7"/>
      <c r="EQ542" s="7"/>
      <c r="ER542" s="7"/>
      <c r="ES542" s="7"/>
      <c r="ET542" s="7"/>
      <c r="EU542" s="7"/>
      <c r="EV542" s="7"/>
      <c r="EW542" s="7"/>
      <c r="EX542" s="7"/>
      <c r="EY542" s="7"/>
      <c r="EZ542" s="7"/>
      <c r="FA542" s="7"/>
      <c r="FB542" s="7"/>
      <c r="FC542" s="7"/>
      <c r="FD542" s="7"/>
      <c r="FE542" s="7"/>
      <c r="FF542" s="7"/>
      <c r="FG542" s="7"/>
      <c r="FH542" s="7"/>
      <c r="FI542" s="7"/>
      <c r="FJ542" s="7"/>
      <c r="FK542" s="7"/>
      <c r="FL542" s="7"/>
      <c r="FM542" s="7"/>
      <c r="FN542" s="7"/>
      <c r="FO542" s="7"/>
      <c r="FP542" s="7"/>
      <c r="FQ542" s="7"/>
      <c r="FR542" s="7"/>
      <c r="FS542" s="7"/>
      <c r="FT542" s="7"/>
      <c r="FU542" s="7"/>
      <c r="FV542" s="7"/>
      <c r="FW542" s="7"/>
      <c r="FX542" s="7"/>
      <c r="FY542" s="7"/>
      <c r="FZ542" s="7"/>
      <c r="GA542" s="7"/>
      <c r="GB542" s="7"/>
      <c r="GC542" s="7"/>
      <c r="GD542" s="7"/>
      <c r="GE542" s="7"/>
      <c r="GF542" s="7"/>
      <c r="GG542" s="7"/>
      <c r="GH542" s="7"/>
      <c r="GI542" s="7"/>
      <c r="GJ542" s="7"/>
      <c r="GK542" s="7"/>
      <c r="GL542" s="7"/>
      <c r="GM542" s="7"/>
      <c r="GN542" s="7"/>
      <c r="GO542" s="7"/>
      <c r="GP542" s="7"/>
      <c r="GQ542" s="7"/>
      <c r="GR542" s="7"/>
      <c r="GS542" s="7"/>
      <c r="GT542" s="7"/>
      <c r="GU542" s="7"/>
      <c r="GV542" s="7"/>
      <c r="GW542" s="7"/>
      <c r="GX542" s="7"/>
      <c r="GY542" s="7"/>
      <c r="GZ542" s="7"/>
      <c r="HA542" s="7"/>
      <c r="HB542" s="7"/>
      <c r="HC542" s="7"/>
      <c r="HD542" s="7"/>
      <c r="HE542" s="7"/>
      <c r="HF542" s="7"/>
      <c r="HG542" s="7"/>
      <c r="HH542" s="7"/>
      <c r="HI542" s="7"/>
      <c r="HJ542" s="7"/>
      <c r="HK542" s="7"/>
      <c r="HL542" s="7"/>
      <c r="HM542" s="7"/>
      <c r="HN542" s="7"/>
      <c r="HO542" s="7"/>
      <c r="HP542" s="7"/>
      <c r="HQ542" s="7"/>
      <c r="HR542" s="7"/>
      <c r="HS542" s="7"/>
      <c r="HT542" s="7"/>
      <c r="HU542" s="7"/>
      <c r="HV542" s="7"/>
      <c r="HW542" s="7"/>
      <c r="HX542" s="7"/>
      <c r="HY542" s="7"/>
      <c r="HZ542" s="7"/>
      <c r="IA542" s="7"/>
      <c r="IB542" s="7"/>
      <c r="IC542" s="7"/>
      <c r="ID542" s="7"/>
      <c r="IE542" s="7"/>
      <c r="IF542" s="7"/>
      <c r="IG542" s="7"/>
      <c r="IH542" s="7"/>
      <c r="II542" s="7"/>
      <c r="IJ542" s="7"/>
      <c r="IK542" s="7"/>
      <c r="IL542" s="7"/>
      <c r="IM542" s="7"/>
      <c r="IN542" s="7"/>
      <c r="IO542" s="7"/>
      <c r="IP542" s="7"/>
      <c r="IQ542" s="7"/>
      <c r="IR542" s="7"/>
      <c r="IS542" s="7"/>
      <c r="IT542" s="7"/>
      <c r="IU542" s="7"/>
      <c r="IV542" s="7"/>
      <c r="IW542" s="7"/>
      <c r="IX542" s="7"/>
      <c r="IY542" s="7"/>
      <c r="IZ542" s="7"/>
      <c r="JA542" s="7"/>
      <c r="JB542" s="7"/>
      <c r="JC542" s="7"/>
      <c r="JD542" s="7"/>
      <c r="JE542" s="7"/>
      <c r="JF542" s="7"/>
      <c r="JG542" s="7"/>
      <c r="JH542" s="7"/>
      <c r="JI542" s="7"/>
      <c r="JJ542" s="7"/>
      <c r="JK542" s="7"/>
      <c r="JL542" s="7"/>
      <c r="JM542" s="7"/>
      <c r="JN542" s="7"/>
      <c r="JO542" s="7"/>
      <c r="JP542" s="7"/>
      <c r="JQ542" s="7"/>
      <c r="JR542" s="7"/>
      <c r="JS542" s="7"/>
      <c r="JT542" s="7"/>
      <c r="JU542" s="7"/>
    </row>
    <row r="543" spans="1:281" s="3" customFormat="1" ht="30" customHeight="1" thickBot="1">
      <c r="A543" s="19" t="s">
        <v>1624</v>
      </c>
      <c r="B543" s="29" t="s">
        <v>331</v>
      </c>
      <c r="C543" s="29" t="s">
        <v>1220</v>
      </c>
      <c r="D543" s="109"/>
      <c r="E543" s="115">
        <v>0</v>
      </c>
      <c r="F543" s="113">
        <v>45852</v>
      </c>
      <c r="G543" s="34">
        <v>45866</v>
      </c>
      <c r="H543" s="125">
        <f t="shared" si="268"/>
        <v>15</v>
      </c>
      <c r="I543" s="22"/>
      <c r="J543" s="7"/>
      <c r="K543" s="7"/>
      <c r="L543" s="7"/>
      <c r="M543" s="7"/>
      <c r="N543" s="7"/>
      <c r="O543" s="7"/>
      <c r="P543" s="7"/>
      <c r="Q543" s="7"/>
      <c r="R543" s="7"/>
      <c r="S543" s="7"/>
      <c r="T543" s="7"/>
      <c r="U543" s="8"/>
      <c r="V543" s="8"/>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c r="DJ543" s="7"/>
      <c r="DK543" s="7"/>
      <c r="DL543" s="7"/>
      <c r="DM543" s="7"/>
      <c r="DN543" s="7"/>
      <c r="DO543" s="7"/>
      <c r="DP543" s="7"/>
      <c r="DQ543" s="7"/>
      <c r="DR543" s="7"/>
      <c r="DS543" s="7"/>
      <c r="DT543" s="7"/>
      <c r="DU543" s="7"/>
      <c r="DV543" s="7"/>
      <c r="DW543" s="7"/>
      <c r="DX543" s="7"/>
      <c r="DY543" s="7"/>
      <c r="DZ543" s="7"/>
      <c r="EA543" s="7"/>
      <c r="EB543" s="7"/>
      <c r="EC543" s="7"/>
      <c r="ED543" s="7"/>
      <c r="EE543" s="7"/>
      <c r="EF543" s="7"/>
      <c r="EG543" s="7"/>
      <c r="EH543" s="7"/>
      <c r="EI543" s="7"/>
      <c r="EJ543" s="7"/>
      <c r="EK543" s="7"/>
      <c r="EL543" s="7"/>
      <c r="EM543" s="7"/>
      <c r="EN543" s="7"/>
      <c r="EO543" s="7"/>
      <c r="EP543" s="7"/>
      <c r="EQ543" s="7"/>
      <c r="ER543" s="7"/>
      <c r="ES543" s="7"/>
      <c r="ET543" s="7"/>
      <c r="EU543" s="7"/>
      <c r="EV543" s="7"/>
      <c r="EW543" s="7"/>
      <c r="EX543" s="7"/>
      <c r="EY543" s="7"/>
      <c r="EZ543" s="7"/>
      <c r="FA543" s="7"/>
      <c r="FB543" s="7"/>
      <c r="FC543" s="7"/>
      <c r="FD543" s="7"/>
      <c r="FE543" s="7"/>
      <c r="FF543" s="7"/>
      <c r="FG543" s="7"/>
      <c r="FH543" s="7"/>
      <c r="FI543" s="7"/>
      <c r="FJ543" s="7"/>
      <c r="FK543" s="7"/>
      <c r="FL543" s="7"/>
      <c r="FM543" s="7"/>
      <c r="FN543" s="7"/>
      <c r="FO543" s="7"/>
      <c r="FP543" s="7"/>
      <c r="FQ543" s="7"/>
      <c r="FR543" s="7"/>
      <c r="FS543" s="7"/>
      <c r="FT543" s="7"/>
      <c r="FU543" s="7"/>
      <c r="FV543" s="7"/>
      <c r="FW543" s="7"/>
      <c r="FX543" s="7"/>
      <c r="FY543" s="7"/>
      <c r="FZ543" s="7"/>
      <c r="GA543" s="7"/>
      <c r="GB543" s="7"/>
      <c r="GC543" s="7"/>
      <c r="GD543" s="7"/>
      <c r="GE543" s="7"/>
      <c r="GF543" s="7"/>
      <c r="GG543" s="7"/>
      <c r="GH543" s="7"/>
      <c r="GI543" s="7"/>
      <c r="GJ543" s="7"/>
      <c r="GK543" s="7"/>
      <c r="GL543" s="7"/>
      <c r="GM543" s="7"/>
      <c r="GN543" s="7"/>
      <c r="GO543" s="7"/>
      <c r="GP543" s="7"/>
      <c r="GQ543" s="7"/>
      <c r="GR543" s="7"/>
      <c r="GS543" s="7"/>
      <c r="GT543" s="7"/>
      <c r="GU543" s="7"/>
      <c r="GV543" s="7"/>
      <c r="GW543" s="7"/>
      <c r="GX543" s="7"/>
      <c r="GY543" s="7"/>
      <c r="GZ543" s="7"/>
      <c r="HA543" s="7"/>
      <c r="HB543" s="7"/>
      <c r="HC543" s="7"/>
      <c r="HD543" s="7"/>
      <c r="HE543" s="7"/>
      <c r="HF543" s="7"/>
      <c r="HG543" s="7"/>
      <c r="HH543" s="7"/>
      <c r="HI543" s="7"/>
      <c r="HJ543" s="7"/>
      <c r="HK543" s="7"/>
      <c r="HL543" s="7"/>
      <c r="HM543" s="7"/>
      <c r="HN543" s="7"/>
      <c r="HO543" s="7"/>
      <c r="HP543" s="7"/>
      <c r="HQ543" s="7"/>
      <c r="HR543" s="7"/>
      <c r="HS543" s="7"/>
      <c r="HT543" s="7"/>
      <c r="HU543" s="7"/>
      <c r="HV543" s="7"/>
      <c r="HW543" s="7"/>
      <c r="HX543" s="7"/>
      <c r="HY543" s="7"/>
      <c r="HZ543" s="7"/>
      <c r="IA543" s="7"/>
      <c r="IB543" s="7"/>
      <c r="IC543" s="7"/>
      <c r="ID543" s="7"/>
      <c r="IE543" s="7"/>
      <c r="IF543" s="7"/>
      <c r="IG543" s="7"/>
      <c r="IH543" s="7"/>
      <c r="II543" s="7"/>
      <c r="IJ543" s="7"/>
      <c r="IK543" s="7"/>
      <c r="IL543" s="7"/>
      <c r="IM543" s="7"/>
      <c r="IN543" s="7"/>
      <c r="IO543" s="7"/>
      <c r="IP543" s="7"/>
      <c r="IQ543" s="7"/>
      <c r="IR543" s="7"/>
      <c r="IS543" s="7"/>
      <c r="IT543" s="7"/>
      <c r="IU543" s="7"/>
      <c r="IV543" s="7"/>
      <c r="IW543" s="7"/>
      <c r="IX543" s="7"/>
      <c r="IY543" s="7"/>
      <c r="IZ543" s="7"/>
      <c r="JA543" s="7"/>
      <c r="JB543" s="7"/>
      <c r="JC543" s="7"/>
      <c r="JD543" s="7"/>
      <c r="JE543" s="7"/>
      <c r="JF543" s="7"/>
      <c r="JG543" s="7"/>
      <c r="JH543" s="7"/>
      <c r="JI543" s="7"/>
      <c r="JJ543" s="7"/>
      <c r="JK543" s="7"/>
      <c r="JL543" s="7"/>
      <c r="JM543" s="7"/>
      <c r="JN543" s="7"/>
      <c r="JO543" s="7"/>
      <c r="JP543" s="7"/>
      <c r="JQ543" s="7"/>
      <c r="JR543" s="7"/>
      <c r="JS543" s="7"/>
      <c r="JT543" s="7"/>
      <c r="JU543" s="7"/>
    </row>
    <row r="544" spans="1:281" s="3" customFormat="1" ht="30" customHeight="1" thickBot="1">
      <c r="A544" s="19" t="s">
        <v>1625</v>
      </c>
      <c r="B544" s="29" t="s">
        <v>331</v>
      </c>
      <c r="C544" s="29" t="s">
        <v>1220</v>
      </c>
      <c r="D544" s="109"/>
      <c r="E544" s="115">
        <v>0</v>
      </c>
      <c r="F544" s="113">
        <v>45852</v>
      </c>
      <c r="G544" s="34">
        <v>45866</v>
      </c>
      <c r="H544" s="125">
        <f t="shared" si="268"/>
        <v>15</v>
      </c>
      <c r="I544" s="22"/>
      <c r="J544" s="7"/>
      <c r="K544" s="7"/>
      <c r="L544" s="7"/>
      <c r="M544" s="7"/>
      <c r="N544" s="7"/>
      <c r="O544" s="7"/>
      <c r="P544" s="7"/>
      <c r="Q544" s="7"/>
      <c r="R544" s="7"/>
      <c r="S544" s="7"/>
      <c r="T544" s="7"/>
      <c r="U544" s="8"/>
      <c r="V544" s="8"/>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c r="DJ544" s="7"/>
      <c r="DK544" s="7"/>
      <c r="DL544" s="7"/>
      <c r="DM544" s="7"/>
      <c r="DN544" s="7"/>
      <c r="DO544" s="7"/>
      <c r="DP544" s="7"/>
      <c r="DQ544" s="7"/>
      <c r="DR544" s="7"/>
      <c r="DS544" s="7"/>
      <c r="DT544" s="7"/>
      <c r="DU544" s="7"/>
      <c r="DV544" s="7"/>
      <c r="DW544" s="7"/>
      <c r="DX544" s="7"/>
      <c r="DY544" s="7"/>
      <c r="DZ544" s="7"/>
      <c r="EA544" s="7"/>
      <c r="EB544" s="7"/>
      <c r="EC544" s="7"/>
      <c r="ED544" s="7"/>
      <c r="EE544" s="7"/>
      <c r="EF544" s="7"/>
      <c r="EG544" s="7"/>
      <c r="EH544" s="7"/>
      <c r="EI544" s="7"/>
      <c r="EJ544" s="7"/>
      <c r="EK544" s="7"/>
      <c r="EL544" s="7"/>
      <c r="EM544" s="7"/>
      <c r="EN544" s="7"/>
      <c r="EO544" s="7"/>
      <c r="EP544" s="7"/>
      <c r="EQ544" s="7"/>
      <c r="ER544" s="7"/>
      <c r="ES544" s="7"/>
      <c r="ET544" s="7"/>
      <c r="EU544" s="7"/>
      <c r="EV544" s="7"/>
      <c r="EW544" s="7"/>
      <c r="EX544" s="7"/>
      <c r="EY544" s="7"/>
      <c r="EZ544" s="7"/>
      <c r="FA544" s="7"/>
      <c r="FB544" s="7"/>
      <c r="FC544" s="7"/>
      <c r="FD544" s="7"/>
      <c r="FE544" s="7"/>
      <c r="FF544" s="7"/>
      <c r="FG544" s="7"/>
      <c r="FH544" s="7"/>
      <c r="FI544" s="7"/>
      <c r="FJ544" s="7"/>
      <c r="FK544" s="7"/>
      <c r="FL544" s="7"/>
      <c r="FM544" s="7"/>
      <c r="FN544" s="7"/>
      <c r="FO544" s="7"/>
      <c r="FP544" s="7"/>
      <c r="FQ544" s="7"/>
      <c r="FR544" s="7"/>
      <c r="FS544" s="7"/>
      <c r="FT544" s="7"/>
      <c r="FU544" s="7"/>
      <c r="FV544" s="7"/>
      <c r="FW544" s="7"/>
      <c r="FX544" s="7"/>
      <c r="FY544" s="7"/>
      <c r="FZ544" s="7"/>
      <c r="GA544" s="7"/>
      <c r="GB544" s="7"/>
      <c r="GC544" s="7"/>
      <c r="GD544" s="7"/>
      <c r="GE544" s="7"/>
      <c r="GF544" s="7"/>
      <c r="GG544" s="7"/>
      <c r="GH544" s="7"/>
      <c r="GI544" s="7"/>
      <c r="GJ544" s="7"/>
      <c r="GK544" s="7"/>
      <c r="GL544" s="7"/>
      <c r="GM544" s="7"/>
      <c r="GN544" s="7"/>
      <c r="GO544" s="7"/>
      <c r="GP544" s="7"/>
      <c r="GQ544" s="7"/>
      <c r="GR544" s="7"/>
      <c r="GS544" s="7"/>
      <c r="GT544" s="7"/>
      <c r="GU544" s="7"/>
      <c r="GV544" s="7"/>
      <c r="GW544" s="7"/>
      <c r="GX544" s="7"/>
      <c r="GY544" s="7"/>
      <c r="GZ544" s="7"/>
      <c r="HA544" s="7"/>
      <c r="HB544" s="7"/>
      <c r="HC544" s="7"/>
      <c r="HD544" s="7"/>
      <c r="HE544" s="7"/>
      <c r="HF544" s="7"/>
      <c r="HG544" s="7"/>
      <c r="HH544" s="7"/>
      <c r="HI544" s="7"/>
      <c r="HJ544" s="7"/>
      <c r="HK544" s="7"/>
      <c r="HL544" s="7"/>
      <c r="HM544" s="7"/>
      <c r="HN544" s="7"/>
      <c r="HO544" s="7"/>
      <c r="HP544" s="7"/>
      <c r="HQ544" s="7"/>
      <c r="HR544" s="7"/>
      <c r="HS544" s="7"/>
      <c r="HT544" s="7"/>
      <c r="HU544" s="7"/>
      <c r="HV544" s="7"/>
      <c r="HW544" s="7"/>
      <c r="HX544" s="7"/>
      <c r="HY544" s="7"/>
      <c r="HZ544" s="7"/>
      <c r="IA544" s="7"/>
      <c r="IB544" s="7"/>
      <c r="IC544" s="7"/>
      <c r="ID544" s="7"/>
      <c r="IE544" s="7"/>
      <c r="IF544" s="7"/>
      <c r="IG544" s="7"/>
      <c r="IH544" s="7"/>
      <c r="II544" s="7"/>
      <c r="IJ544" s="7"/>
      <c r="IK544" s="7"/>
      <c r="IL544" s="7"/>
      <c r="IM544" s="7"/>
      <c r="IN544" s="7"/>
      <c r="IO544" s="7"/>
      <c r="IP544" s="7"/>
      <c r="IQ544" s="7"/>
      <c r="IR544" s="7"/>
      <c r="IS544" s="7"/>
      <c r="IT544" s="7"/>
      <c r="IU544" s="7"/>
      <c r="IV544" s="7"/>
      <c r="IW544" s="7"/>
      <c r="IX544" s="7"/>
      <c r="IY544" s="7"/>
      <c r="IZ544" s="7"/>
      <c r="JA544" s="7"/>
      <c r="JB544" s="7"/>
      <c r="JC544" s="7"/>
      <c r="JD544" s="7"/>
      <c r="JE544" s="7"/>
      <c r="JF544" s="7"/>
      <c r="JG544" s="7"/>
      <c r="JH544" s="7"/>
      <c r="JI544" s="7"/>
      <c r="JJ544" s="7"/>
      <c r="JK544" s="7"/>
      <c r="JL544" s="7"/>
      <c r="JM544" s="7"/>
      <c r="JN544" s="7"/>
      <c r="JO544" s="7"/>
      <c r="JP544" s="7"/>
      <c r="JQ544" s="7"/>
      <c r="JR544" s="7"/>
      <c r="JS544" s="7"/>
      <c r="JT544" s="7"/>
      <c r="JU544" s="7"/>
    </row>
    <row r="545" spans="1:281" s="3" customFormat="1" ht="30" customHeight="1" thickBot="1">
      <c r="A545" s="19" t="s">
        <v>1626</v>
      </c>
      <c r="B545" s="29" t="s">
        <v>331</v>
      </c>
      <c r="C545" s="29" t="s">
        <v>1220</v>
      </c>
      <c r="D545" s="109"/>
      <c r="E545" s="115">
        <v>0</v>
      </c>
      <c r="F545" s="113">
        <v>45852</v>
      </c>
      <c r="G545" s="34">
        <v>45866</v>
      </c>
      <c r="H545" s="125">
        <f t="shared" si="268"/>
        <v>15</v>
      </c>
      <c r="I545" s="22"/>
      <c r="J545" s="7"/>
      <c r="K545" s="7"/>
      <c r="L545" s="7"/>
      <c r="M545" s="7"/>
      <c r="N545" s="7"/>
      <c r="O545" s="7"/>
      <c r="P545" s="7"/>
      <c r="Q545" s="7"/>
      <c r="R545" s="7"/>
      <c r="S545" s="7"/>
      <c r="T545" s="7"/>
      <c r="U545" s="8"/>
      <c r="V545" s="8"/>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c r="DJ545" s="7"/>
      <c r="DK545" s="7"/>
      <c r="DL545" s="7"/>
      <c r="DM545" s="7"/>
      <c r="DN545" s="7"/>
      <c r="DO545" s="7"/>
      <c r="DP545" s="7"/>
      <c r="DQ545" s="7"/>
      <c r="DR545" s="7"/>
      <c r="DS545" s="7"/>
      <c r="DT545" s="7"/>
      <c r="DU545" s="7"/>
      <c r="DV545" s="7"/>
      <c r="DW545" s="7"/>
      <c r="DX545" s="7"/>
      <c r="DY545" s="7"/>
      <c r="DZ545" s="7"/>
      <c r="EA545" s="7"/>
      <c r="EB545" s="7"/>
      <c r="EC545" s="7"/>
      <c r="ED545" s="7"/>
      <c r="EE545" s="7"/>
      <c r="EF545" s="7"/>
      <c r="EG545" s="7"/>
      <c r="EH545" s="7"/>
      <c r="EI545" s="7"/>
      <c r="EJ545" s="7"/>
      <c r="EK545" s="7"/>
      <c r="EL545" s="7"/>
      <c r="EM545" s="7"/>
      <c r="EN545" s="7"/>
      <c r="EO545" s="7"/>
      <c r="EP545" s="7"/>
      <c r="EQ545" s="7"/>
      <c r="ER545" s="7"/>
      <c r="ES545" s="7"/>
      <c r="ET545" s="7"/>
      <c r="EU545" s="7"/>
      <c r="EV545" s="7"/>
      <c r="EW545" s="7"/>
      <c r="EX545" s="7"/>
      <c r="EY545" s="7"/>
      <c r="EZ545" s="7"/>
      <c r="FA545" s="7"/>
      <c r="FB545" s="7"/>
      <c r="FC545" s="7"/>
      <c r="FD545" s="7"/>
      <c r="FE545" s="7"/>
      <c r="FF545" s="7"/>
      <c r="FG545" s="7"/>
      <c r="FH545" s="7"/>
      <c r="FI545" s="7"/>
      <c r="FJ545" s="7"/>
      <c r="FK545" s="7"/>
      <c r="FL545" s="7"/>
      <c r="FM545" s="7"/>
      <c r="FN545" s="7"/>
      <c r="FO545" s="7"/>
      <c r="FP545" s="7"/>
      <c r="FQ545" s="7"/>
      <c r="FR545" s="7"/>
      <c r="FS545" s="7"/>
      <c r="FT545" s="7"/>
      <c r="FU545" s="7"/>
      <c r="FV545" s="7"/>
      <c r="FW545" s="7"/>
      <c r="FX545" s="7"/>
      <c r="FY545" s="7"/>
      <c r="FZ545" s="7"/>
      <c r="GA545" s="7"/>
      <c r="GB545" s="7"/>
      <c r="GC545" s="7"/>
      <c r="GD545" s="7"/>
      <c r="GE545" s="7"/>
      <c r="GF545" s="7"/>
      <c r="GG545" s="7"/>
      <c r="GH545" s="7"/>
      <c r="GI545" s="7"/>
      <c r="GJ545" s="7"/>
      <c r="GK545" s="7"/>
      <c r="GL545" s="7"/>
      <c r="GM545" s="7"/>
      <c r="GN545" s="7"/>
      <c r="GO545" s="7"/>
      <c r="GP545" s="7"/>
      <c r="GQ545" s="7"/>
      <c r="GR545" s="7"/>
      <c r="GS545" s="7"/>
      <c r="GT545" s="7"/>
      <c r="GU545" s="7"/>
      <c r="GV545" s="7"/>
      <c r="GW545" s="7"/>
      <c r="GX545" s="7"/>
      <c r="GY545" s="7"/>
      <c r="GZ545" s="7"/>
      <c r="HA545" s="7"/>
      <c r="HB545" s="7"/>
      <c r="HC545" s="7"/>
      <c r="HD545" s="7"/>
      <c r="HE545" s="7"/>
      <c r="HF545" s="7"/>
      <c r="HG545" s="7"/>
      <c r="HH545" s="7"/>
      <c r="HI545" s="7"/>
      <c r="HJ545" s="7"/>
      <c r="HK545" s="7"/>
      <c r="HL545" s="7"/>
      <c r="HM545" s="7"/>
      <c r="HN545" s="7"/>
      <c r="HO545" s="7"/>
      <c r="HP545" s="7"/>
      <c r="HQ545" s="7"/>
      <c r="HR545" s="7"/>
      <c r="HS545" s="7"/>
      <c r="HT545" s="7"/>
      <c r="HU545" s="7"/>
      <c r="HV545" s="7"/>
      <c r="HW545" s="7"/>
      <c r="HX545" s="7"/>
      <c r="HY545" s="7"/>
      <c r="HZ545" s="7"/>
      <c r="IA545" s="7"/>
      <c r="IB545" s="7"/>
      <c r="IC545" s="7"/>
      <c r="ID545" s="7"/>
      <c r="IE545" s="7"/>
      <c r="IF545" s="7"/>
      <c r="IG545" s="7"/>
      <c r="IH545" s="7"/>
      <c r="II545" s="7"/>
      <c r="IJ545" s="7"/>
      <c r="IK545" s="7"/>
      <c r="IL545" s="7"/>
      <c r="IM545" s="7"/>
      <c r="IN545" s="7"/>
      <c r="IO545" s="7"/>
      <c r="IP545" s="7"/>
      <c r="IQ545" s="7"/>
      <c r="IR545" s="7"/>
      <c r="IS545" s="7"/>
      <c r="IT545" s="7"/>
      <c r="IU545" s="7"/>
      <c r="IV545" s="7"/>
      <c r="IW545" s="7"/>
      <c r="IX545" s="7"/>
      <c r="IY545" s="7"/>
      <c r="IZ545" s="7"/>
      <c r="JA545" s="7"/>
      <c r="JB545" s="7"/>
      <c r="JC545" s="7"/>
      <c r="JD545" s="7"/>
      <c r="JE545" s="7"/>
      <c r="JF545" s="7"/>
      <c r="JG545" s="7"/>
      <c r="JH545" s="7"/>
      <c r="JI545" s="7"/>
      <c r="JJ545" s="7"/>
      <c r="JK545" s="7"/>
      <c r="JL545" s="7"/>
      <c r="JM545" s="7"/>
      <c r="JN545" s="7"/>
      <c r="JO545" s="7"/>
      <c r="JP545" s="7"/>
      <c r="JQ545" s="7"/>
      <c r="JR545" s="7"/>
      <c r="JS545" s="7"/>
      <c r="JT545" s="7"/>
      <c r="JU545" s="7"/>
    </row>
    <row r="546" spans="1:281" s="3" customFormat="1" ht="30" customHeight="1" thickBot="1">
      <c r="A546" s="19" t="s">
        <v>1627</v>
      </c>
      <c r="B546" s="29" t="s">
        <v>331</v>
      </c>
      <c r="C546" s="29" t="s">
        <v>1220</v>
      </c>
      <c r="D546" s="109"/>
      <c r="E546" s="115">
        <v>0</v>
      </c>
      <c r="F546" s="113">
        <v>45852</v>
      </c>
      <c r="G546" s="34">
        <v>45866</v>
      </c>
      <c r="H546" s="125">
        <f t="shared" si="268"/>
        <v>15</v>
      </c>
      <c r="I546" s="22"/>
      <c r="J546" s="7"/>
      <c r="K546" s="7"/>
      <c r="L546" s="7"/>
      <c r="M546" s="7"/>
      <c r="N546" s="7"/>
      <c r="O546" s="7"/>
      <c r="P546" s="7"/>
      <c r="Q546" s="7"/>
      <c r="R546" s="7"/>
      <c r="S546" s="7"/>
      <c r="T546" s="7"/>
      <c r="U546" s="8"/>
      <c r="V546" s="8"/>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c r="DJ546" s="7"/>
      <c r="DK546" s="7"/>
      <c r="DL546" s="7"/>
      <c r="DM546" s="7"/>
      <c r="DN546" s="7"/>
      <c r="DO546" s="7"/>
      <c r="DP546" s="7"/>
      <c r="DQ546" s="7"/>
      <c r="DR546" s="7"/>
      <c r="DS546" s="7"/>
      <c r="DT546" s="7"/>
      <c r="DU546" s="7"/>
      <c r="DV546" s="7"/>
      <c r="DW546" s="7"/>
      <c r="DX546" s="7"/>
      <c r="DY546" s="7"/>
      <c r="DZ546" s="7"/>
      <c r="EA546" s="7"/>
      <c r="EB546" s="7"/>
      <c r="EC546" s="7"/>
      <c r="ED546" s="7"/>
      <c r="EE546" s="7"/>
      <c r="EF546" s="7"/>
      <c r="EG546" s="7"/>
      <c r="EH546" s="7"/>
      <c r="EI546" s="7"/>
      <c r="EJ546" s="7"/>
      <c r="EK546" s="7"/>
      <c r="EL546" s="7"/>
      <c r="EM546" s="7"/>
      <c r="EN546" s="7"/>
      <c r="EO546" s="7"/>
      <c r="EP546" s="7"/>
      <c r="EQ546" s="7"/>
      <c r="ER546" s="7"/>
      <c r="ES546" s="7"/>
      <c r="ET546" s="7"/>
      <c r="EU546" s="7"/>
      <c r="EV546" s="7"/>
      <c r="EW546" s="7"/>
      <c r="EX546" s="7"/>
      <c r="EY546" s="7"/>
      <c r="EZ546" s="7"/>
      <c r="FA546" s="7"/>
      <c r="FB546" s="7"/>
      <c r="FC546" s="7"/>
      <c r="FD546" s="7"/>
      <c r="FE546" s="7"/>
      <c r="FF546" s="7"/>
      <c r="FG546" s="7"/>
      <c r="FH546" s="7"/>
      <c r="FI546" s="7"/>
      <c r="FJ546" s="7"/>
      <c r="FK546" s="7"/>
      <c r="FL546" s="7"/>
      <c r="FM546" s="7"/>
      <c r="FN546" s="7"/>
      <c r="FO546" s="7"/>
      <c r="FP546" s="7"/>
      <c r="FQ546" s="7"/>
      <c r="FR546" s="7"/>
      <c r="FS546" s="7"/>
      <c r="FT546" s="7"/>
      <c r="FU546" s="7"/>
      <c r="FV546" s="7"/>
      <c r="FW546" s="7"/>
      <c r="FX546" s="7"/>
      <c r="FY546" s="7"/>
      <c r="FZ546" s="7"/>
      <c r="GA546" s="7"/>
      <c r="GB546" s="7"/>
      <c r="GC546" s="7"/>
      <c r="GD546" s="7"/>
      <c r="GE546" s="7"/>
      <c r="GF546" s="7"/>
      <c r="GG546" s="7"/>
      <c r="GH546" s="7"/>
      <c r="GI546" s="7"/>
      <c r="GJ546" s="7"/>
      <c r="GK546" s="7"/>
      <c r="GL546" s="7"/>
      <c r="GM546" s="7"/>
      <c r="GN546" s="7"/>
      <c r="GO546" s="7"/>
      <c r="GP546" s="7"/>
      <c r="GQ546" s="7"/>
      <c r="GR546" s="7"/>
      <c r="GS546" s="7"/>
      <c r="GT546" s="7"/>
      <c r="GU546" s="7"/>
      <c r="GV546" s="7"/>
      <c r="GW546" s="7"/>
      <c r="GX546" s="7"/>
      <c r="GY546" s="7"/>
      <c r="GZ546" s="7"/>
      <c r="HA546" s="7"/>
      <c r="HB546" s="7"/>
      <c r="HC546" s="7"/>
      <c r="HD546" s="7"/>
      <c r="HE546" s="7"/>
      <c r="HF546" s="7"/>
      <c r="HG546" s="7"/>
      <c r="HH546" s="7"/>
      <c r="HI546" s="7"/>
      <c r="HJ546" s="7"/>
      <c r="HK546" s="7"/>
      <c r="HL546" s="7"/>
      <c r="HM546" s="7"/>
      <c r="HN546" s="7"/>
      <c r="HO546" s="7"/>
      <c r="HP546" s="7"/>
      <c r="HQ546" s="7"/>
      <c r="HR546" s="7"/>
      <c r="HS546" s="7"/>
      <c r="HT546" s="7"/>
      <c r="HU546" s="7"/>
      <c r="HV546" s="7"/>
      <c r="HW546" s="7"/>
      <c r="HX546" s="7"/>
      <c r="HY546" s="7"/>
      <c r="HZ546" s="7"/>
      <c r="IA546" s="7"/>
      <c r="IB546" s="7"/>
      <c r="IC546" s="7"/>
      <c r="ID546" s="7"/>
      <c r="IE546" s="7"/>
      <c r="IF546" s="7"/>
      <c r="IG546" s="7"/>
      <c r="IH546" s="7"/>
      <c r="II546" s="7"/>
      <c r="IJ546" s="7"/>
      <c r="IK546" s="7"/>
      <c r="IL546" s="7"/>
      <c r="IM546" s="7"/>
      <c r="IN546" s="7"/>
      <c r="IO546" s="7"/>
      <c r="IP546" s="7"/>
      <c r="IQ546" s="7"/>
      <c r="IR546" s="7"/>
      <c r="IS546" s="7"/>
      <c r="IT546" s="7"/>
      <c r="IU546" s="7"/>
      <c r="IV546" s="7"/>
      <c r="IW546" s="7"/>
      <c r="IX546" s="7"/>
      <c r="IY546" s="7"/>
      <c r="IZ546" s="7"/>
      <c r="JA546" s="7"/>
      <c r="JB546" s="7"/>
      <c r="JC546" s="7"/>
      <c r="JD546" s="7"/>
      <c r="JE546" s="7"/>
      <c r="JF546" s="7"/>
      <c r="JG546" s="7"/>
      <c r="JH546" s="7"/>
      <c r="JI546" s="7"/>
      <c r="JJ546" s="7"/>
      <c r="JK546" s="7"/>
      <c r="JL546" s="7"/>
      <c r="JM546" s="7"/>
      <c r="JN546" s="7"/>
      <c r="JO546" s="7"/>
      <c r="JP546" s="7"/>
      <c r="JQ546" s="7"/>
      <c r="JR546" s="7"/>
      <c r="JS546" s="7"/>
      <c r="JT546" s="7"/>
      <c r="JU546" s="7"/>
    </row>
    <row r="547" spans="1:281" s="3" customFormat="1" ht="30" customHeight="1" thickBot="1">
      <c r="A547" s="19" t="s">
        <v>1628</v>
      </c>
      <c r="B547" s="29" t="s">
        <v>331</v>
      </c>
      <c r="C547" s="29" t="s">
        <v>1220</v>
      </c>
      <c r="D547" s="109"/>
      <c r="E547" s="115">
        <v>0</v>
      </c>
      <c r="F547" s="113">
        <v>45852</v>
      </c>
      <c r="G547" s="34">
        <v>45866</v>
      </c>
      <c r="H547" s="125">
        <f t="shared" si="268"/>
        <v>15</v>
      </c>
      <c r="I547" s="22"/>
      <c r="J547" s="7"/>
      <c r="K547" s="7"/>
      <c r="L547" s="7"/>
      <c r="M547" s="7"/>
      <c r="N547" s="7"/>
      <c r="O547" s="7"/>
      <c r="P547" s="7"/>
      <c r="Q547" s="7"/>
      <c r="R547" s="7"/>
      <c r="S547" s="7"/>
      <c r="T547" s="7"/>
      <c r="U547" s="8"/>
      <c r="V547" s="8"/>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c r="DJ547" s="7"/>
      <c r="DK547" s="7"/>
      <c r="DL547" s="7"/>
      <c r="DM547" s="7"/>
      <c r="DN547" s="7"/>
      <c r="DO547" s="7"/>
      <c r="DP547" s="7"/>
      <c r="DQ547" s="7"/>
      <c r="DR547" s="7"/>
      <c r="DS547" s="7"/>
      <c r="DT547" s="7"/>
      <c r="DU547" s="7"/>
      <c r="DV547" s="7"/>
      <c r="DW547" s="7"/>
      <c r="DX547" s="7"/>
      <c r="DY547" s="7"/>
      <c r="DZ547" s="7"/>
      <c r="EA547" s="7"/>
      <c r="EB547" s="7"/>
      <c r="EC547" s="7"/>
      <c r="ED547" s="7"/>
      <c r="EE547" s="7"/>
      <c r="EF547" s="7"/>
      <c r="EG547" s="7"/>
      <c r="EH547" s="7"/>
      <c r="EI547" s="7"/>
      <c r="EJ547" s="7"/>
      <c r="EK547" s="7"/>
      <c r="EL547" s="7"/>
      <c r="EM547" s="7"/>
      <c r="EN547" s="7"/>
      <c r="EO547" s="7"/>
      <c r="EP547" s="7"/>
      <c r="EQ547" s="7"/>
      <c r="ER547" s="7"/>
      <c r="ES547" s="7"/>
      <c r="ET547" s="7"/>
      <c r="EU547" s="7"/>
      <c r="EV547" s="7"/>
      <c r="EW547" s="7"/>
      <c r="EX547" s="7"/>
      <c r="EY547" s="7"/>
      <c r="EZ547" s="7"/>
      <c r="FA547" s="7"/>
      <c r="FB547" s="7"/>
      <c r="FC547" s="7"/>
      <c r="FD547" s="7"/>
      <c r="FE547" s="7"/>
      <c r="FF547" s="7"/>
      <c r="FG547" s="7"/>
      <c r="FH547" s="7"/>
      <c r="FI547" s="7"/>
      <c r="FJ547" s="7"/>
      <c r="FK547" s="7"/>
      <c r="FL547" s="7"/>
      <c r="FM547" s="7"/>
      <c r="FN547" s="7"/>
      <c r="FO547" s="7"/>
      <c r="FP547" s="7"/>
      <c r="FQ547" s="7"/>
      <c r="FR547" s="7"/>
      <c r="FS547" s="7"/>
      <c r="FT547" s="7"/>
      <c r="FU547" s="7"/>
      <c r="FV547" s="7"/>
      <c r="FW547" s="7"/>
      <c r="FX547" s="7"/>
      <c r="FY547" s="7"/>
      <c r="FZ547" s="7"/>
      <c r="GA547" s="7"/>
      <c r="GB547" s="7"/>
      <c r="GC547" s="7"/>
      <c r="GD547" s="7"/>
      <c r="GE547" s="7"/>
      <c r="GF547" s="7"/>
      <c r="GG547" s="7"/>
      <c r="GH547" s="7"/>
      <c r="GI547" s="7"/>
      <c r="GJ547" s="7"/>
      <c r="GK547" s="7"/>
      <c r="GL547" s="7"/>
      <c r="GM547" s="7"/>
      <c r="GN547" s="7"/>
      <c r="GO547" s="7"/>
      <c r="GP547" s="7"/>
      <c r="GQ547" s="7"/>
      <c r="GR547" s="7"/>
      <c r="GS547" s="7"/>
      <c r="GT547" s="7"/>
      <c r="GU547" s="7"/>
      <c r="GV547" s="7"/>
      <c r="GW547" s="7"/>
      <c r="GX547" s="7"/>
      <c r="GY547" s="7"/>
      <c r="GZ547" s="7"/>
      <c r="HA547" s="7"/>
      <c r="HB547" s="7"/>
      <c r="HC547" s="7"/>
      <c r="HD547" s="7"/>
      <c r="HE547" s="7"/>
      <c r="HF547" s="7"/>
      <c r="HG547" s="7"/>
      <c r="HH547" s="7"/>
      <c r="HI547" s="7"/>
      <c r="HJ547" s="7"/>
      <c r="HK547" s="7"/>
      <c r="HL547" s="7"/>
      <c r="HM547" s="7"/>
      <c r="HN547" s="7"/>
      <c r="HO547" s="7"/>
      <c r="HP547" s="7"/>
      <c r="HQ547" s="7"/>
      <c r="HR547" s="7"/>
      <c r="HS547" s="7"/>
      <c r="HT547" s="7"/>
      <c r="HU547" s="7"/>
      <c r="HV547" s="7"/>
      <c r="HW547" s="7"/>
      <c r="HX547" s="7"/>
      <c r="HY547" s="7"/>
      <c r="HZ547" s="7"/>
      <c r="IA547" s="7"/>
      <c r="IB547" s="7"/>
      <c r="IC547" s="7"/>
      <c r="ID547" s="7"/>
      <c r="IE547" s="7"/>
      <c r="IF547" s="7"/>
      <c r="IG547" s="7"/>
      <c r="IH547" s="7"/>
      <c r="II547" s="7"/>
      <c r="IJ547" s="7"/>
      <c r="IK547" s="7"/>
      <c r="IL547" s="7"/>
      <c r="IM547" s="7"/>
      <c r="IN547" s="7"/>
      <c r="IO547" s="7"/>
      <c r="IP547" s="7"/>
      <c r="IQ547" s="7"/>
      <c r="IR547" s="7"/>
      <c r="IS547" s="7"/>
      <c r="IT547" s="7"/>
      <c r="IU547" s="7"/>
      <c r="IV547" s="7"/>
      <c r="IW547" s="7"/>
      <c r="IX547" s="7"/>
      <c r="IY547" s="7"/>
      <c r="IZ547" s="7"/>
      <c r="JA547" s="7"/>
      <c r="JB547" s="7"/>
      <c r="JC547" s="7"/>
      <c r="JD547" s="7"/>
      <c r="JE547" s="7"/>
      <c r="JF547" s="7"/>
      <c r="JG547" s="7"/>
      <c r="JH547" s="7"/>
      <c r="JI547" s="7"/>
      <c r="JJ547" s="7"/>
      <c r="JK547" s="7"/>
      <c r="JL547" s="7"/>
      <c r="JM547" s="7"/>
      <c r="JN547" s="7"/>
      <c r="JO547" s="7"/>
      <c r="JP547" s="7"/>
      <c r="JQ547" s="7"/>
      <c r="JR547" s="7"/>
      <c r="JS547" s="7"/>
      <c r="JT547" s="7"/>
      <c r="JU547" s="7"/>
    </row>
    <row r="548" spans="1:281" s="3" customFormat="1" ht="30" customHeight="1" thickBot="1">
      <c r="A548" s="19" t="s">
        <v>1629</v>
      </c>
      <c r="B548" s="29" t="s">
        <v>331</v>
      </c>
      <c r="C548" s="29" t="s">
        <v>1220</v>
      </c>
      <c r="D548" s="109"/>
      <c r="E548" s="115">
        <v>0</v>
      </c>
      <c r="F548" s="113">
        <v>45852</v>
      </c>
      <c r="G548" s="34">
        <v>45866</v>
      </c>
      <c r="H548" s="125">
        <f t="shared" si="268"/>
        <v>15</v>
      </c>
      <c r="I548" s="22"/>
      <c r="J548" s="7"/>
      <c r="K548" s="7"/>
      <c r="L548" s="7"/>
      <c r="M548" s="7"/>
      <c r="N548" s="7"/>
      <c r="O548" s="7"/>
      <c r="P548" s="7"/>
      <c r="Q548" s="7"/>
      <c r="R548" s="7"/>
      <c r="S548" s="7"/>
      <c r="T548" s="7"/>
      <c r="U548" s="8"/>
      <c r="V548" s="8"/>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c r="DJ548" s="7"/>
      <c r="DK548" s="7"/>
      <c r="DL548" s="7"/>
      <c r="DM548" s="7"/>
      <c r="DN548" s="7"/>
      <c r="DO548" s="7"/>
      <c r="DP548" s="7"/>
      <c r="DQ548" s="7"/>
      <c r="DR548" s="7"/>
      <c r="DS548" s="7"/>
      <c r="DT548" s="7"/>
      <c r="DU548" s="7"/>
      <c r="DV548" s="7"/>
      <c r="DW548" s="7"/>
      <c r="DX548" s="7"/>
      <c r="DY548" s="7"/>
      <c r="DZ548" s="7"/>
      <c r="EA548" s="7"/>
      <c r="EB548" s="7"/>
      <c r="EC548" s="7"/>
      <c r="ED548" s="7"/>
      <c r="EE548" s="7"/>
      <c r="EF548" s="7"/>
      <c r="EG548" s="7"/>
      <c r="EH548" s="7"/>
      <c r="EI548" s="7"/>
      <c r="EJ548" s="7"/>
      <c r="EK548" s="7"/>
      <c r="EL548" s="7"/>
      <c r="EM548" s="7"/>
      <c r="EN548" s="7"/>
      <c r="EO548" s="7"/>
      <c r="EP548" s="7"/>
      <c r="EQ548" s="7"/>
      <c r="ER548" s="7"/>
      <c r="ES548" s="7"/>
      <c r="ET548" s="7"/>
      <c r="EU548" s="7"/>
      <c r="EV548" s="7"/>
      <c r="EW548" s="7"/>
      <c r="EX548" s="7"/>
      <c r="EY548" s="7"/>
      <c r="EZ548" s="7"/>
      <c r="FA548" s="7"/>
      <c r="FB548" s="7"/>
      <c r="FC548" s="7"/>
      <c r="FD548" s="7"/>
      <c r="FE548" s="7"/>
      <c r="FF548" s="7"/>
      <c r="FG548" s="7"/>
      <c r="FH548" s="7"/>
      <c r="FI548" s="7"/>
      <c r="FJ548" s="7"/>
      <c r="FK548" s="7"/>
      <c r="FL548" s="7"/>
      <c r="FM548" s="7"/>
      <c r="FN548" s="7"/>
      <c r="FO548" s="7"/>
      <c r="FP548" s="7"/>
      <c r="FQ548" s="7"/>
      <c r="FR548" s="7"/>
      <c r="FS548" s="7"/>
      <c r="FT548" s="7"/>
      <c r="FU548" s="7"/>
      <c r="FV548" s="7"/>
      <c r="FW548" s="7"/>
      <c r="FX548" s="7"/>
      <c r="FY548" s="7"/>
      <c r="FZ548" s="7"/>
      <c r="GA548" s="7"/>
      <c r="GB548" s="7"/>
      <c r="GC548" s="7"/>
      <c r="GD548" s="7"/>
      <c r="GE548" s="7"/>
      <c r="GF548" s="7"/>
      <c r="GG548" s="7"/>
      <c r="GH548" s="7"/>
      <c r="GI548" s="7"/>
      <c r="GJ548" s="7"/>
      <c r="GK548" s="7"/>
      <c r="GL548" s="7"/>
      <c r="GM548" s="7"/>
      <c r="GN548" s="7"/>
      <c r="GO548" s="7"/>
      <c r="GP548" s="7"/>
      <c r="GQ548" s="7"/>
      <c r="GR548" s="7"/>
      <c r="GS548" s="7"/>
      <c r="GT548" s="7"/>
      <c r="GU548" s="7"/>
      <c r="GV548" s="7"/>
      <c r="GW548" s="7"/>
      <c r="GX548" s="7"/>
      <c r="GY548" s="7"/>
      <c r="GZ548" s="7"/>
      <c r="HA548" s="7"/>
      <c r="HB548" s="7"/>
      <c r="HC548" s="7"/>
      <c r="HD548" s="7"/>
      <c r="HE548" s="7"/>
      <c r="HF548" s="7"/>
      <c r="HG548" s="7"/>
      <c r="HH548" s="7"/>
      <c r="HI548" s="7"/>
      <c r="HJ548" s="7"/>
      <c r="HK548" s="7"/>
      <c r="HL548" s="7"/>
      <c r="HM548" s="7"/>
      <c r="HN548" s="7"/>
      <c r="HO548" s="7"/>
      <c r="HP548" s="7"/>
      <c r="HQ548" s="7"/>
      <c r="HR548" s="7"/>
      <c r="HS548" s="7"/>
      <c r="HT548" s="7"/>
      <c r="HU548" s="7"/>
      <c r="HV548" s="7"/>
      <c r="HW548" s="7"/>
      <c r="HX548" s="7"/>
      <c r="HY548" s="7"/>
      <c r="HZ548" s="7"/>
      <c r="IA548" s="7"/>
      <c r="IB548" s="7"/>
      <c r="IC548" s="7"/>
      <c r="ID548" s="7"/>
      <c r="IE548" s="7"/>
      <c r="IF548" s="7"/>
      <c r="IG548" s="7"/>
      <c r="IH548" s="7"/>
      <c r="II548" s="7"/>
      <c r="IJ548" s="7"/>
      <c r="IK548" s="7"/>
      <c r="IL548" s="7"/>
      <c r="IM548" s="7"/>
      <c r="IN548" s="7"/>
      <c r="IO548" s="7"/>
      <c r="IP548" s="7"/>
      <c r="IQ548" s="7"/>
      <c r="IR548" s="7"/>
      <c r="IS548" s="7"/>
      <c r="IT548" s="7"/>
      <c r="IU548" s="7"/>
      <c r="IV548" s="7"/>
      <c r="IW548" s="7"/>
      <c r="IX548" s="7"/>
      <c r="IY548" s="7"/>
      <c r="IZ548" s="7"/>
      <c r="JA548" s="7"/>
      <c r="JB548" s="7"/>
      <c r="JC548" s="7"/>
      <c r="JD548" s="7"/>
      <c r="JE548" s="7"/>
      <c r="JF548" s="7"/>
      <c r="JG548" s="7"/>
      <c r="JH548" s="7"/>
      <c r="JI548" s="7"/>
      <c r="JJ548" s="7"/>
      <c r="JK548" s="7"/>
      <c r="JL548" s="7"/>
      <c r="JM548" s="7"/>
      <c r="JN548" s="7"/>
      <c r="JO548" s="7"/>
      <c r="JP548" s="7"/>
      <c r="JQ548" s="7"/>
      <c r="JR548" s="7"/>
      <c r="JS548" s="7"/>
      <c r="JT548" s="7"/>
      <c r="JU548" s="7"/>
    </row>
    <row r="549" spans="1:281" s="3" customFormat="1" ht="30" customHeight="1" thickBot="1">
      <c r="A549" s="19" t="s">
        <v>1630</v>
      </c>
      <c r="B549" s="29" t="s">
        <v>331</v>
      </c>
      <c r="C549" s="29" t="s">
        <v>1220</v>
      </c>
      <c r="D549" s="109"/>
      <c r="E549" s="115">
        <v>0</v>
      </c>
      <c r="F549" s="113">
        <v>45852</v>
      </c>
      <c r="G549" s="34">
        <v>45866</v>
      </c>
      <c r="H549" s="125">
        <f t="shared" si="268"/>
        <v>15</v>
      </c>
      <c r="I549" s="22"/>
      <c r="J549" s="7"/>
      <c r="K549" s="7"/>
      <c r="L549" s="7"/>
      <c r="M549" s="7"/>
      <c r="N549" s="7"/>
      <c r="O549" s="7"/>
      <c r="P549" s="7"/>
      <c r="Q549" s="7"/>
      <c r="R549" s="7"/>
      <c r="S549" s="7"/>
      <c r="T549" s="7"/>
      <c r="U549" s="8"/>
      <c r="V549" s="8"/>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c r="DJ549" s="7"/>
      <c r="DK549" s="7"/>
      <c r="DL549" s="7"/>
      <c r="DM549" s="7"/>
      <c r="DN549" s="7"/>
      <c r="DO549" s="7"/>
      <c r="DP549" s="7"/>
      <c r="DQ549" s="7"/>
      <c r="DR549" s="7"/>
      <c r="DS549" s="7"/>
      <c r="DT549" s="7"/>
      <c r="DU549" s="7"/>
      <c r="DV549" s="7"/>
      <c r="DW549" s="7"/>
      <c r="DX549" s="7"/>
      <c r="DY549" s="7"/>
      <c r="DZ549" s="7"/>
      <c r="EA549" s="7"/>
      <c r="EB549" s="7"/>
      <c r="EC549" s="7"/>
      <c r="ED549" s="7"/>
      <c r="EE549" s="7"/>
      <c r="EF549" s="7"/>
      <c r="EG549" s="7"/>
      <c r="EH549" s="7"/>
      <c r="EI549" s="7"/>
      <c r="EJ549" s="7"/>
      <c r="EK549" s="7"/>
      <c r="EL549" s="7"/>
      <c r="EM549" s="7"/>
      <c r="EN549" s="7"/>
      <c r="EO549" s="7"/>
      <c r="EP549" s="7"/>
      <c r="EQ549" s="7"/>
      <c r="ER549" s="7"/>
      <c r="ES549" s="7"/>
      <c r="ET549" s="7"/>
      <c r="EU549" s="7"/>
      <c r="EV549" s="7"/>
      <c r="EW549" s="7"/>
      <c r="EX549" s="7"/>
      <c r="EY549" s="7"/>
      <c r="EZ549" s="7"/>
      <c r="FA549" s="7"/>
      <c r="FB549" s="7"/>
      <c r="FC549" s="7"/>
      <c r="FD549" s="7"/>
      <c r="FE549" s="7"/>
      <c r="FF549" s="7"/>
      <c r="FG549" s="7"/>
      <c r="FH549" s="7"/>
      <c r="FI549" s="7"/>
      <c r="FJ549" s="7"/>
      <c r="FK549" s="7"/>
      <c r="FL549" s="7"/>
      <c r="FM549" s="7"/>
      <c r="FN549" s="7"/>
      <c r="FO549" s="7"/>
      <c r="FP549" s="7"/>
      <c r="FQ549" s="7"/>
      <c r="FR549" s="7"/>
      <c r="FS549" s="7"/>
      <c r="FT549" s="7"/>
      <c r="FU549" s="7"/>
      <c r="FV549" s="7"/>
      <c r="FW549" s="7"/>
      <c r="FX549" s="7"/>
      <c r="FY549" s="7"/>
      <c r="FZ549" s="7"/>
      <c r="GA549" s="7"/>
      <c r="GB549" s="7"/>
      <c r="GC549" s="7"/>
      <c r="GD549" s="7"/>
      <c r="GE549" s="7"/>
      <c r="GF549" s="7"/>
      <c r="GG549" s="7"/>
      <c r="GH549" s="7"/>
      <c r="GI549" s="7"/>
      <c r="GJ549" s="7"/>
      <c r="GK549" s="7"/>
      <c r="GL549" s="7"/>
      <c r="GM549" s="7"/>
      <c r="GN549" s="7"/>
      <c r="GO549" s="7"/>
      <c r="GP549" s="7"/>
      <c r="GQ549" s="7"/>
      <c r="GR549" s="7"/>
      <c r="GS549" s="7"/>
      <c r="GT549" s="7"/>
      <c r="GU549" s="7"/>
      <c r="GV549" s="7"/>
      <c r="GW549" s="7"/>
      <c r="GX549" s="7"/>
      <c r="GY549" s="7"/>
      <c r="GZ549" s="7"/>
      <c r="HA549" s="7"/>
      <c r="HB549" s="7"/>
      <c r="HC549" s="7"/>
      <c r="HD549" s="7"/>
      <c r="HE549" s="7"/>
      <c r="HF549" s="7"/>
      <c r="HG549" s="7"/>
      <c r="HH549" s="7"/>
      <c r="HI549" s="7"/>
      <c r="HJ549" s="7"/>
      <c r="HK549" s="7"/>
      <c r="HL549" s="7"/>
      <c r="HM549" s="7"/>
      <c r="HN549" s="7"/>
      <c r="HO549" s="7"/>
      <c r="HP549" s="7"/>
      <c r="HQ549" s="7"/>
      <c r="HR549" s="7"/>
      <c r="HS549" s="7"/>
      <c r="HT549" s="7"/>
      <c r="HU549" s="7"/>
      <c r="HV549" s="7"/>
      <c r="HW549" s="7"/>
      <c r="HX549" s="7"/>
      <c r="HY549" s="7"/>
      <c r="HZ549" s="7"/>
      <c r="IA549" s="7"/>
      <c r="IB549" s="7"/>
      <c r="IC549" s="7"/>
      <c r="ID549" s="7"/>
      <c r="IE549" s="7"/>
      <c r="IF549" s="7"/>
      <c r="IG549" s="7"/>
      <c r="IH549" s="7"/>
      <c r="II549" s="7"/>
      <c r="IJ549" s="7"/>
      <c r="IK549" s="7"/>
      <c r="IL549" s="7"/>
      <c r="IM549" s="7"/>
      <c r="IN549" s="7"/>
      <c r="IO549" s="7"/>
      <c r="IP549" s="7"/>
      <c r="IQ549" s="7"/>
      <c r="IR549" s="7"/>
      <c r="IS549" s="7"/>
      <c r="IT549" s="7"/>
      <c r="IU549" s="7"/>
      <c r="IV549" s="7"/>
      <c r="IW549" s="7"/>
      <c r="IX549" s="7"/>
      <c r="IY549" s="7"/>
      <c r="IZ549" s="7"/>
      <c r="JA549" s="7"/>
      <c r="JB549" s="7"/>
      <c r="JC549" s="7"/>
      <c r="JD549" s="7"/>
      <c r="JE549" s="7"/>
      <c r="JF549" s="7"/>
      <c r="JG549" s="7"/>
      <c r="JH549" s="7"/>
      <c r="JI549" s="7"/>
      <c r="JJ549" s="7"/>
      <c r="JK549" s="7"/>
      <c r="JL549" s="7"/>
      <c r="JM549" s="7"/>
      <c r="JN549" s="7"/>
      <c r="JO549" s="7"/>
      <c r="JP549" s="7"/>
      <c r="JQ549" s="7"/>
      <c r="JR549" s="7"/>
      <c r="JS549" s="7"/>
      <c r="JT549" s="7"/>
      <c r="JU549" s="7"/>
    </row>
    <row r="550" spans="1:281" s="3" customFormat="1" ht="30" customHeight="1" thickBot="1">
      <c r="A550" s="19" t="s">
        <v>1631</v>
      </c>
      <c r="B550" s="29" t="s">
        <v>331</v>
      </c>
      <c r="C550" s="29" t="s">
        <v>1220</v>
      </c>
      <c r="D550" s="109"/>
      <c r="E550" s="115">
        <v>0</v>
      </c>
      <c r="F550" s="113">
        <v>45852</v>
      </c>
      <c r="G550" s="34">
        <v>45866</v>
      </c>
      <c r="H550" s="125">
        <f t="shared" si="268"/>
        <v>15</v>
      </c>
      <c r="I550" s="22"/>
      <c r="J550" s="7"/>
      <c r="K550" s="7"/>
      <c r="L550" s="7"/>
      <c r="M550" s="7"/>
      <c r="N550" s="7"/>
      <c r="O550" s="7"/>
      <c r="P550" s="7"/>
      <c r="Q550" s="7"/>
      <c r="R550" s="7"/>
      <c r="S550" s="7"/>
      <c r="T550" s="7"/>
      <c r="U550" s="8"/>
      <c r="V550" s="8"/>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c r="DJ550" s="7"/>
      <c r="DK550" s="7"/>
      <c r="DL550" s="7"/>
      <c r="DM550" s="7"/>
      <c r="DN550" s="7"/>
      <c r="DO550" s="7"/>
      <c r="DP550" s="7"/>
      <c r="DQ550" s="7"/>
      <c r="DR550" s="7"/>
      <c r="DS550" s="7"/>
      <c r="DT550" s="7"/>
      <c r="DU550" s="7"/>
      <c r="DV550" s="7"/>
      <c r="DW550" s="7"/>
      <c r="DX550" s="7"/>
      <c r="DY550" s="7"/>
      <c r="DZ550" s="7"/>
      <c r="EA550" s="7"/>
      <c r="EB550" s="7"/>
      <c r="EC550" s="7"/>
      <c r="ED550" s="7"/>
      <c r="EE550" s="7"/>
      <c r="EF550" s="7"/>
      <c r="EG550" s="7"/>
      <c r="EH550" s="7"/>
      <c r="EI550" s="7"/>
      <c r="EJ550" s="7"/>
      <c r="EK550" s="7"/>
      <c r="EL550" s="7"/>
      <c r="EM550" s="7"/>
      <c r="EN550" s="7"/>
      <c r="EO550" s="7"/>
      <c r="EP550" s="7"/>
      <c r="EQ550" s="7"/>
      <c r="ER550" s="7"/>
      <c r="ES550" s="7"/>
      <c r="ET550" s="7"/>
      <c r="EU550" s="7"/>
      <c r="EV550" s="7"/>
      <c r="EW550" s="7"/>
      <c r="EX550" s="7"/>
      <c r="EY550" s="7"/>
      <c r="EZ550" s="7"/>
      <c r="FA550" s="7"/>
      <c r="FB550" s="7"/>
      <c r="FC550" s="7"/>
      <c r="FD550" s="7"/>
      <c r="FE550" s="7"/>
      <c r="FF550" s="7"/>
      <c r="FG550" s="7"/>
      <c r="FH550" s="7"/>
      <c r="FI550" s="7"/>
      <c r="FJ550" s="7"/>
      <c r="FK550" s="7"/>
      <c r="FL550" s="7"/>
      <c r="FM550" s="7"/>
      <c r="FN550" s="7"/>
      <c r="FO550" s="7"/>
      <c r="FP550" s="7"/>
      <c r="FQ550" s="7"/>
      <c r="FR550" s="7"/>
      <c r="FS550" s="7"/>
      <c r="FT550" s="7"/>
      <c r="FU550" s="7"/>
      <c r="FV550" s="7"/>
      <c r="FW550" s="7"/>
      <c r="FX550" s="7"/>
      <c r="FY550" s="7"/>
      <c r="FZ550" s="7"/>
      <c r="GA550" s="7"/>
      <c r="GB550" s="7"/>
      <c r="GC550" s="7"/>
      <c r="GD550" s="7"/>
      <c r="GE550" s="7"/>
      <c r="GF550" s="7"/>
      <c r="GG550" s="7"/>
      <c r="GH550" s="7"/>
      <c r="GI550" s="7"/>
      <c r="GJ550" s="7"/>
      <c r="GK550" s="7"/>
      <c r="GL550" s="7"/>
      <c r="GM550" s="7"/>
      <c r="GN550" s="7"/>
      <c r="GO550" s="7"/>
      <c r="GP550" s="7"/>
      <c r="GQ550" s="7"/>
      <c r="GR550" s="7"/>
      <c r="GS550" s="7"/>
      <c r="GT550" s="7"/>
      <c r="GU550" s="7"/>
      <c r="GV550" s="7"/>
      <c r="GW550" s="7"/>
      <c r="GX550" s="7"/>
      <c r="GY550" s="7"/>
      <c r="GZ550" s="7"/>
      <c r="HA550" s="7"/>
      <c r="HB550" s="7"/>
      <c r="HC550" s="7"/>
      <c r="HD550" s="7"/>
      <c r="HE550" s="7"/>
      <c r="HF550" s="7"/>
      <c r="HG550" s="7"/>
      <c r="HH550" s="7"/>
      <c r="HI550" s="7"/>
      <c r="HJ550" s="7"/>
      <c r="HK550" s="7"/>
      <c r="HL550" s="7"/>
      <c r="HM550" s="7"/>
      <c r="HN550" s="7"/>
      <c r="HO550" s="7"/>
      <c r="HP550" s="7"/>
      <c r="HQ550" s="7"/>
      <c r="HR550" s="7"/>
      <c r="HS550" s="7"/>
      <c r="HT550" s="7"/>
      <c r="HU550" s="7"/>
      <c r="HV550" s="7"/>
      <c r="HW550" s="7"/>
      <c r="HX550" s="7"/>
      <c r="HY550" s="7"/>
      <c r="HZ550" s="7"/>
      <c r="IA550" s="7"/>
      <c r="IB550" s="7"/>
      <c r="IC550" s="7"/>
      <c r="ID550" s="7"/>
      <c r="IE550" s="7"/>
      <c r="IF550" s="7"/>
      <c r="IG550" s="7"/>
      <c r="IH550" s="7"/>
      <c r="II550" s="7"/>
      <c r="IJ550" s="7"/>
      <c r="IK550" s="7"/>
      <c r="IL550" s="7"/>
      <c r="IM550" s="7"/>
      <c r="IN550" s="7"/>
      <c r="IO550" s="7"/>
      <c r="IP550" s="7"/>
      <c r="IQ550" s="7"/>
      <c r="IR550" s="7"/>
      <c r="IS550" s="7"/>
      <c r="IT550" s="7"/>
      <c r="IU550" s="7"/>
      <c r="IV550" s="7"/>
      <c r="IW550" s="7"/>
      <c r="IX550" s="7"/>
      <c r="IY550" s="7"/>
      <c r="IZ550" s="7"/>
      <c r="JA550" s="7"/>
      <c r="JB550" s="7"/>
      <c r="JC550" s="7"/>
      <c r="JD550" s="7"/>
      <c r="JE550" s="7"/>
      <c r="JF550" s="7"/>
      <c r="JG550" s="7"/>
      <c r="JH550" s="7"/>
      <c r="JI550" s="7"/>
      <c r="JJ550" s="7"/>
      <c r="JK550" s="7"/>
      <c r="JL550" s="7"/>
      <c r="JM550" s="7"/>
      <c r="JN550" s="7"/>
      <c r="JO550" s="7"/>
      <c r="JP550" s="7"/>
      <c r="JQ550" s="7"/>
      <c r="JR550" s="7"/>
      <c r="JS550" s="7"/>
      <c r="JT550" s="7"/>
      <c r="JU550" s="7"/>
    </row>
    <row r="551" spans="1:281" s="3" customFormat="1" ht="30" customHeight="1" thickBot="1">
      <c r="A551" s="19" t="s">
        <v>1632</v>
      </c>
      <c r="B551" s="29" t="s">
        <v>331</v>
      </c>
      <c r="C551" s="29" t="s">
        <v>1220</v>
      </c>
      <c r="D551" s="109"/>
      <c r="E551" s="115">
        <v>0</v>
      </c>
      <c r="F551" s="113">
        <v>45852</v>
      </c>
      <c r="G551" s="34">
        <v>45866</v>
      </c>
      <c r="H551" s="125">
        <f t="shared" si="268"/>
        <v>15</v>
      </c>
      <c r="I551" s="22"/>
      <c r="J551" s="7"/>
      <c r="K551" s="7"/>
      <c r="L551" s="7"/>
      <c r="M551" s="7"/>
      <c r="N551" s="7"/>
      <c r="O551" s="7"/>
      <c r="P551" s="7"/>
      <c r="Q551" s="7"/>
      <c r="R551" s="7"/>
      <c r="S551" s="7"/>
      <c r="T551" s="7"/>
      <c r="U551" s="8"/>
      <c r="V551" s="8"/>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c r="DJ551" s="7"/>
      <c r="DK551" s="7"/>
      <c r="DL551" s="7"/>
      <c r="DM551" s="7"/>
      <c r="DN551" s="7"/>
      <c r="DO551" s="7"/>
      <c r="DP551" s="7"/>
      <c r="DQ551" s="7"/>
      <c r="DR551" s="7"/>
      <c r="DS551" s="7"/>
      <c r="DT551" s="7"/>
      <c r="DU551" s="7"/>
      <c r="DV551" s="7"/>
      <c r="DW551" s="7"/>
      <c r="DX551" s="7"/>
      <c r="DY551" s="7"/>
      <c r="DZ551" s="7"/>
      <c r="EA551" s="7"/>
      <c r="EB551" s="7"/>
      <c r="EC551" s="7"/>
      <c r="ED551" s="7"/>
      <c r="EE551" s="7"/>
      <c r="EF551" s="7"/>
      <c r="EG551" s="7"/>
      <c r="EH551" s="7"/>
      <c r="EI551" s="7"/>
      <c r="EJ551" s="7"/>
      <c r="EK551" s="7"/>
      <c r="EL551" s="7"/>
      <c r="EM551" s="7"/>
      <c r="EN551" s="7"/>
      <c r="EO551" s="7"/>
      <c r="EP551" s="7"/>
      <c r="EQ551" s="7"/>
      <c r="ER551" s="7"/>
      <c r="ES551" s="7"/>
      <c r="ET551" s="7"/>
      <c r="EU551" s="7"/>
      <c r="EV551" s="7"/>
      <c r="EW551" s="7"/>
      <c r="EX551" s="7"/>
      <c r="EY551" s="7"/>
      <c r="EZ551" s="7"/>
      <c r="FA551" s="7"/>
      <c r="FB551" s="7"/>
      <c r="FC551" s="7"/>
      <c r="FD551" s="7"/>
      <c r="FE551" s="7"/>
      <c r="FF551" s="7"/>
      <c r="FG551" s="7"/>
      <c r="FH551" s="7"/>
      <c r="FI551" s="7"/>
      <c r="FJ551" s="7"/>
      <c r="FK551" s="7"/>
      <c r="FL551" s="7"/>
      <c r="FM551" s="7"/>
      <c r="FN551" s="7"/>
      <c r="FO551" s="7"/>
      <c r="FP551" s="7"/>
      <c r="FQ551" s="7"/>
      <c r="FR551" s="7"/>
      <c r="FS551" s="7"/>
      <c r="FT551" s="7"/>
      <c r="FU551" s="7"/>
      <c r="FV551" s="7"/>
      <c r="FW551" s="7"/>
      <c r="FX551" s="7"/>
      <c r="FY551" s="7"/>
      <c r="FZ551" s="7"/>
      <c r="GA551" s="7"/>
      <c r="GB551" s="7"/>
      <c r="GC551" s="7"/>
      <c r="GD551" s="7"/>
      <c r="GE551" s="7"/>
      <c r="GF551" s="7"/>
      <c r="GG551" s="7"/>
      <c r="GH551" s="7"/>
      <c r="GI551" s="7"/>
      <c r="GJ551" s="7"/>
      <c r="GK551" s="7"/>
      <c r="GL551" s="7"/>
      <c r="GM551" s="7"/>
      <c r="GN551" s="7"/>
      <c r="GO551" s="7"/>
      <c r="GP551" s="7"/>
      <c r="GQ551" s="7"/>
      <c r="GR551" s="7"/>
      <c r="GS551" s="7"/>
      <c r="GT551" s="7"/>
      <c r="GU551" s="7"/>
      <c r="GV551" s="7"/>
      <c r="GW551" s="7"/>
      <c r="GX551" s="7"/>
      <c r="GY551" s="7"/>
      <c r="GZ551" s="7"/>
      <c r="HA551" s="7"/>
      <c r="HB551" s="7"/>
      <c r="HC551" s="7"/>
      <c r="HD551" s="7"/>
      <c r="HE551" s="7"/>
      <c r="HF551" s="7"/>
      <c r="HG551" s="7"/>
      <c r="HH551" s="7"/>
      <c r="HI551" s="7"/>
      <c r="HJ551" s="7"/>
      <c r="HK551" s="7"/>
      <c r="HL551" s="7"/>
      <c r="HM551" s="7"/>
      <c r="HN551" s="7"/>
      <c r="HO551" s="7"/>
      <c r="HP551" s="7"/>
      <c r="HQ551" s="7"/>
      <c r="HR551" s="7"/>
      <c r="HS551" s="7"/>
      <c r="HT551" s="7"/>
      <c r="HU551" s="7"/>
      <c r="HV551" s="7"/>
      <c r="HW551" s="7"/>
      <c r="HX551" s="7"/>
      <c r="HY551" s="7"/>
      <c r="HZ551" s="7"/>
      <c r="IA551" s="7"/>
      <c r="IB551" s="7"/>
      <c r="IC551" s="7"/>
      <c r="ID551" s="7"/>
      <c r="IE551" s="7"/>
      <c r="IF551" s="7"/>
      <c r="IG551" s="7"/>
      <c r="IH551" s="7"/>
      <c r="II551" s="7"/>
      <c r="IJ551" s="7"/>
      <c r="IK551" s="7"/>
      <c r="IL551" s="7"/>
      <c r="IM551" s="7"/>
      <c r="IN551" s="7"/>
      <c r="IO551" s="7"/>
      <c r="IP551" s="7"/>
      <c r="IQ551" s="7"/>
      <c r="IR551" s="7"/>
      <c r="IS551" s="7"/>
      <c r="IT551" s="7"/>
      <c r="IU551" s="7"/>
      <c r="IV551" s="7"/>
      <c r="IW551" s="7"/>
      <c r="IX551" s="7"/>
      <c r="IY551" s="7"/>
      <c r="IZ551" s="7"/>
      <c r="JA551" s="7"/>
      <c r="JB551" s="7"/>
      <c r="JC551" s="7"/>
      <c r="JD551" s="7"/>
      <c r="JE551" s="7"/>
      <c r="JF551" s="7"/>
      <c r="JG551" s="7"/>
      <c r="JH551" s="7"/>
      <c r="JI551" s="7"/>
      <c r="JJ551" s="7"/>
      <c r="JK551" s="7"/>
      <c r="JL551" s="7"/>
      <c r="JM551" s="7"/>
      <c r="JN551" s="7"/>
      <c r="JO551" s="7"/>
      <c r="JP551" s="7"/>
      <c r="JQ551" s="7"/>
      <c r="JR551" s="7"/>
      <c r="JS551" s="7"/>
      <c r="JT551" s="7"/>
      <c r="JU551" s="7"/>
    </row>
    <row r="552" spans="1:281" s="3" customFormat="1" ht="30" customHeight="1" thickBot="1">
      <c r="A552" s="19" t="s">
        <v>1633</v>
      </c>
      <c r="B552" s="29" t="s">
        <v>331</v>
      </c>
      <c r="C552" s="29" t="s">
        <v>1220</v>
      </c>
      <c r="D552" s="109"/>
      <c r="E552" s="115">
        <v>0</v>
      </c>
      <c r="F552" s="113">
        <v>45852</v>
      </c>
      <c r="G552" s="34">
        <v>45866</v>
      </c>
      <c r="H552" s="125">
        <f t="shared" si="268"/>
        <v>15</v>
      </c>
      <c r="I552" s="22"/>
      <c r="J552" s="7"/>
      <c r="K552" s="7"/>
      <c r="L552" s="7"/>
      <c r="M552" s="7"/>
      <c r="N552" s="7"/>
      <c r="O552" s="7"/>
      <c r="P552" s="7"/>
      <c r="Q552" s="7"/>
      <c r="R552" s="7"/>
      <c r="S552" s="7"/>
      <c r="T552" s="7"/>
      <c r="U552" s="8"/>
      <c r="V552" s="8"/>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c r="DJ552" s="7"/>
      <c r="DK552" s="7"/>
      <c r="DL552" s="7"/>
      <c r="DM552" s="7"/>
      <c r="DN552" s="7"/>
      <c r="DO552" s="7"/>
      <c r="DP552" s="7"/>
      <c r="DQ552" s="7"/>
      <c r="DR552" s="7"/>
      <c r="DS552" s="7"/>
      <c r="DT552" s="7"/>
      <c r="DU552" s="7"/>
      <c r="DV552" s="7"/>
      <c r="DW552" s="7"/>
      <c r="DX552" s="7"/>
      <c r="DY552" s="7"/>
      <c r="DZ552" s="7"/>
      <c r="EA552" s="7"/>
      <c r="EB552" s="7"/>
      <c r="EC552" s="7"/>
      <c r="ED552" s="7"/>
      <c r="EE552" s="7"/>
      <c r="EF552" s="7"/>
      <c r="EG552" s="7"/>
      <c r="EH552" s="7"/>
      <c r="EI552" s="7"/>
      <c r="EJ552" s="7"/>
      <c r="EK552" s="7"/>
      <c r="EL552" s="7"/>
      <c r="EM552" s="7"/>
      <c r="EN552" s="7"/>
      <c r="EO552" s="7"/>
      <c r="EP552" s="7"/>
      <c r="EQ552" s="7"/>
      <c r="ER552" s="7"/>
      <c r="ES552" s="7"/>
      <c r="ET552" s="7"/>
      <c r="EU552" s="7"/>
      <c r="EV552" s="7"/>
      <c r="EW552" s="7"/>
      <c r="EX552" s="7"/>
      <c r="EY552" s="7"/>
      <c r="EZ552" s="7"/>
      <c r="FA552" s="7"/>
      <c r="FB552" s="7"/>
      <c r="FC552" s="7"/>
      <c r="FD552" s="7"/>
      <c r="FE552" s="7"/>
      <c r="FF552" s="7"/>
      <c r="FG552" s="7"/>
      <c r="FH552" s="7"/>
      <c r="FI552" s="7"/>
      <c r="FJ552" s="7"/>
      <c r="FK552" s="7"/>
      <c r="FL552" s="7"/>
      <c r="FM552" s="7"/>
      <c r="FN552" s="7"/>
      <c r="FO552" s="7"/>
      <c r="FP552" s="7"/>
      <c r="FQ552" s="7"/>
      <c r="FR552" s="7"/>
      <c r="FS552" s="7"/>
      <c r="FT552" s="7"/>
      <c r="FU552" s="7"/>
      <c r="FV552" s="7"/>
      <c r="FW552" s="7"/>
      <c r="FX552" s="7"/>
      <c r="FY552" s="7"/>
      <c r="FZ552" s="7"/>
      <c r="GA552" s="7"/>
      <c r="GB552" s="7"/>
      <c r="GC552" s="7"/>
      <c r="GD552" s="7"/>
      <c r="GE552" s="7"/>
      <c r="GF552" s="7"/>
      <c r="GG552" s="7"/>
      <c r="GH552" s="7"/>
      <c r="GI552" s="7"/>
      <c r="GJ552" s="7"/>
      <c r="GK552" s="7"/>
      <c r="GL552" s="7"/>
      <c r="GM552" s="7"/>
      <c r="GN552" s="7"/>
      <c r="GO552" s="7"/>
      <c r="GP552" s="7"/>
      <c r="GQ552" s="7"/>
      <c r="GR552" s="7"/>
      <c r="GS552" s="7"/>
      <c r="GT552" s="7"/>
      <c r="GU552" s="7"/>
      <c r="GV552" s="7"/>
      <c r="GW552" s="7"/>
      <c r="GX552" s="7"/>
      <c r="GY552" s="7"/>
      <c r="GZ552" s="7"/>
      <c r="HA552" s="7"/>
      <c r="HB552" s="7"/>
      <c r="HC552" s="7"/>
      <c r="HD552" s="7"/>
      <c r="HE552" s="7"/>
      <c r="HF552" s="7"/>
      <c r="HG552" s="7"/>
      <c r="HH552" s="7"/>
      <c r="HI552" s="7"/>
      <c r="HJ552" s="7"/>
      <c r="HK552" s="7"/>
      <c r="HL552" s="7"/>
      <c r="HM552" s="7"/>
      <c r="HN552" s="7"/>
      <c r="HO552" s="7"/>
      <c r="HP552" s="7"/>
      <c r="HQ552" s="7"/>
      <c r="HR552" s="7"/>
      <c r="HS552" s="7"/>
      <c r="HT552" s="7"/>
      <c r="HU552" s="7"/>
      <c r="HV552" s="7"/>
      <c r="HW552" s="7"/>
      <c r="HX552" s="7"/>
      <c r="HY552" s="7"/>
      <c r="HZ552" s="7"/>
      <c r="IA552" s="7"/>
      <c r="IB552" s="7"/>
      <c r="IC552" s="7"/>
      <c r="ID552" s="7"/>
      <c r="IE552" s="7"/>
      <c r="IF552" s="7"/>
      <c r="IG552" s="7"/>
      <c r="IH552" s="7"/>
      <c r="II552" s="7"/>
      <c r="IJ552" s="7"/>
      <c r="IK552" s="7"/>
      <c r="IL552" s="7"/>
      <c r="IM552" s="7"/>
      <c r="IN552" s="7"/>
      <c r="IO552" s="7"/>
      <c r="IP552" s="7"/>
      <c r="IQ552" s="7"/>
      <c r="IR552" s="7"/>
      <c r="IS552" s="7"/>
      <c r="IT552" s="7"/>
      <c r="IU552" s="7"/>
      <c r="IV552" s="7"/>
      <c r="IW552" s="7"/>
      <c r="IX552" s="7"/>
      <c r="IY552" s="7"/>
      <c r="IZ552" s="7"/>
      <c r="JA552" s="7"/>
      <c r="JB552" s="7"/>
      <c r="JC552" s="7"/>
      <c r="JD552" s="7"/>
      <c r="JE552" s="7"/>
      <c r="JF552" s="7"/>
      <c r="JG552" s="7"/>
      <c r="JH552" s="7"/>
      <c r="JI552" s="7"/>
      <c r="JJ552" s="7"/>
      <c r="JK552" s="7"/>
      <c r="JL552" s="7"/>
      <c r="JM552" s="7"/>
      <c r="JN552" s="7"/>
      <c r="JO552" s="7"/>
      <c r="JP552" s="7"/>
      <c r="JQ552" s="7"/>
      <c r="JR552" s="7"/>
      <c r="JS552" s="7"/>
      <c r="JT552" s="7"/>
      <c r="JU552" s="7"/>
    </row>
    <row r="553" spans="1:281" s="3" customFormat="1" ht="30" customHeight="1" thickBot="1">
      <c r="A553" s="19" t="s">
        <v>1634</v>
      </c>
      <c r="B553" s="29" t="s">
        <v>331</v>
      </c>
      <c r="C553" s="29" t="s">
        <v>1220</v>
      </c>
      <c r="D553" s="109"/>
      <c r="E553" s="115">
        <v>0</v>
      </c>
      <c r="F553" s="113">
        <v>45852</v>
      </c>
      <c r="G553" s="34">
        <v>45866</v>
      </c>
      <c r="H553" s="125">
        <f t="shared" si="268"/>
        <v>15</v>
      </c>
      <c r="I553" s="22"/>
      <c r="J553" s="7"/>
      <c r="K553" s="7"/>
      <c r="L553" s="7"/>
      <c r="M553" s="7"/>
      <c r="N553" s="7"/>
      <c r="O553" s="7"/>
      <c r="P553" s="7"/>
      <c r="Q553" s="7"/>
      <c r="R553" s="7"/>
      <c r="S553" s="7"/>
      <c r="T553" s="7"/>
      <c r="U553" s="8"/>
      <c r="V553" s="8"/>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c r="DJ553" s="7"/>
      <c r="DK553" s="7"/>
      <c r="DL553" s="7"/>
      <c r="DM553" s="7"/>
      <c r="DN553" s="7"/>
      <c r="DO553" s="7"/>
      <c r="DP553" s="7"/>
      <c r="DQ553" s="7"/>
      <c r="DR553" s="7"/>
      <c r="DS553" s="7"/>
      <c r="DT553" s="7"/>
      <c r="DU553" s="7"/>
      <c r="DV553" s="7"/>
      <c r="DW553" s="7"/>
      <c r="DX553" s="7"/>
      <c r="DY553" s="7"/>
      <c r="DZ553" s="7"/>
      <c r="EA553" s="7"/>
      <c r="EB553" s="7"/>
      <c r="EC553" s="7"/>
      <c r="ED553" s="7"/>
      <c r="EE553" s="7"/>
      <c r="EF553" s="7"/>
      <c r="EG553" s="7"/>
      <c r="EH553" s="7"/>
      <c r="EI553" s="7"/>
      <c r="EJ553" s="7"/>
      <c r="EK553" s="7"/>
      <c r="EL553" s="7"/>
      <c r="EM553" s="7"/>
      <c r="EN553" s="7"/>
      <c r="EO553" s="7"/>
      <c r="EP553" s="7"/>
      <c r="EQ553" s="7"/>
      <c r="ER553" s="7"/>
      <c r="ES553" s="7"/>
      <c r="ET553" s="7"/>
      <c r="EU553" s="7"/>
      <c r="EV553" s="7"/>
      <c r="EW553" s="7"/>
      <c r="EX553" s="7"/>
      <c r="EY553" s="7"/>
      <c r="EZ553" s="7"/>
      <c r="FA553" s="7"/>
      <c r="FB553" s="7"/>
      <c r="FC553" s="7"/>
      <c r="FD553" s="7"/>
      <c r="FE553" s="7"/>
      <c r="FF553" s="7"/>
      <c r="FG553" s="7"/>
      <c r="FH553" s="7"/>
      <c r="FI553" s="7"/>
      <c r="FJ553" s="7"/>
      <c r="FK553" s="7"/>
      <c r="FL553" s="7"/>
      <c r="FM553" s="7"/>
      <c r="FN553" s="7"/>
      <c r="FO553" s="7"/>
      <c r="FP553" s="7"/>
      <c r="FQ553" s="7"/>
      <c r="FR553" s="7"/>
      <c r="FS553" s="7"/>
      <c r="FT553" s="7"/>
      <c r="FU553" s="7"/>
      <c r="FV553" s="7"/>
      <c r="FW553" s="7"/>
      <c r="FX553" s="7"/>
      <c r="FY553" s="7"/>
      <c r="FZ553" s="7"/>
      <c r="GA553" s="7"/>
      <c r="GB553" s="7"/>
      <c r="GC553" s="7"/>
      <c r="GD553" s="7"/>
      <c r="GE553" s="7"/>
      <c r="GF553" s="7"/>
      <c r="GG553" s="7"/>
      <c r="GH553" s="7"/>
      <c r="GI553" s="7"/>
      <c r="GJ553" s="7"/>
      <c r="GK553" s="7"/>
      <c r="GL553" s="7"/>
      <c r="GM553" s="7"/>
      <c r="GN553" s="7"/>
      <c r="GO553" s="7"/>
      <c r="GP553" s="7"/>
      <c r="GQ553" s="7"/>
      <c r="GR553" s="7"/>
      <c r="GS553" s="7"/>
      <c r="GT553" s="7"/>
      <c r="GU553" s="7"/>
      <c r="GV553" s="7"/>
      <c r="GW553" s="7"/>
      <c r="GX553" s="7"/>
      <c r="GY553" s="7"/>
      <c r="GZ553" s="7"/>
      <c r="HA553" s="7"/>
      <c r="HB553" s="7"/>
      <c r="HC553" s="7"/>
      <c r="HD553" s="7"/>
      <c r="HE553" s="7"/>
      <c r="HF553" s="7"/>
      <c r="HG553" s="7"/>
      <c r="HH553" s="7"/>
      <c r="HI553" s="7"/>
      <c r="HJ553" s="7"/>
      <c r="HK553" s="7"/>
      <c r="HL553" s="7"/>
      <c r="HM553" s="7"/>
      <c r="HN553" s="7"/>
      <c r="HO553" s="7"/>
      <c r="HP553" s="7"/>
      <c r="HQ553" s="7"/>
      <c r="HR553" s="7"/>
      <c r="HS553" s="7"/>
      <c r="HT553" s="7"/>
      <c r="HU553" s="7"/>
      <c r="HV553" s="7"/>
      <c r="HW553" s="7"/>
      <c r="HX553" s="7"/>
      <c r="HY553" s="7"/>
      <c r="HZ553" s="7"/>
      <c r="IA553" s="7"/>
      <c r="IB553" s="7"/>
      <c r="IC553" s="7"/>
      <c r="ID553" s="7"/>
      <c r="IE553" s="7"/>
      <c r="IF553" s="7"/>
      <c r="IG553" s="7"/>
      <c r="IH553" s="7"/>
      <c r="II553" s="7"/>
      <c r="IJ553" s="7"/>
      <c r="IK553" s="7"/>
      <c r="IL553" s="7"/>
      <c r="IM553" s="7"/>
      <c r="IN553" s="7"/>
      <c r="IO553" s="7"/>
      <c r="IP553" s="7"/>
      <c r="IQ553" s="7"/>
      <c r="IR553" s="7"/>
      <c r="IS553" s="7"/>
      <c r="IT553" s="7"/>
      <c r="IU553" s="7"/>
      <c r="IV553" s="7"/>
      <c r="IW553" s="7"/>
      <c r="IX553" s="7"/>
      <c r="IY553" s="7"/>
      <c r="IZ553" s="7"/>
      <c r="JA553" s="7"/>
      <c r="JB553" s="7"/>
      <c r="JC553" s="7"/>
      <c r="JD553" s="7"/>
      <c r="JE553" s="7"/>
      <c r="JF553" s="7"/>
      <c r="JG553" s="7"/>
      <c r="JH553" s="7"/>
      <c r="JI553" s="7"/>
      <c r="JJ553" s="7"/>
      <c r="JK553" s="7"/>
      <c r="JL553" s="7"/>
      <c r="JM553" s="7"/>
      <c r="JN553" s="7"/>
      <c r="JO553" s="7"/>
      <c r="JP553" s="7"/>
      <c r="JQ553" s="7"/>
      <c r="JR553" s="7"/>
      <c r="JS553" s="7"/>
      <c r="JT553" s="7"/>
      <c r="JU553" s="7"/>
    </row>
    <row r="554" spans="1:281" s="3" customFormat="1" ht="30" customHeight="1" thickBot="1">
      <c r="A554" s="19" t="s">
        <v>1635</v>
      </c>
      <c r="B554" s="29" t="s">
        <v>331</v>
      </c>
      <c r="C554" s="29" t="s">
        <v>1220</v>
      </c>
      <c r="D554" s="109"/>
      <c r="E554" s="115">
        <v>0</v>
      </c>
      <c r="F554" s="113">
        <v>45852</v>
      </c>
      <c r="G554" s="34">
        <v>45866</v>
      </c>
      <c r="H554" s="125">
        <f t="shared" si="268"/>
        <v>15</v>
      </c>
      <c r="I554" s="22"/>
      <c r="J554" s="7"/>
      <c r="K554" s="7"/>
      <c r="L554" s="7"/>
      <c r="M554" s="7"/>
      <c r="N554" s="7"/>
      <c r="O554" s="7"/>
      <c r="P554" s="7"/>
      <c r="Q554" s="7"/>
      <c r="R554" s="7"/>
      <c r="S554" s="7"/>
      <c r="T554" s="7"/>
      <c r="U554" s="8"/>
      <c r="V554" s="8"/>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c r="DJ554" s="7"/>
      <c r="DK554" s="7"/>
      <c r="DL554" s="7"/>
      <c r="DM554" s="7"/>
      <c r="DN554" s="7"/>
      <c r="DO554" s="7"/>
      <c r="DP554" s="7"/>
      <c r="DQ554" s="7"/>
      <c r="DR554" s="7"/>
      <c r="DS554" s="7"/>
      <c r="DT554" s="7"/>
      <c r="DU554" s="7"/>
      <c r="DV554" s="7"/>
      <c r="DW554" s="7"/>
      <c r="DX554" s="7"/>
      <c r="DY554" s="7"/>
      <c r="DZ554" s="7"/>
      <c r="EA554" s="7"/>
      <c r="EB554" s="7"/>
      <c r="EC554" s="7"/>
      <c r="ED554" s="7"/>
      <c r="EE554" s="7"/>
      <c r="EF554" s="7"/>
      <c r="EG554" s="7"/>
      <c r="EH554" s="7"/>
      <c r="EI554" s="7"/>
      <c r="EJ554" s="7"/>
      <c r="EK554" s="7"/>
      <c r="EL554" s="7"/>
      <c r="EM554" s="7"/>
      <c r="EN554" s="7"/>
      <c r="EO554" s="7"/>
      <c r="EP554" s="7"/>
      <c r="EQ554" s="7"/>
      <c r="ER554" s="7"/>
      <c r="ES554" s="7"/>
      <c r="ET554" s="7"/>
      <c r="EU554" s="7"/>
      <c r="EV554" s="7"/>
      <c r="EW554" s="7"/>
      <c r="EX554" s="7"/>
      <c r="EY554" s="7"/>
      <c r="EZ554" s="7"/>
      <c r="FA554" s="7"/>
      <c r="FB554" s="7"/>
      <c r="FC554" s="7"/>
      <c r="FD554" s="7"/>
      <c r="FE554" s="7"/>
      <c r="FF554" s="7"/>
      <c r="FG554" s="7"/>
      <c r="FH554" s="7"/>
      <c r="FI554" s="7"/>
      <c r="FJ554" s="7"/>
      <c r="FK554" s="7"/>
      <c r="FL554" s="7"/>
      <c r="FM554" s="7"/>
      <c r="FN554" s="7"/>
      <c r="FO554" s="7"/>
      <c r="FP554" s="7"/>
      <c r="FQ554" s="7"/>
      <c r="FR554" s="7"/>
      <c r="FS554" s="7"/>
      <c r="FT554" s="7"/>
      <c r="FU554" s="7"/>
      <c r="FV554" s="7"/>
      <c r="FW554" s="7"/>
      <c r="FX554" s="7"/>
      <c r="FY554" s="7"/>
      <c r="FZ554" s="7"/>
      <c r="GA554" s="7"/>
      <c r="GB554" s="7"/>
      <c r="GC554" s="7"/>
      <c r="GD554" s="7"/>
      <c r="GE554" s="7"/>
      <c r="GF554" s="7"/>
      <c r="GG554" s="7"/>
      <c r="GH554" s="7"/>
      <c r="GI554" s="7"/>
      <c r="GJ554" s="7"/>
      <c r="GK554" s="7"/>
      <c r="GL554" s="7"/>
      <c r="GM554" s="7"/>
      <c r="GN554" s="7"/>
      <c r="GO554" s="7"/>
      <c r="GP554" s="7"/>
      <c r="GQ554" s="7"/>
      <c r="GR554" s="7"/>
      <c r="GS554" s="7"/>
      <c r="GT554" s="7"/>
      <c r="GU554" s="7"/>
      <c r="GV554" s="7"/>
      <c r="GW554" s="7"/>
      <c r="GX554" s="7"/>
      <c r="GY554" s="7"/>
      <c r="GZ554" s="7"/>
      <c r="HA554" s="7"/>
      <c r="HB554" s="7"/>
      <c r="HC554" s="7"/>
      <c r="HD554" s="7"/>
      <c r="HE554" s="7"/>
      <c r="HF554" s="7"/>
      <c r="HG554" s="7"/>
      <c r="HH554" s="7"/>
      <c r="HI554" s="7"/>
      <c r="HJ554" s="7"/>
      <c r="HK554" s="7"/>
      <c r="HL554" s="7"/>
      <c r="HM554" s="7"/>
      <c r="HN554" s="7"/>
      <c r="HO554" s="7"/>
      <c r="HP554" s="7"/>
      <c r="HQ554" s="7"/>
      <c r="HR554" s="7"/>
      <c r="HS554" s="7"/>
      <c r="HT554" s="7"/>
      <c r="HU554" s="7"/>
      <c r="HV554" s="7"/>
      <c r="HW554" s="7"/>
      <c r="HX554" s="7"/>
      <c r="HY554" s="7"/>
      <c r="HZ554" s="7"/>
      <c r="IA554" s="7"/>
      <c r="IB554" s="7"/>
      <c r="IC554" s="7"/>
      <c r="ID554" s="7"/>
      <c r="IE554" s="7"/>
      <c r="IF554" s="7"/>
      <c r="IG554" s="7"/>
      <c r="IH554" s="7"/>
      <c r="II554" s="7"/>
      <c r="IJ554" s="7"/>
      <c r="IK554" s="7"/>
      <c r="IL554" s="7"/>
      <c r="IM554" s="7"/>
      <c r="IN554" s="7"/>
      <c r="IO554" s="7"/>
      <c r="IP554" s="7"/>
      <c r="IQ554" s="7"/>
      <c r="IR554" s="7"/>
      <c r="IS554" s="7"/>
      <c r="IT554" s="7"/>
      <c r="IU554" s="7"/>
      <c r="IV554" s="7"/>
      <c r="IW554" s="7"/>
      <c r="IX554" s="7"/>
      <c r="IY554" s="7"/>
      <c r="IZ554" s="7"/>
      <c r="JA554" s="7"/>
      <c r="JB554" s="7"/>
      <c r="JC554" s="7"/>
      <c r="JD554" s="7"/>
      <c r="JE554" s="7"/>
      <c r="JF554" s="7"/>
      <c r="JG554" s="7"/>
      <c r="JH554" s="7"/>
      <c r="JI554" s="7"/>
      <c r="JJ554" s="7"/>
      <c r="JK554" s="7"/>
      <c r="JL554" s="7"/>
      <c r="JM554" s="7"/>
      <c r="JN554" s="7"/>
      <c r="JO554" s="7"/>
      <c r="JP554" s="7"/>
      <c r="JQ554" s="7"/>
      <c r="JR554" s="7"/>
      <c r="JS554" s="7"/>
      <c r="JT554" s="7"/>
      <c r="JU554" s="7"/>
    </row>
    <row r="555" spans="1:281" s="3" customFormat="1" ht="30" customHeight="1" thickBot="1">
      <c r="A555" s="19" t="s">
        <v>1636</v>
      </c>
      <c r="B555" s="29" t="s">
        <v>331</v>
      </c>
      <c r="C555" s="29" t="s">
        <v>1220</v>
      </c>
      <c r="D555" s="109"/>
      <c r="E555" s="115">
        <v>0</v>
      </c>
      <c r="F555" s="113">
        <v>45852</v>
      </c>
      <c r="G555" s="34">
        <v>45866</v>
      </c>
      <c r="H555" s="125">
        <f t="shared" si="268"/>
        <v>15</v>
      </c>
      <c r="I555" s="22"/>
      <c r="J555" s="7"/>
      <c r="K555" s="7"/>
      <c r="L555" s="7"/>
      <c r="M555" s="7"/>
      <c r="N555" s="7"/>
      <c r="O555" s="7"/>
      <c r="P555" s="7"/>
      <c r="Q555" s="7"/>
      <c r="R555" s="7"/>
      <c r="S555" s="7"/>
      <c r="T555" s="7"/>
      <c r="U555" s="8"/>
      <c r="V555" s="8"/>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c r="DJ555" s="7"/>
      <c r="DK555" s="7"/>
      <c r="DL555" s="7"/>
      <c r="DM555" s="7"/>
      <c r="DN555" s="7"/>
      <c r="DO555" s="7"/>
      <c r="DP555" s="7"/>
      <c r="DQ555" s="7"/>
      <c r="DR555" s="7"/>
      <c r="DS555" s="7"/>
      <c r="DT555" s="7"/>
      <c r="DU555" s="7"/>
      <c r="DV555" s="7"/>
      <c r="DW555" s="7"/>
      <c r="DX555" s="7"/>
      <c r="DY555" s="7"/>
      <c r="DZ555" s="7"/>
      <c r="EA555" s="7"/>
      <c r="EB555" s="7"/>
      <c r="EC555" s="7"/>
      <c r="ED555" s="7"/>
      <c r="EE555" s="7"/>
      <c r="EF555" s="7"/>
      <c r="EG555" s="7"/>
      <c r="EH555" s="7"/>
      <c r="EI555" s="7"/>
      <c r="EJ555" s="7"/>
      <c r="EK555" s="7"/>
      <c r="EL555" s="7"/>
      <c r="EM555" s="7"/>
      <c r="EN555" s="7"/>
      <c r="EO555" s="7"/>
      <c r="EP555" s="7"/>
      <c r="EQ555" s="7"/>
      <c r="ER555" s="7"/>
      <c r="ES555" s="7"/>
      <c r="ET555" s="7"/>
      <c r="EU555" s="7"/>
      <c r="EV555" s="7"/>
      <c r="EW555" s="7"/>
      <c r="EX555" s="7"/>
      <c r="EY555" s="7"/>
      <c r="EZ555" s="7"/>
      <c r="FA555" s="7"/>
      <c r="FB555" s="7"/>
      <c r="FC555" s="7"/>
      <c r="FD555" s="7"/>
      <c r="FE555" s="7"/>
      <c r="FF555" s="7"/>
      <c r="FG555" s="7"/>
      <c r="FH555" s="7"/>
      <c r="FI555" s="7"/>
      <c r="FJ555" s="7"/>
      <c r="FK555" s="7"/>
      <c r="FL555" s="7"/>
      <c r="FM555" s="7"/>
      <c r="FN555" s="7"/>
      <c r="FO555" s="7"/>
      <c r="FP555" s="7"/>
      <c r="FQ555" s="7"/>
      <c r="FR555" s="7"/>
      <c r="FS555" s="7"/>
      <c r="FT555" s="7"/>
      <c r="FU555" s="7"/>
      <c r="FV555" s="7"/>
      <c r="FW555" s="7"/>
      <c r="FX555" s="7"/>
      <c r="FY555" s="7"/>
      <c r="FZ555" s="7"/>
      <c r="GA555" s="7"/>
      <c r="GB555" s="7"/>
      <c r="GC555" s="7"/>
      <c r="GD555" s="7"/>
      <c r="GE555" s="7"/>
      <c r="GF555" s="7"/>
      <c r="GG555" s="7"/>
      <c r="GH555" s="7"/>
      <c r="GI555" s="7"/>
      <c r="GJ555" s="7"/>
      <c r="GK555" s="7"/>
      <c r="GL555" s="7"/>
      <c r="GM555" s="7"/>
      <c r="GN555" s="7"/>
      <c r="GO555" s="7"/>
      <c r="GP555" s="7"/>
      <c r="GQ555" s="7"/>
      <c r="GR555" s="7"/>
      <c r="GS555" s="7"/>
      <c r="GT555" s="7"/>
      <c r="GU555" s="7"/>
      <c r="GV555" s="7"/>
      <c r="GW555" s="7"/>
      <c r="GX555" s="7"/>
      <c r="GY555" s="7"/>
      <c r="GZ555" s="7"/>
      <c r="HA555" s="7"/>
      <c r="HB555" s="7"/>
      <c r="HC555" s="7"/>
      <c r="HD555" s="7"/>
      <c r="HE555" s="7"/>
      <c r="HF555" s="7"/>
      <c r="HG555" s="7"/>
      <c r="HH555" s="7"/>
      <c r="HI555" s="7"/>
      <c r="HJ555" s="7"/>
      <c r="HK555" s="7"/>
      <c r="HL555" s="7"/>
      <c r="HM555" s="7"/>
      <c r="HN555" s="7"/>
      <c r="HO555" s="7"/>
      <c r="HP555" s="7"/>
      <c r="HQ555" s="7"/>
      <c r="HR555" s="7"/>
      <c r="HS555" s="7"/>
      <c r="HT555" s="7"/>
      <c r="HU555" s="7"/>
      <c r="HV555" s="7"/>
      <c r="HW555" s="7"/>
      <c r="HX555" s="7"/>
      <c r="HY555" s="7"/>
      <c r="HZ555" s="7"/>
      <c r="IA555" s="7"/>
      <c r="IB555" s="7"/>
      <c r="IC555" s="7"/>
      <c r="ID555" s="7"/>
      <c r="IE555" s="7"/>
      <c r="IF555" s="7"/>
      <c r="IG555" s="7"/>
      <c r="IH555" s="7"/>
      <c r="II555" s="7"/>
      <c r="IJ555" s="7"/>
      <c r="IK555" s="7"/>
      <c r="IL555" s="7"/>
      <c r="IM555" s="7"/>
      <c r="IN555" s="7"/>
      <c r="IO555" s="7"/>
      <c r="IP555" s="7"/>
      <c r="IQ555" s="7"/>
      <c r="IR555" s="7"/>
      <c r="IS555" s="7"/>
      <c r="IT555" s="7"/>
      <c r="IU555" s="7"/>
      <c r="IV555" s="7"/>
      <c r="IW555" s="7"/>
      <c r="IX555" s="7"/>
      <c r="IY555" s="7"/>
      <c r="IZ555" s="7"/>
      <c r="JA555" s="7"/>
      <c r="JB555" s="7"/>
      <c r="JC555" s="7"/>
      <c r="JD555" s="7"/>
      <c r="JE555" s="7"/>
      <c r="JF555" s="7"/>
      <c r="JG555" s="7"/>
      <c r="JH555" s="7"/>
      <c r="JI555" s="7"/>
      <c r="JJ555" s="7"/>
      <c r="JK555" s="7"/>
      <c r="JL555" s="7"/>
      <c r="JM555" s="7"/>
      <c r="JN555" s="7"/>
      <c r="JO555" s="7"/>
      <c r="JP555" s="7"/>
      <c r="JQ555" s="7"/>
      <c r="JR555" s="7"/>
      <c r="JS555" s="7"/>
      <c r="JT555" s="7"/>
      <c r="JU555" s="7"/>
    </row>
    <row r="556" spans="1:281" s="3" customFormat="1" ht="30" customHeight="1" thickBot="1">
      <c r="A556" s="19" t="s">
        <v>1637</v>
      </c>
      <c r="B556" s="29" t="s">
        <v>331</v>
      </c>
      <c r="C556" s="29" t="s">
        <v>1220</v>
      </c>
      <c r="D556" s="109"/>
      <c r="E556" s="115">
        <v>0</v>
      </c>
      <c r="F556" s="113">
        <v>45852</v>
      </c>
      <c r="G556" s="34">
        <v>45866</v>
      </c>
      <c r="H556" s="125">
        <f t="shared" si="268"/>
        <v>15</v>
      </c>
      <c r="I556" s="22"/>
      <c r="J556" s="7"/>
      <c r="K556" s="7"/>
      <c r="L556" s="7"/>
      <c r="M556" s="7"/>
      <c r="N556" s="7"/>
      <c r="O556" s="7"/>
      <c r="P556" s="7"/>
      <c r="Q556" s="7"/>
      <c r="R556" s="7"/>
      <c r="S556" s="7"/>
      <c r="T556" s="7"/>
      <c r="U556" s="8"/>
      <c r="V556" s="8"/>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c r="DJ556" s="7"/>
      <c r="DK556" s="7"/>
      <c r="DL556" s="7"/>
      <c r="DM556" s="7"/>
      <c r="DN556" s="7"/>
      <c r="DO556" s="7"/>
      <c r="DP556" s="7"/>
      <c r="DQ556" s="7"/>
      <c r="DR556" s="7"/>
      <c r="DS556" s="7"/>
      <c r="DT556" s="7"/>
      <c r="DU556" s="7"/>
      <c r="DV556" s="7"/>
      <c r="DW556" s="7"/>
      <c r="DX556" s="7"/>
      <c r="DY556" s="7"/>
      <c r="DZ556" s="7"/>
      <c r="EA556" s="7"/>
      <c r="EB556" s="7"/>
      <c r="EC556" s="7"/>
      <c r="ED556" s="7"/>
      <c r="EE556" s="7"/>
      <c r="EF556" s="7"/>
      <c r="EG556" s="7"/>
      <c r="EH556" s="7"/>
      <c r="EI556" s="7"/>
      <c r="EJ556" s="7"/>
      <c r="EK556" s="7"/>
      <c r="EL556" s="7"/>
      <c r="EM556" s="7"/>
      <c r="EN556" s="7"/>
      <c r="EO556" s="7"/>
      <c r="EP556" s="7"/>
      <c r="EQ556" s="7"/>
      <c r="ER556" s="7"/>
      <c r="ES556" s="7"/>
      <c r="ET556" s="7"/>
      <c r="EU556" s="7"/>
      <c r="EV556" s="7"/>
      <c r="EW556" s="7"/>
      <c r="EX556" s="7"/>
      <c r="EY556" s="7"/>
      <c r="EZ556" s="7"/>
      <c r="FA556" s="7"/>
      <c r="FB556" s="7"/>
      <c r="FC556" s="7"/>
      <c r="FD556" s="7"/>
      <c r="FE556" s="7"/>
      <c r="FF556" s="7"/>
      <c r="FG556" s="7"/>
      <c r="FH556" s="7"/>
      <c r="FI556" s="7"/>
      <c r="FJ556" s="7"/>
      <c r="FK556" s="7"/>
      <c r="FL556" s="7"/>
      <c r="FM556" s="7"/>
      <c r="FN556" s="7"/>
      <c r="FO556" s="7"/>
      <c r="FP556" s="7"/>
      <c r="FQ556" s="7"/>
      <c r="FR556" s="7"/>
      <c r="FS556" s="7"/>
      <c r="FT556" s="7"/>
      <c r="FU556" s="7"/>
      <c r="FV556" s="7"/>
      <c r="FW556" s="7"/>
      <c r="FX556" s="7"/>
      <c r="FY556" s="7"/>
      <c r="FZ556" s="7"/>
      <c r="GA556" s="7"/>
      <c r="GB556" s="7"/>
      <c r="GC556" s="7"/>
      <c r="GD556" s="7"/>
      <c r="GE556" s="7"/>
      <c r="GF556" s="7"/>
      <c r="GG556" s="7"/>
      <c r="GH556" s="7"/>
      <c r="GI556" s="7"/>
      <c r="GJ556" s="7"/>
      <c r="GK556" s="7"/>
      <c r="GL556" s="7"/>
      <c r="GM556" s="7"/>
      <c r="GN556" s="7"/>
      <c r="GO556" s="7"/>
      <c r="GP556" s="7"/>
      <c r="GQ556" s="7"/>
      <c r="GR556" s="7"/>
      <c r="GS556" s="7"/>
      <c r="GT556" s="7"/>
      <c r="GU556" s="7"/>
      <c r="GV556" s="7"/>
      <c r="GW556" s="7"/>
      <c r="GX556" s="7"/>
      <c r="GY556" s="7"/>
      <c r="GZ556" s="7"/>
      <c r="HA556" s="7"/>
      <c r="HB556" s="7"/>
      <c r="HC556" s="7"/>
      <c r="HD556" s="7"/>
      <c r="HE556" s="7"/>
      <c r="HF556" s="7"/>
      <c r="HG556" s="7"/>
      <c r="HH556" s="7"/>
      <c r="HI556" s="7"/>
      <c r="HJ556" s="7"/>
      <c r="HK556" s="7"/>
      <c r="HL556" s="7"/>
      <c r="HM556" s="7"/>
      <c r="HN556" s="7"/>
      <c r="HO556" s="7"/>
      <c r="HP556" s="7"/>
      <c r="HQ556" s="7"/>
      <c r="HR556" s="7"/>
      <c r="HS556" s="7"/>
      <c r="HT556" s="7"/>
      <c r="HU556" s="7"/>
      <c r="HV556" s="7"/>
      <c r="HW556" s="7"/>
      <c r="HX556" s="7"/>
      <c r="HY556" s="7"/>
      <c r="HZ556" s="7"/>
      <c r="IA556" s="7"/>
      <c r="IB556" s="7"/>
      <c r="IC556" s="7"/>
      <c r="ID556" s="7"/>
      <c r="IE556" s="7"/>
      <c r="IF556" s="7"/>
      <c r="IG556" s="7"/>
      <c r="IH556" s="7"/>
      <c r="II556" s="7"/>
      <c r="IJ556" s="7"/>
      <c r="IK556" s="7"/>
      <c r="IL556" s="7"/>
      <c r="IM556" s="7"/>
      <c r="IN556" s="7"/>
      <c r="IO556" s="7"/>
      <c r="IP556" s="7"/>
      <c r="IQ556" s="7"/>
      <c r="IR556" s="7"/>
      <c r="IS556" s="7"/>
      <c r="IT556" s="7"/>
      <c r="IU556" s="7"/>
      <c r="IV556" s="7"/>
      <c r="IW556" s="7"/>
      <c r="IX556" s="7"/>
      <c r="IY556" s="7"/>
      <c r="IZ556" s="7"/>
      <c r="JA556" s="7"/>
      <c r="JB556" s="7"/>
      <c r="JC556" s="7"/>
      <c r="JD556" s="7"/>
      <c r="JE556" s="7"/>
      <c r="JF556" s="7"/>
      <c r="JG556" s="7"/>
      <c r="JH556" s="7"/>
      <c r="JI556" s="7"/>
      <c r="JJ556" s="7"/>
      <c r="JK556" s="7"/>
      <c r="JL556" s="7"/>
      <c r="JM556" s="7"/>
      <c r="JN556" s="7"/>
      <c r="JO556" s="7"/>
      <c r="JP556" s="7"/>
      <c r="JQ556" s="7"/>
      <c r="JR556" s="7"/>
      <c r="JS556" s="7"/>
      <c r="JT556" s="7"/>
      <c r="JU556" s="7"/>
    </row>
    <row r="557" spans="1:281" s="3" customFormat="1" ht="30" customHeight="1" thickBot="1">
      <c r="A557" s="19" t="s">
        <v>1638</v>
      </c>
      <c r="B557" s="29" t="s">
        <v>331</v>
      </c>
      <c r="C557" s="29" t="s">
        <v>1220</v>
      </c>
      <c r="D557" s="109"/>
      <c r="E557" s="115">
        <v>0</v>
      </c>
      <c r="F557" s="113">
        <v>45852</v>
      </c>
      <c r="G557" s="34">
        <v>45866</v>
      </c>
      <c r="H557" s="125">
        <f t="shared" si="268"/>
        <v>15</v>
      </c>
      <c r="I557" s="22"/>
      <c r="J557" s="7"/>
      <c r="K557" s="7"/>
      <c r="L557" s="7"/>
      <c r="M557" s="7"/>
      <c r="N557" s="7"/>
      <c r="O557" s="7"/>
      <c r="P557" s="7"/>
      <c r="Q557" s="7"/>
      <c r="R557" s="7"/>
      <c r="S557" s="7"/>
      <c r="T557" s="7"/>
      <c r="U557" s="8"/>
      <c r="V557" s="8"/>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c r="DJ557" s="7"/>
      <c r="DK557" s="7"/>
      <c r="DL557" s="7"/>
      <c r="DM557" s="7"/>
      <c r="DN557" s="7"/>
      <c r="DO557" s="7"/>
      <c r="DP557" s="7"/>
      <c r="DQ557" s="7"/>
      <c r="DR557" s="7"/>
      <c r="DS557" s="7"/>
      <c r="DT557" s="7"/>
      <c r="DU557" s="7"/>
      <c r="DV557" s="7"/>
      <c r="DW557" s="7"/>
      <c r="DX557" s="7"/>
      <c r="DY557" s="7"/>
      <c r="DZ557" s="7"/>
      <c r="EA557" s="7"/>
      <c r="EB557" s="7"/>
      <c r="EC557" s="7"/>
      <c r="ED557" s="7"/>
      <c r="EE557" s="7"/>
      <c r="EF557" s="7"/>
      <c r="EG557" s="7"/>
      <c r="EH557" s="7"/>
      <c r="EI557" s="7"/>
      <c r="EJ557" s="7"/>
      <c r="EK557" s="7"/>
      <c r="EL557" s="7"/>
      <c r="EM557" s="7"/>
      <c r="EN557" s="7"/>
      <c r="EO557" s="7"/>
      <c r="EP557" s="7"/>
      <c r="EQ557" s="7"/>
      <c r="ER557" s="7"/>
      <c r="ES557" s="7"/>
      <c r="ET557" s="7"/>
      <c r="EU557" s="7"/>
      <c r="EV557" s="7"/>
      <c r="EW557" s="7"/>
      <c r="EX557" s="7"/>
      <c r="EY557" s="7"/>
      <c r="EZ557" s="7"/>
      <c r="FA557" s="7"/>
      <c r="FB557" s="7"/>
      <c r="FC557" s="7"/>
      <c r="FD557" s="7"/>
      <c r="FE557" s="7"/>
      <c r="FF557" s="7"/>
      <c r="FG557" s="7"/>
      <c r="FH557" s="7"/>
      <c r="FI557" s="7"/>
      <c r="FJ557" s="7"/>
      <c r="FK557" s="7"/>
      <c r="FL557" s="7"/>
      <c r="FM557" s="7"/>
      <c r="FN557" s="7"/>
      <c r="FO557" s="7"/>
      <c r="FP557" s="7"/>
      <c r="FQ557" s="7"/>
      <c r="FR557" s="7"/>
      <c r="FS557" s="7"/>
      <c r="FT557" s="7"/>
      <c r="FU557" s="7"/>
      <c r="FV557" s="7"/>
      <c r="FW557" s="7"/>
      <c r="FX557" s="7"/>
      <c r="FY557" s="7"/>
      <c r="FZ557" s="7"/>
      <c r="GA557" s="7"/>
      <c r="GB557" s="7"/>
      <c r="GC557" s="7"/>
      <c r="GD557" s="7"/>
      <c r="GE557" s="7"/>
      <c r="GF557" s="7"/>
      <c r="GG557" s="7"/>
      <c r="GH557" s="7"/>
      <c r="GI557" s="7"/>
      <c r="GJ557" s="7"/>
      <c r="GK557" s="7"/>
      <c r="GL557" s="7"/>
      <c r="GM557" s="7"/>
      <c r="GN557" s="7"/>
      <c r="GO557" s="7"/>
      <c r="GP557" s="7"/>
      <c r="GQ557" s="7"/>
      <c r="GR557" s="7"/>
      <c r="GS557" s="7"/>
      <c r="GT557" s="7"/>
      <c r="GU557" s="7"/>
      <c r="GV557" s="7"/>
      <c r="GW557" s="7"/>
      <c r="GX557" s="7"/>
      <c r="GY557" s="7"/>
      <c r="GZ557" s="7"/>
      <c r="HA557" s="7"/>
      <c r="HB557" s="7"/>
      <c r="HC557" s="7"/>
      <c r="HD557" s="7"/>
      <c r="HE557" s="7"/>
      <c r="HF557" s="7"/>
      <c r="HG557" s="7"/>
      <c r="HH557" s="7"/>
      <c r="HI557" s="7"/>
      <c r="HJ557" s="7"/>
      <c r="HK557" s="7"/>
      <c r="HL557" s="7"/>
      <c r="HM557" s="7"/>
      <c r="HN557" s="7"/>
      <c r="HO557" s="7"/>
      <c r="HP557" s="7"/>
      <c r="HQ557" s="7"/>
      <c r="HR557" s="7"/>
      <c r="HS557" s="7"/>
      <c r="HT557" s="7"/>
      <c r="HU557" s="7"/>
      <c r="HV557" s="7"/>
      <c r="HW557" s="7"/>
      <c r="HX557" s="7"/>
      <c r="HY557" s="7"/>
      <c r="HZ557" s="7"/>
      <c r="IA557" s="7"/>
      <c r="IB557" s="7"/>
      <c r="IC557" s="7"/>
      <c r="ID557" s="7"/>
      <c r="IE557" s="7"/>
      <c r="IF557" s="7"/>
      <c r="IG557" s="7"/>
      <c r="IH557" s="7"/>
      <c r="II557" s="7"/>
      <c r="IJ557" s="7"/>
      <c r="IK557" s="7"/>
      <c r="IL557" s="7"/>
      <c r="IM557" s="7"/>
      <c r="IN557" s="7"/>
      <c r="IO557" s="7"/>
      <c r="IP557" s="7"/>
      <c r="IQ557" s="7"/>
      <c r="IR557" s="7"/>
      <c r="IS557" s="7"/>
      <c r="IT557" s="7"/>
      <c r="IU557" s="7"/>
      <c r="IV557" s="7"/>
      <c r="IW557" s="7"/>
      <c r="IX557" s="7"/>
      <c r="IY557" s="7"/>
      <c r="IZ557" s="7"/>
      <c r="JA557" s="7"/>
      <c r="JB557" s="7"/>
      <c r="JC557" s="7"/>
      <c r="JD557" s="7"/>
      <c r="JE557" s="7"/>
      <c r="JF557" s="7"/>
      <c r="JG557" s="7"/>
      <c r="JH557" s="7"/>
      <c r="JI557" s="7"/>
      <c r="JJ557" s="7"/>
      <c r="JK557" s="7"/>
      <c r="JL557" s="7"/>
      <c r="JM557" s="7"/>
      <c r="JN557" s="7"/>
      <c r="JO557" s="7"/>
      <c r="JP557" s="7"/>
      <c r="JQ557" s="7"/>
      <c r="JR557" s="7"/>
      <c r="JS557" s="7"/>
      <c r="JT557" s="7"/>
      <c r="JU557" s="7"/>
    </row>
    <row r="558" spans="1:281" s="3" customFormat="1" ht="30" customHeight="1" thickBot="1">
      <c r="A558" s="19" t="s">
        <v>1639</v>
      </c>
      <c r="B558" s="29" t="s">
        <v>331</v>
      </c>
      <c r="C558" s="29" t="s">
        <v>1220</v>
      </c>
      <c r="D558" s="109"/>
      <c r="E558" s="115">
        <v>0</v>
      </c>
      <c r="F558" s="113">
        <v>45852</v>
      </c>
      <c r="G558" s="34">
        <v>45866</v>
      </c>
      <c r="H558" s="125">
        <f t="shared" si="268"/>
        <v>15</v>
      </c>
      <c r="I558" s="22"/>
      <c r="J558" s="7"/>
      <c r="K558" s="7"/>
      <c r="L558" s="7"/>
      <c r="M558" s="7"/>
      <c r="N558" s="7"/>
      <c r="O558" s="7"/>
      <c r="P558" s="7"/>
      <c r="Q558" s="7"/>
      <c r="R558" s="7"/>
      <c r="S558" s="7"/>
      <c r="T558" s="7"/>
      <c r="U558" s="8"/>
      <c r="V558" s="8"/>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c r="DJ558" s="7"/>
      <c r="DK558" s="7"/>
      <c r="DL558" s="7"/>
      <c r="DM558" s="7"/>
      <c r="DN558" s="7"/>
      <c r="DO558" s="7"/>
      <c r="DP558" s="7"/>
      <c r="DQ558" s="7"/>
      <c r="DR558" s="7"/>
      <c r="DS558" s="7"/>
      <c r="DT558" s="7"/>
      <c r="DU558" s="7"/>
      <c r="DV558" s="7"/>
      <c r="DW558" s="7"/>
      <c r="DX558" s="7"/>
      <c r="DY558" s="7"/>
      <c r="DZ558" s="7"/>
      <c r="EA558" s="7"/>
      <c r="EB558" s="7"/>
      <c r="EC558" s="7"/>
      <c r="ED558" s="7"/>
      <c r="EE558" s="7"/>
      <c r="EF558" s="7"/>
      <c r="EG558" s="7"/>
      <c r="EH558" s="7"/>
      <c r="EI558" s="7"/>
      <c r="EJ558" s="7"/>
      <c r="EK558" s="7"/>
      <c r="EL558" s="7"/>
      <c r="EM558" s="7"/>
      <c r="EN558" s="7"/>
      <c r="EO558" s="7"/>
      <c r="EP558" s="7"/>
      <c r="EQ558" s="7"/>
      <c r="ER558" s="7"/>
      <c r="ES558" s="7"/>
      <c r="ET558" s="7"/>
      <c r="EU558" s="7"/>
      <c r="EV558" s="7"/>
      <c r="EW558" s="7"/>
      <c r="EX558" s="7"/>
      <c r="EY558" s="7"/>
      <c r="EZ558" s="7"/>
      <c r="FA558" s="7"/>
      <c r="FB558" s="7"/>
      <c r="FC558" s="7"/>
      <c r="FD558" s="7"/>
      <c r="FE558" s="7"/>
      <c r="FF558" s="7"/>
      <c r="FG558" s="7"/>
      <c r="FH558" s="7"/>
      <c r="FI558" s="7"/>
      <c r="FJ558" s="7"/>
      <c r="FK558" s="7"/>
      <c r="FL558" s="7"/>
      <c r="FM558" s="7"/>
      <c r="FN558" s="7"/>
      <c r="FO558" s="7"/>
      <c r="FP558" s="7"/>
      <c r="FQ558" s="7"/>
      <c r="FR558" s="7"/>
      <c r="FS558" s="7"/>
      <c r="FT558" s="7"/>
      <c r="FU558" s="7"/>
      <c r="FV558" s="7"/>
      <c r="FW558" s="7"/>
      <c r="FX558" s="7"/>
      <c r="FY558" s="7"/>
      <c r="FZ558" s="7"/>
      <c r="GA558" s="7"/>
      <c r="GB558" s="7"/>
      <c r="GC558" s="7"/>
      <c r="GD558" s="7"/>
      <c r="GE558" s="7"/>
      <c r="GF558" s="7"/>
      <c r="GG558" s="7"/>
      <c r="GH558" s="7"/>
      <c r="GI558" s="7"/>
      <c r="GJ558" s="7"/>
      <c r="GK558" s="7"/>
      <c r="GL558" s="7"/>
      <c r="GM558" s="7"/>
      <c r="GN558" s="7"/>
      <c r="GO558" s="7"/>
      <c r="GP558" s="7"/>
      <c r="GQ558" s="7"/>
      <c r="GR558" s="7"/>
      <c r="GS558" s="7"/>
      <c r="GT558" s="7"/>
      <c r="GU558" s="7"/>
      <c r="GV558" s="7"/>
      <c r="GW558" s="7"/>
      <c r="GX558" s="7"/>
      <c r="GY558" s="7"/>
      <c r="GZ558" s="7"/>
      <c r="HA558" s="7"/>
      <c r="HB558" s="7"/>
      <c r="HC558" s="7"/>
      <c r="HD558" s="7"/>
      <c r="HE558" s="7"/>
      <c r="HF558" s="7"/>
      <c r="HG558" s="7"/>
      <c r="HH558" s="7"/>
      <c r="HI558" s="7"/>
      <c r="HJ558" s="7"/>
      <c r="HK558" s="7"/>
      <c r="HL558" s="7"/>
      <c r="HM558" s="7"/>
      <c r="HN558" s="7"/>
      <c r="HO558" s="7"/>
      <c r="HP558" s="7"/>
      <c r="HQ558" s="7"/>
      <c r="HR558" s="7"/>
      <c r="HS558" s="7"/>
      <c r="HT558" s="7"/>
      <c r="HU558" s="7"/>
      <c r="HV558" s="7"/>
      <c r="HW558" s="7"/>
      <c r="HX558" s="7"/>
      <c r="HY558" s="7"/>
      <c r="HZ558" s="7"/>
      <c r="IA558" s="7"/>
      <c r="IB558" s="7"/>
      <c r="IC558" s="7"/>
      <c r="ID558" s="7"/>
      <c r="IE558" s="7"/>
      <c r="IF558" s="7"/>
      <c r="IG558" s="7"/>
      <c r="IH558" s="7"/>
      <c r="II558" s="7"/>
      <c r="IJ558" s="7"/>
      <c r="IK558" s="7"/>
      <c r="IL558" s="7"/>
      <c r="IM558" s="7"/>
      <c r="IN558" s="7"/>
      <c r="IO558" s="7"/>
      <c r="IP558" s="7"/>
      <c r="IQ558" s="7"/>
      <c r="IR558" s="7"/>
      <c r="IS558" s="7"/>
      <c r="IT558" s="7"/>
      <c r="IU558" s="7"/>
      <c r="IV558" s="7"/>
      <c r="IW558" s="7"/>
      <c r="IX558" s="7"/>
      <c r="IY558" s="7"/>
      <c r="IZ558" s="7"/>
      <c r="JA558" s="7"/>
      <c r="JB558" s="7"/>
      <c r="JC558" s="7"/>
      <c r="JD558" s="7"/>
      <c r="JE558" s="7"/>
      <c r="JF558" s="7"/>
      <c r="JG558" s="7"/>
      <c r="JH558" s="7"/>
      <c r="JI558" s="7"/>
      <c r="JJ558" s="7"/>
      <c r="JK558" s="7"/>
      <c r="JL558" s="7"/>
      <c r="JM558" s="7"/>
      <c r="JN558" s="7"/>
      <c r="JO558" s="7"/>
      <c r="JP558" s="7"/>
      <c r="JQ558" s="7"/>
      <c r="JR558" s="7"/>
      <c r="JS558" s="7"/>
      <c r="JT558" s="7"/>
      <c r="JU558" s="7"/>
    </row>
    <row r="559" spans="1:281" s="3" customFormat="1" ht="30" customHeight="1" thickBot="1">
      <c r="A559" s="19" t="s">
        <v>1640</v>
      </c>
      <c r="B559" s="29"/>
      <c r="C559" s="29" t="s">
        <v>405</v>
      </c>
      <c r="D559" s="109"/>
      <c r="E559" s="115">
        <v>0</v>
      </c>
      <c r="F559" s="113">
        <v>45852</v>
      </c>
      <c r="G559" s="34">
        <v>45866</v>
      </c>
      <c r="H559" s="125">
        <f t="shared" si="268"/>
        <v>15</v>
      </c>
      <c r="I559" s="22"/>
      <c r="J559" s="7"/>
      <c r="K559" s="7"/>
      <c r="L559" s="7"/>
      <c r="M559" s="7"/>
      <c r="N559" s="7"/>
      <c r="O559" s="7"/>
      <c r="P559" s="7"/>
      <c r="Q559" s="7"/>
      <c r="R559" s="7"/>
      <c r="S559" s="7"/>
      <c r="T559" s="7"/>
      <c r="U559" s="8"/>
      <c r="V559" s="8"/>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c r="DJ559" s="7"/>
      <c r="DK559" s="7"/>
      <c r="DL559" s="7"/>
      <c r="DM559" s="7"/>
      <c r="DN559" s="7"/>
      <c r="DO559" s="7"/>
      <c r="DP559" s="7"/>
      <c r="DQ559" s="7"/>
      <c r="DR559" s="7"/>
      <c r="DS559" s="7"/>
      <c r="DT559" s="7"/>
      <c r="DU559" s="7"/>
      <c r="DV559" s="7"/>
      <c r="DW559" s="7"/>
      <c r="DX559" s="7"/>
      <c r="DY559" s="7"/>
      <c r="DZ559" s="7"/>
      <c r="EA559" s="7"/>
      <c r="EB559" s="7"/>
      <c r="EC559" s="7"/>
      <c r="ED559" s="7"/>
      <c r="EE559" s="7"/>
      <c r="EF559" s="7"/>
      <c r="EG559" s="7"/>
      <c r="EH559" s="7"/>
      <c r="EI559" s="7"/>
      <c r="EJ559" s="7"/>
      <c r="EK559" s="7"/>
      <c r="EL559" s="7"/>
      <c r="EM559" s="7"/>
      <c r="EN559" s="7"/>
      <c r="EO559" s="7"/>
      <c r="EP559" s="7"/>
      <c r="EQ559" s="7"/>
      <c r="ER559" s="7"/>
      <c r="ES559" s="7"/>
      <c r="ET559" s="7"/>
      <c r="EU559" s="7"/>
      <c r="EV559" s="7"/>
      <c r="EW559" s="7"/>
      <c r="EX559" s="7"/>
      <c r="EY559" s="7"/>
      <c r="EZ559" s="7"/>
      <c r="FA559" s="7"/>
      <c r="FB559" s="7"/>
      <c r="FC559" s="7"/>
      <c r="FD559" s="7"/>
      <c r="FE559" s="7"/>
      <c r="FF559" s="7"/>
      <c r="FG559" s="7"/>
      <c r="FH559" s="7"/>
      <c r="FI559" s="7"/>
      <c r="FJ559" s="7"/>
      <c r="FK559" s="7"/>
      <c r="FL559" s="7"/>
      <c r="FM559" s="7"/>
      <c r="FN559" s="7"/>
      <c r="FO559" s="7"/>
      <c r="FP559" s="7"/>
      <c r="FQ559" s="7"/>
      <c r="FR559" s="7"/>
      <c r="FS559" s="7"/>
      <c r="FT559" s="7"/>
      <c r="FU559" s="7"/>
      <c r="FV559" s="7"/>
      <c r="FW559" s="7"/>
      <c r="FX559" s="7"/>
      <c r="FY559" s="7"/>
      <c r="FZ559" s="7"/>
      <c r="GA559" s="7"/>
      <c r="GB559" s="7"/>
      <c r="GC559" s="7"/>
      <c r="GD559" s="7"/>
      <c r="GE559" s="7"/>
      <c r="GF559" s="7"/>
      <c r="GG559" s="7"/>
      <c r="GH559" s="7"/>
      <c r="GI559" s="7"/>
      <c r="GJ559" s="7"/>
      <c r="GK559" s="7"/>
      <c r="GL559" s="7"/>
      <c r="GM559" s="7"/>
      <c r="GN559" s="7"/>
      <c r="GO559" s="7"/>
      <c r="GP559" s="7"/>
      <c r="GQ559" s="7"/>
      <c r="GR559" s="7"/>
      <c r="GS559" s="7"/>
      <c r="GT559" s="7"/>
      <c r="GU559" s="7"/>
      <c r="GV559" s="7"/>
      <c r="GW559" s="7"/>
      <c r="GX559" s="7"/>
      <c r="GY559" s="7"/>
      <c r="GZ559" s="7"/>
      <c r="HA559" s="7"/>
      <c r="HB559" s="7"/>
      <c r="HC559" s="7"/>
      <c r="HD559" s="7"/>
      <c r="HE559" s="7"/>
      <c r="HF559" s="7"/>
      <c r="HG559" s="7"/>
      <c r="HH559" s="7"/>
      <c r="HI559" s="7"/>
      <c r="HJ559" s="7"/>
      <c r="HK559" s="7"/>
      <c r="HL559" s="7"/>
      <c r="HM559" s="7"/>
      <c r="HN559" s="7"/>
      <c r="HO559" s="7"/>
      <c r="HP559" s="7"/>
      <c r="HQ559" s="7"/>
      <c r="HR559" s="7"/>
      <c r="HS559" s="7"/>
      <c r="HT559" s="7"/>
      <c r="HU559" s="7"/>
      <c r="HV559" s="7"/>
      <c r="HW559" s="7"/>
      <c r="HX559" s="7"/>
      <c r="HY559" s="7"/>
      <c r="HZ559" s="7"/>
      <c r="IA559" s="7"/>
      <c r="IB559" s="7"/>
      <c r="IC559" s="7"/>
      <c r="ID559" s="7"/>
      <c r="IE559" s="7"/>
      <c r="IF559" s="7"/>
      <c r="IG559" s="7"/>
      <c r="IH559" s="7"/>
      <c r="II559" s="7"/>
      <c r="IJ559" s="7"/>
      <c r="IK559" s="7"/>
      <c r="IL559" s="7"/>
      <c r="IM559" s="7"/>
      <c r="IN559" s="7"/>
      <c r="IO559" s="7"/>
      <c r="IP559" s="7"/>
      <c r="IQ559" s="7"/>
      <c r="IR559" s="7"/>
      <c r="IS559" s="7"/>
      <c r="IT559" s="7"/>
      <c r="IU559" s="7"/>
      <c r="IV559" s="7"/>
      <c r="IW559" s="7"/>
      <c r="IX559" s="7"/>
      <c r="IY559" s="7"/>
      <c r="IZ559" s="7"/>
      <c r="JA559" s="7"/>
      <c r="JB559" s="7"/>
      <c r="JC559" s="7"/>
      <c r="JD559" s="7"/>
      <c r="JE559" s="7"/>
      <c r="JF559" s="7"/>
      <c r="JG559" s="7"/>
      <c r="JH559" s="7"/>
      <c r="JI559" s="7"/>
      <c r="JJ559" s="7"/>
      <c r="JK559" s="7"/>
      <c r="JL559" s="7"/>
      <c r="JM559" s="7"/>
      <c r="JN559" s="7"/>
      <c r="JO559" s="7"/>
      <c r="JP559" s="7"/>
      <c r="JQ559" s="7"/>
      <c r="JR559" s="7"/>
      <c r="JS559" s="7"/>
      <c r="JT559" s="7"/>
      <c r="JU559" s="7"/>
    </row>
    <row r="560" spans="1:281" s="3" customFormat="1" ht="30" customHeight="1" thickBot="1">
      <c r="A560" s="19" t="s">
        <v>1641</v>
      </c>
      <c r="B560" s="29"/>
      <c r="C560" s="29" t="s">
        <v>405</v>
      </c>
      <c r="D560" s="109"/>
      <c r="E560" s="115">
        <v>0</v>
      </c>
      <c r="F560" s="113">
        <v>45852</v>
      </c>
      <c r="G560" s="34">
        <v>45866</v>
      </c>
      <c r="H560" s="125">
        <f t="shared" si="268"/>
        <v>15</v>
      </c>
      <c r="I560" s="22"/>
      <c r="J560" s="7"/>
      <c r="K560" s="7"/>
      <c r="L560" s="7"/>
      <c r="M560" s="7"/>
      <c r="N560" s="7"/>
      <c r="O560" s="7"/>
      <c r="P560" s="7"/>
      <c r="Q560" s="7"/>
      <c r="R560" s="7"/>
      <c r="S560" s="7"/>
      <c r="T560" s="7"/>
      <c r="U560" s="8"/>
      <c r="V560" s="8"/>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c r="DJ560" s="7"/>
      <c r="DK560" s="7"/>
      <c r="DL560" s="7"/>
      <c r="DM560" s="7"/>
      <c r="DN560" s="7"/>
      <c r="DO560" s="7"/>
      <c r="DP560" s="7"/>
      <c r="DQ560" s="7"/>
      <c r="DR560" s="7"/>
      <c r="DS560" s="7"/>
      <c r="DT560" s="7"/>
      <c r="DU560" s="7"/>
      <c r="DV560" s="7"/>
      <c r="DW560" s="7"/>
      <c r="DX560" s="7"/>
      <c r="DY560" s="7"/>
      <c r="DZ560" s="7"/>
      <c r="EA560" s="7"/>
      <c r="EB560" s="7"/>
      <c r="EC560" s="7"/>
      <c r="ED560" s="7"/>
      <c r="EE560" s="7"/>
      <c r="EF560" s="7"/>
      <c r="EG560" s="7"/>
      <c r="EH560" s="7"/>
      <c r="EI560" s="7"/>
      <c r="EJ560" s="7"/>
      <c r="EK560" s="7"/>
      <c r="EL560" s="7"/>
      <c r="EM560" s="7"/>
      <c r="EN560" s="7"/>
      <c r="EO560" s="7"/>
      <c r="EP560" s="7"/>
      <c r="EQ560" s="7"/>
      <c r="ER560" s="7"/>
      <c r="ES560" s="7"/>
      <c r="ET560" s="7"/>
      <c r="EU560" s="7"/>
      <c r="EV560" s="7"/>
      <c r="EW560" s="7"/>
      <c r="EX560" s="7"/>
      <c r="EY560" s="7"/>
      <c r="EZ560" s="7"/>
      <c r="FA560" s="7"/>
      <c r="FB560" s="7"/>
      <c r="FC560" s="7"/>
      <c r="FD560" s="7"/>
      <c r="FE560" s="7"/>
      <c r="FF560" s="7"/>
      <c r="FG560" s="7"/>
      <c r="FH560" s="7"/>
      <c r="FI560" s="7"/>
      <c r="FJ560" s="7"/>
      <c r="FK560" s="7"/>
      <c r="FL560" s="7"/>
      <c r="FM560" s="7"/>
      <c r="FN560" s="7"/>
      <c r="FO560" s="7"/>
      <c r="FP560" s="7"/>
      <c r="FQ560" s="7"/>
      <c r="FR560" s="7"/>
      <c r="FS560" s="7"/>
      <c r="FT560" s="7"/>
      <c r="FU560" s="7"/>
      <c r="FV560" s="7"/>
      <c r="FW560" s="7"/>
      <c r="FX560" s="7"/>
      <c r="FY560" s="7"/>
      <c r="FZ560" s="7"/>
      <c r="GA560" s="7"/>
      <c r="GB560" s="7"/>
      <c r="GC560" s="7"/>
      <c r="GD560" s="7"/>
      <c r="GE560" s="7"/>
      <c r="GF560" s="7"/>
      <c r="GG560" s="7"/>
      <c r="GH560" s="7"/>
      <c r="GI560" s="7"/>
      <c r="GJ560" s="7"/>
      <c r="GK560" s="7"/>
      <c r="GL560" s="7"/>
      <c r="GM560" s="7"/>
      <c r="GN560" s="7"/>
      <c r="GO560" s="7"/>
      <c r="GP560" s="7"/>
      <c r="GQ560" s="7"/>
      <c r="GR560" s="7"/>
      <c r="GS560" s="7"/>
      <c r="GT560" s="7"/>
      <c r="GU560" s="7"/>
      <c r="GV560" s="7"/>
      <c r="GW560" s="7"/>
      <c r="GX560" s="7"/>
      <c r="GY560" s="7"/>
      <c r="GZ560" s="7"/>
      <c r="HA560" s="7"/>
      <c r="HB560" s="7"/>
      <c r="HC560" s="7"/>
      <c r="HD560" s="7"/>
      <c r="HE560" s="7"/>
      <c r="HF560" s="7"/>
      <c r="HG560" s="7"/>
      <c r="HH560" s="7"/>
      <c r="HI560" s="7"/>
      <c r="HJ560" s="7"/>
      <c r="HK560" s="7"/>
      <c r="HL560" s="7"/>
      <c r="HM560" s="7"/>
      <c r="HN560" s="7"/>
      <c r="HO560" s="7"/>
      <c r="HP560" s="7"/>
      <c r="HQ560" s="7"/>
      <c r="HR560" s="7"/>
      <c r="HS560" s="7"/>
      <c r="HT560" s="7"/>
      <c r="HU560" s="7"/>
      <c r="HV560" s="7"/>
      <c r="HW560" s="7"/>
      <c r="HX560" s="7"/>
      <c r="HY560" s="7"/>
      <c r="HZ560" s="7"/>
      <c r="IA560" s="7"/>
      <c r="IB560" s="7"/>
      <c r="IC560" s="7"/>
      <c r="ID560" s="7"/>
      <c r="IE560" s="7"/>
      <c r="IF560" s="7"/>
      <c r="IG560" s="7"/>
      <c r="IH560" s="7"/>
      <c r="II560" s="7"/>
      <c r="IJ560" s="7"/>
      <c r="IK560" s="7"/>
      <c r="IL560" s="7"/>
      <c r="IM560" s="7"/>
      <c r="IN560" s="7"/>
      <c r="IO560" s="7"/>
      <c r="IP560" s="7"/>
      <c r="IQ560" s="7"/>
      <c r="IR560" s="7"/>
      <c r="IS560" s="7"/>
      <c r="IT560" s="7"/>
      <c r="IU560" s="7"/>
      <c r="IV560" s="7"/>
      <c r="IW560" s="7"/>
      <c r="IX560" s="7"/>
      <c r="IY560" s="7"/>
      <c r="IZ560" s="7"/>
      <c r="JA560" s="7"/>
      <c r="JB560" s="7"/>
      <c r="JC560" s="7"/>
      <c r="JD560" s="7"/>
      <c r="JE560" s="7"/>
      <c r="JF560" s="7"/>
      <c r="JG560" s="7"/>
      <c r="JH560" s="7"/>
      <c r="JI560" s="7"/>
      <c r="JJ560" s="7"/>
      <c r="JK560" s="7"/>
      <c r="JL560" s="7"/>
      <c r="JM560" s="7"/>
      <c r="JN560" s="7"/>
      <c r="JO560" s="7"/>
      <c r="JP560" s="7"/>
      <c r="JQ560" s="7"/>
      <c r="JR560" s="7"/>
      <c r="JS560" s="7"/>
      <c r="JT560" s="7"/>
      <c r="JU560" s="7"/>
    </row>
    <row r="561" spans="1:281" s="3" customFormat="1" ht="30" customHeight="1" thickBot="1">
      <c r="A561" s="19" t="s">
        <v>1642</v>
      </c>
      <c r="B561" s="29"/>
      <c r="C561" s="29" t="s">
        <v>405</v>
      </c>
      <c r="D561" s="109"/>
      <c r="E561" s="115">
        <v>0</v>
      </c>
      <c r="F561" s="113">
        <v>45852</v>
      </c>
      <c r="G561" s="34">
        <v>45866</v>
      </c>
      <c r="H561" s="125">
        <f t="shared" si="268"/>
        <v>15</v>
      </c>
      <c r="I561" s="22"/>
      <c r="J561" s="7"/>
      <c r="K561" s="7"/>
      <c r="L561" s="7"/>
      <c r="M561" s="7"/>
      <c r="N561" s="7"/>
      <c r="O561" s="7"/>
      <c r="P561" s="7"/>
      <c r="Q561" s="7"/>
      <c r="R561" s="7"/>
      <c r="S561" s="7"/>
      <c r="T561" s="7"/>
      <c r="U561" s="8"/>
      <c r="V561" s="8"/>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c r="DJ561" s="7"/>
      <c r="DK561" s="7"/>
      <c r="DL561" s="7"/>
      <c r="DM561" s="7"/>
      <c r="DN561" s="7"/>
      <c r="DO561" s="7"/>
      <c r="DP561" s="7"/>
      <c r="DQ561" s="7"/>
      <c r="DR561" s="7"/>
      <c r="DS561" s="7"/>
      <c r="DT561" s="7"/>
      <c r="DU561" s="7"/>
      <c r="DV561" s="7"/>
      <c r="DW561" s="7"/>
      <c r="DX561" s="7"/>
      <c r="DY561" s="7"/>
      <c r="DZ561" s="7"/>
      <c r="EA561" s="7"/>
      <c r="EB561" s="7"/>
      <c r="EC561" s="7"/>
      <c r="ED561" s="7"/>
      <c r="EE561" s="7"/>
      <c r="EF561" s="7"/>
      <c r="EG561" s="7"/>
      <c r="EH561" s="7"/>
      <c r="EI561" s="7"/>
      <c r="EJ561" s="7"/>
      <c r="EK561" s="7"/>
      <c r="EL561" s="7"/>
      <c r="EM561" s="7"/>
      <c r="EN561" s="7"/>
      <c r="EO561" s="7"/>
      <c r="EP561" s="7"/>
      <c r="EQ561" s="7"/>
      <c r="ER561" s="7"/>
      <c r="ES561" s="7"/>
      <c r="ET561" s="7"/>
      <c r="EU561" s="7"/>
      <c r="EV561" s="7"/>
      <c r="EW561" s="7"/>
      <c r="EX561" s="7"/>
      <c r="EY561" s="7"/>
      <c r="EZ561" s="7"/>
      <c r="FA561" s="7"/>
      <c r="FB561" s="7"/>
      <c r="FC561" s="7"/>
      <c r="FD561" s="7"/>
      <c r="FE561" s="7"/>
      <c r="FF561" s="7"/>
      <c r="FG561" s="7"/>
      <c r="FH561" s="7"/>
      <c r="FI561" s="7"/>
      <c r="FJ561" s="7"/>
      <c r="FK561" s="7"/>
      <c r="FL561" s="7"/>
      <c r="FM561" s="7"/>
      <c r="FN561" s="7"/>
      <c r="FO561" s="7"/>
      <c r="FP561" s="7"/>
      <c r="FQ561" s="7"/>
      <c r="FR561" s="7"/>
      <c r="FS561" s="7"/>
      <c r="FT561" s="7"/>
      <c r="FU561" s="7"/>
      <c r="FV561" s="7"/>
      <c r="FW561" s="7"/>
      <c r="FX561" s="7"/>
      <c r="FY561" s="7"/>
      <c r="FZ561" s="7"/>
      <c r="GA561" s="7"/>
      <c r="GB561" s="7"/>
      <c r="GC561" s="7"/>
      <c r="GD561" s="7"/>
      <c r="GE561" s="7"/>
      <c r="GF561" s="7"/>
      <c r="GG561" s="7"/>
      <c r="GH561" s="7"/>
      <c r="GI561" s="7"/>
      <c r="GJ561" s="7"/>
      <c r="GK561" s="7"/>
      <c r="GL561" s="7"/>
      <c r="GM561" s="7"/>
      <c r="GN561" s="7"/>
      <c r="GO561" s="7"/>
      <c r="GP561" s="7"/>
      <c r="GQ561" s="7"/>
      <c r="GR561" s="7"/>
      <c r="GS561" s="7"/>
      <c r="GT561" s="7"/>
      <c r="GU561" s="7"/>
      <c r="GV561" s="7"/>
      <c r="GW561" s="7"/>
      <c r="GX561" s="7"/>
      <c r="GY561" s="7"/>
      <c r="GZ561" s="7"/>
      <c r="HA561" s="7"/>
      <c r="HB561" s="7"/>
      <c r="HC561" s="7"/>
      <c r="HD561" s="7"/>
      <c r="HE561" s="7"/>
      <c r="HF561" s="7"/>
      <c r="HG561" s="7"/>
      <c r="HH561" s="7"/>
      <c r="HI561" s="7"/>
      <c r="HJ561" s="7"/>
      <c r="HK561" s="7"/>
      <c r="HL561" s="7"/>
      <c r="HM561" s="7"/>
      <c r="HN561" s="7"/>
      <c r="HO561" s="7"/>
      <c r="HP561" s="7"/>
      <c r="HQ561" s="7"/>
      <c r="HR561" s="7"/>
      <c r="HS561" s="7"/>
      <c r="HT561" s="7"/>
      <c r="HU561" s="7"/>
      <c r="HV561" s="7"/>
      <c r="HW561" s="7"/>
      <c r="HX561" s="7"/>
      <c r="HY561" s="7"/>
      <c r="HZ561" s="7"/>
      <c r="IA561" s="7"/>
      <c r="IB561" s="7"/>
      <c r="IC561" s="7"/>
      <c r="ID561" s="7"/>
      <c r="IE561" s="7"/>
      <c r="IF561" s="7"/>
      <c r="IG561" s="7"/>
      <c r="IH561" s="7"/>
      <c r="II561" s="7"/>
      <c r="IJ561" s="7"/>
      <c r="IK561" s="7"/>
      <c r="IL561" s="7"/>
      <c r="IM561" s="7"/>
      <c r="IN561" s="7"/>
      <c r="IO561" s="7"/>
      <c r="IP561" s="7"/>
      <c r="IQ561" s="7"/>
      <c r="IR561" s="7"/>
      <c r="IS561" s="7"/>
      <c r="IT561" s="7"/>
      <c r="IU561" s="7"/>
      <c r="IV561" s="7"/>
      <c r="IW561" s="7"/>
      <c r="IX561" s="7"/>
      <c r="IY561" s="7"/>
      <c r="IZ561" s="7"/>
      <c r="JA561" s="7"/>
      <c r="JB561" s="7"/>
      <c r="JC561" s="7"/>
      <c r="JD561" s="7"/>
      <c r="JE561" s="7"/>
      <c r="JF561" s="7"/>
      <c r="JG561" s="7"/>
      <c r="JH561" s="7"/>
      <c r="JI561" s="7"/>
      <c r="JJ561" s="7"/>
      <c r="JK561" s="7"/>
      <c r="JL561" s="7"/>
      <c r="JM561" s="7"/>
      <c r="JN561" s="7"/>
      <c r="JO561" s="7"/>
      <c r="JP561" s="7"/>
      <c r="JQ561" s="7"/>
      <c r="JR561" s="7"/>
      <c r="JS561" s="7"/>
      <c r="JT561" s="7"/>
      <c r="JU561" s="7"/>
    </row>
    <row r="562" spans="1:281" s="3" customFormat="1" ht="30" customHeight="1" thickBot="1">
      <c r="A562" s="19" t="s">
        <v>1643</v>
      </c>
      <c r="B562" s="29"/>
      <c r="C562" s="29" t="s">
        <v>405</v>
      </c>
      <c r="D562" s="109"/>
      <c r="E562" s="115">
        <v>0</v>
      </c>
      <c r="F562" s="113">
        <v>45852</v>
      </c>
      <c r="G562" s="34">
        <v>45866</v>
      </c>
      <c r="H562" s="125">
        <f t="shared" si="268"/>
        <v>15</v>
      </c>
      <c r="I562" s="22"/>
      <c r="J562" s="7"/>
      <c r="K562" s="7"/>
      <c r="L562" s="7"/>
      <c r="M562" s="7"/>
      <c r="N562" s="7"/>
      <c r="O562" s="7"/>
      <c r="P562" s="7"/>
      <c r="Q562" s="7"/>
      <c r="R562" s="7"/>
      <c r="S562" s="7"/>
      <c r="T562" s="7"/>
      <c r="U562" s="8"/>
      <c r="V562" s="8"/>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c r="DJ562" s="7"/>
      <c r="DK562" s="7"/>
      <c r="DL562" s="7"/>
      <c r="DM562" s="7"/>
      <c r="DN562" s="7"/>
      <c r="DO562" s="7"/>
      <c r="DP562" s="7"/>
      <c r="DQ562" s="7"/>
      <c r="DR562" s="7"/>
      <c r="DS562" s="7"/>
      <c r="DT562" s="7"/>
      <c r="DU562" s="7"/>
      <c r="DV562" s="7"/>
      <c r="DW562" s="7"/>
      <c r="DX562" s="7"/>
      <c r="DY562" s="7"/>
      <c r="DZ562" s="7"/>
      <c r="EA562" s="7"/>
      <c r="EB562" s="7"/>
      <c r="EC562" s="7"/>
      <c r="ED562" s="7"/>
      <c r="EE562" s="7"/>
      <c r="EF562" s="7"/>
      <c r="EG562" s="7"/>
      <c r="EH562" s="7"/>
      <c r="EI562" s="7"/>
      <c r="EJ562" s="7"/>
      <c r="EK562" s="7"/>
      <c r="EL562" s="7"/>
      <c r="EM562" s="7"/>
      <c r="EN562" s="7"/>
      <c r="EO562" s="7"/>
      <c r="EP562" s="7"/>
      <c r="EQ562" s="7"/>
      <c r="ER562" s="7"/>
      <c r="ES562" s="7"/>
      <c r="ET562" s="7"/>
      <c r="EU562" s="7"/>
      <c r="EV562" s="7"/>
      <c r="EW562" s="7"/>
      <c r="EX562" s="7"/>
      <c r="EY562" s="7"/>
      <c r="EZ562" s="7"/>
      <c r="FA562" s="7"/>
      <c r="FB562" s="7"/>
      <c r="FC562" s="7"/>
      <c r="FD562" s="7"/>
      <c r="FE562" s="7"/>
      <c r="FF562" s="7"/>
      <c r="FG562" s="7"/>
      <c r="FH562" s="7"/>
      <c r="FI562" s="7"/>
      <c r="FJ562" s="7"/>
      <c r="FK562" s="7"/>
      <c r="FL562" s="7"/>
      <c r="FM562" s="7"/>
      <c r="FN562" s="7"/>
      <c r="FO562" s="7"/>
      <c r="FP562" s="7"/>
      <c r="FQ562" s="7"/>
      <c r="FR562" s="7"/>
      <c r="FS562" s="7"/>
      <c r="FT562" s="7"/>
      <c r="FU562" s="7"/>
      <c r="FV562" s="7"/>
      <c r="FW562" s="7"/>
      <c r="FX562" s="7"/>
      <c r="FY562" s="7"/>
      <c r="FZ562" s="7"/>
      <c r="GA562" s="7"/>
      <c r="GB562" s="7"/>
      <c r="GC562" s="7"/>
      <c r="GD562" s="7"/>
      <c r="GE562" s="7"/>
      <c r="GF562" s="7"/>
      <c r="GG562" s="7"/>
      <c r="GH562" s="7"/>
      <c r="GI562" s="7"/>
      <c r="GJ562" s="7"/>
      <c r="GK562" s="7"/>
      <c r="GL562" s="7"/>
      <c r="GM562" s="7"/>
      <c r="GN562" s="7"/>
      <c r="GO562" s="7"/>
      <c r="GP562" s="7"/>
      <c r="GQ562" s="7"/>
      <c r="GR562" s="7"/>
      <c r="GS562" s="7"/>
      <c r="GT562" s="7"/>
      <c r="GU562" s="7"/>
      <c r="GV562" s="7"/>
      <c r="GW562" s="7"/>
      <c r="GX562" s="7"/>
      <c r="GY562" s="7"/>
      <c r="GZ562" s="7"/>
      <c r="HA562" s="7"/>
      <c r="HB562" s="7"/>
      <c r="HC562" s="7"/>
      <c r="HD562" s="7"/>
      <c r="HE562" s="7"/>
      <c r="HF562" s="7"/>
      <c r="HG562" s="7"/>
      <c r="HH562" s="7"/>
      <c r="HI562" s="7"/>
      <c r="HJ562" s="7"/>
      <c r="HK562" s="7"/>
      <c r="HL562" s="7"/>
      <c r="HM562" s="7"/>
      <c r="HN562" s="7"/>
      <c r="HO562" s="7"/>
      <c r="HP562" s="7"/>
      <c r="HQ562" s="7"/>
      <c r="HR562" s="7"/>
      <c r="HS562" s="7"/>
      <c r="HT562" s="7"/>
      <c r="HU562" s="7"/>
      <c r="HV562" s="7"/>
      <c r="HW562" s="7"/>
      <c r="HX562" s="7"/>
      <c r="HY562" s="7"/>
      <c r="HZ562" s="7"/>
      <c r="IA562" s="7"/>
      <c r="IB562" s="7"/>
      <c r="IC562" s="7"/>
      <c r="ID562" s="7"/>
      <c r="IE562" s="7"/>
      <c r="IF562" s="7"/>
      <c r="IG562" s="7"/>
      <c r="IH562" s="7"/>
      <c r="II562" s="7"/>
      <c r="IJ562" s="7"/>
      <c r="IK562" s="7"/>
      <c r="IL562" s="7"/>
      <c r="IM562" s="7"/>
      <c r="IN562" s="7"/>
      <c r="IO562" s="7"/>
      <c r="IP562" s="7"/>
      <c r="IQ562" s="7"/>
      <c r="IR562" s="7"/>
      <c r="IS562" s="7"/>
      <c r="IT562" s="7"/>
      <c r="IU562" s="7"/>
      <c r="IV562" s="7"/>
      <c r="IW562" s="7"/>
      <c r="IX562" s="7"/>
      <c r="IY562" s="7"/>
      <c r="IZ562" s="7"/>
      <c r="JA562" s="7"/>
      <c r="JB562" s="7"/>
      <c r="JC562" s="7"/>
      <c r="JD562" s="7"/>
      <c r="JE562" s="7"/>
      <c r="JF562" s="7"/>
      <c r="JG562" s="7"/>
      <c r="JH562" s="7"/>
      <c r="JI562" s="7"/>
      <c r="JJ562" s="7"/>
      <c r="JK562" s="7"/>
      <c r="JL562" s="7"/>
      <c r="JM562" s="7"/>
      <c r="JN562" s="7"/>
      <c r="JO562" s="7"/>
      <c r="JP562" s="7"/>
      <c r="JQ562" s="7"/>
      <c r="JR562" s="7"/>
      <c r="JS562" s="7"/>
      <c r="JT562" s="7"/>
      <c r="JU562" s="7"/>
    </row>
    <row r="563" spans="1:281" s="3" customFormat="1" ht="30" customHeight="1" thickBot="1">
      <c r="A563" s="19" t="s">
        <v>1644</v>
      </c>
      <c r="B563" s="29"/>
      <c r="C563" s="29" t="s">
        <v>1989</v>
      </c>
      <c r="D563" s="109"/>
      <c r="E563" s="115">
        <v>0</v>
      </c>
      <c r="F563" s="113">
        <v>45852</v>
      </c>
      <c r="G563" s="34">
        <v>45866</v>
      </c>
      <c r="H563" s="125">
        <f t="shared" si="268"/>
        <v>15</v>
      </c>
      <c r="I563" s="22"/>
      <c r="J563" s="7"/>
      <c r="K563" s="7"/>
      <c r="L563" s="7"/>
      <c r="M563" s="7"/>
      <c r="N563" s="7"/>
      <c r="O563" s="7"/>
      <c r="P563" s="7"/>
      <c r="Q563" s="7"/>
      <c r="R563" s="7"/>
      <c r="S563" s="7"/>
      <c r="T563" s="7"/>
      <c r="U563" s="8"/>
      <c r="V563" s="8"/>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c r="DJ563" s="7"/>
      <c r="DK563" s="7"/>
      <c r="DL563" s="7"/>
      <c r="DM563" s="7"/>
      <c r="DN563" s="7"/>
      <c r="DO563" s="7"/>
      <c r="DP563" s="7"/>
      <c r="DQ563" s="7"/>
      <c r="DR563" s="7"/>
      <c r="DS563" s="7"/>
      <c r="DT563" s="7"/>
      <c r="DU563" s="7"/>
      <c r="DV563" s="7"/>
      <c r="DW563" s="7"/>
      <c r="DX563" s="7"/>
      <c r="DY563" s="7"/>
      <c r="DZ563" s="7"/>
      <c r="EA563" s="7"/>
      <c r="EB563" s="7"/>
      <c r="EC563" s="7"/>
      <c r="ED563" s="7"/>
      <c r="EE563" s="7"/>
      <c r="EF563" s="7"/>
      <c r="EG563" s="7"/>
      <c r="EH563" s="7"/>
      <c r="EI563" s="7"/>
      <c r="EJ563" s="7"/>
      <c r="EK563" s="7"/>
      <c r="EL563" s="7"/>
      <c r="EM563" s="7"/>
      <c r="EN563" s="7"/>
      <c r="EO563" s="7"/>
      <c r="EP563" s="7"/>
      <c r="EQ563" s="7"/>
      <c r="ER563" s="7"/>
      <c r="ES563" s="7"/>
      <c r="ET563" s="7"/>
      <c r="EU563" s="7"/>
      <c r="EV563" s="7"/>
      <c r="EW563" s="7"/>
      <c r="EX563" s="7"/>
      <c r="EY563" s="7"/>
      <c r="EZ563" s="7"/>
      <c r="FA563" s="7"/>
      <c r="FB563" s="7"/>
      <c r="FC563" s="7"/>
      <c r="FD563" s="7"/>
      <c r="FE563" s="7"/>
      <c r="FF563" s="7"/>
      <c r="FG563" s="7"/>
      <c r="FH563" s="7"/>
      <c r="FI563" s="7"/>
      <c r="FJ563" s="7"/>
      <c r="FK563" s="7"/>
      <c r="FL563" s="7"/>
      <c r="FM563" s="7"/>
      <c r="FN563" s="7"/>
      <c r="FO563" s="7"/>
      <c r="FP563" s="7"/>
      <c r="FQ563" s="7"/>
      <c r="FR563" s="7"/>
      <c r="FS563" s="7"/>
      <c r="FT563" s="7"/>
      <c r="FU563" s="7"/>
      <c r="FV563" s="7"/>
      <c r="FW563" s="7"/>
      <c r="FX563" s="7"/>
      <c r="FY563" s="7"/>
      <c r="FZ563" s="7"/>
      <c r="GA563" s="7"/>
      <c r="GB563" s="7"/>
      <c r="GC563" s="7"/>
      <c r="GD563" s="7"/>
      <c r="GE563" s="7"/>
      <c r="GF563" s="7"/>
      <c r="GG563" s="7"/>
      <c r="GH563" s="7"/>
      <c r="GI563" s="7"/>
      <c r="GJ563" s="7"/>
      <c r="GK563" s="7"/>
      <c r="GL563" s="7"/>
      <c r="GM563" s="7"/>
      <c r="GN563" s="7"/>
      <c r="GO563" s="7"/>
      <c r="GP563" s="7"/>
      <c r="GQ563" s="7"/>
      <c r="GR563" s="7"/>
      <c r="GS563" s="7"/>
      <c r="GT563" s="7"/>
      <c r="GU563" s="7"/>
      <c r="GV563" s="7"/>
      <c r="GW563" s="7"/>
      <c r="GX563" s="7"/>
      <c r="GY563" s="7"/>
      <c r="GZ563" s="7"/>
      <c r="HA563" s="7"/>
      <c r="HB563" s="7"/>
      <c r="HC563" s="7"/>
      <c r="HD563" s="7"/>
      <c r="HE563" s="7"/>
      <c r="HF563" s="7"/>
      <c r="HG563" s="7"/>
      <c r="HH563" s="7"/>
      <c r="HI563" s="7"/>
      <c r="HJ563" s="7"/>
      <c r="HK563" s="7"/>
      <c r="HL563" s="7"/>
      <c r="HM563" s="7"/>
      <c r="HN563" s="7"/>
      <c r="HO563" s="7"/>
      <c r="HP563" s="7"/>
      <c r="HQ563" s="7"/>
      <c r="HR563" s="7"/>
      <c r="HS563" s="7"/>
      <c r="HT563" s="7"/>
      <c r="HU563" s="7"/>
      <c r="HV563" s="7"/>
      <c r="HW563" s="7"/>
      <c r="HX563" s="7"/>
      <c r="HY563" s="7"/>
      <c r="HZ563" s="7"/>
      <c r="IA563" s="7"/>
      <c r="IB563" s="7"/>
      <c r="IC563" s="7"/>
      <c r="ID563" s="7"/>
      <c r="IE563" s="7"/>
      <c r="IF563" s="7"/>
      <c r="IG563" s="7"/>
      <c r="IH563" s="7"/>
      <c r="II563" s="7"/>
      <c r="IJ563" s="7"/>
      <c r="IK563" s="7"/>
      <c r="IL563" s="7"/>
      <c r="IM563" s="7"/>
      <c r="IN563" s="7"/>
      <c r="IO563" s="7"/>
      <c r="IP563" s="7"/>
      <c r="IQ563" s="7"/>
      <c r="IR563" s="7"/>
      <c r="IS563" s="7"/>
      <c r="IT563" s="7"/>
      <c r="IU563" s="7"/>
      <c r="IV563" s="7"/>
      <c r="IW563" s="7"/>
      <c r="IX563" s="7"/>
      <c r="IY563" s="7"/>
      <c r="IZ563" s="7"/>
      <c r="JA563" s="7"/>
      <c r="JB563" s="7"/>
      <c r="JC563" s="7"/>
      <c r="JD563" s="7"/>
      <c r="JE563" s="7"/>
      <c r="JF563" s="7"/>
      <c r="JG563" s="7"/>
      <c r="JH563" s="7"/>
      <c r="JI563" s="7"/>
      <c r="JJ563" s="7"/>
      <c r="JK563" s="7"/>
      <c r="JL563" s="7"/>
      <c r="JM563" s="7"/>
      <c r="JN563" s="7"/>
      <c r="JO563" s="7"/>
      <c r="JP563" s="7"/>
      <c r="JQ563" s="7"/>
      <c r="JR563" s="7"/>
      <c r="JS563" s="7"/>
      <c r="JT563" s="7"/>
      <c r="JU563" s="7"/>
    </row>
    <row r="564" spans="1:281" s="3" customFormat="1" ht="30" customHeight="1" thickBot="1">
      <c r="A564" s="19" t="s">
        <v>1645</v>
      </c>
      <c r="B564" s="29" t="s">
        <v>1753</v>
      </c>
      <c r="C564" s="29" t="s">
        <v>110</v>
      </c>
      <c r="D564" s="109"/>
      <c r="E564" s="115">
        <v>0</v>
      </c>
      <c r="F564" s="113">
        <v>45852</v>
      </c>
      <c r="G564" s="34">
        <v>45866</v>
      </c>
      <c r="H564" s="125">
        <f t="shared" si="268"/>
        <v>15</v>
      </c>
      <c r="I564" s="22"/>
      <c r="J564" s="7"/>
      <c r="K564" s="7"/>
      <c r="L564" s="7"/>
      <c r="M564" s="7"/>
      <c r="N564" s="7"/>
      <c r="O564" s="7"/>
      <c r="P564" s="7"/>
      <c r="Q564" s="7"/>
      <c r="R564" s="7"/>
      <c r="S564" s="7"/>
      <c r="T564" s="7"/>
      <c r="U564" s="8"/>
      <c r="V564" s="8"/>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c r="DJ564" s="7"/>
      <c r="DK564" s="7"/>
      <c r="DL564" s="7"/>
      <c r="DM564" s="7"/>
      <c r="DN564" s="7"/>
      <c r="DO564" s="7"/>
      <c r="DP564" s="7"/>
      <c r="DQ564" s="7"/>
      <c r="DR564" s="7"/>
      <c r="DS564" s="7"/>
      <c r="DT564" s="7"/>
      <c r="DU564" s="7"/>
      <c r="DV564" s="7"/>
      <c r="DW564" s="7"/>
      <c r="DX564" s="7"/>
      <c r="DY564" s="7"/>
      <c r="DZ564" s="7"/>
      <c r="EA564" s="7"/>
      <c r="EB564" s="7"/>
      <c r="EC564" s="7"/>
      <c r="ED564" s="7"/>
      <c r="EE564" s="7"/>
      <c r="EF564" s="7"/>
      <c r="EG564" s="7"/>
      <c r="EH564" s="7"/>
      <c r="EI564" s="7"/>
      <c r="EJ564" s="7"/>
      <c r="EK564" s="7"/>
      <c r="EL564" s="7"/>
      <c r="EM564" s="7"/>
      <c r="EN564" s="7"/>
      <c r="EO564" s="7"/>
      <c r="EP564" s="7"/>
      <c r="EQ564" s="7"/>
      <c r="ER564" s="7"/>
      <c r="ES564" s="7"/>
      <c r="ET564" s="7"/>
      <c r="EU564" s="7"/>
      <c r="EV564" s="7"/>
      <c r="EW564" s="7"/>
      <c r="EX564" s="7"/>
      <c r="EY564" s="7"/>
      <c r="EZ564" s="7"/>
      <c r="FA564" s="7"/>
      <c r="FB564" s="7"/>
      <c r="FC564" s="7"/>
      <c r="FD564" s="7"/>
      <c r="FE564" s="7"/>
      <c r="FF564" s="7"/>
      <c r="FG564" s="7"/>
      <c r="FH564" s="7"/>
      <c r="FI564" s="7"/>
      <c r="FJ564" s="7"/>
      <c r="FK564" s="7"/>
      <c r="FL564" s="7"/>
      <c r="FM564" s="7"/>
      <c r="FN564" s="7"/>
      <c r="FO564" s="7"/>
      <c r="FP564" s="7"/>
      <c r="FQ564" s="7"/>
      <c r="FR564" s="7"/>
      <c r="FS564" s="7"/>
      <c r="FT564" s="7"/>
      <c r="FU564" s="7"/>
      <c r="FV564" s="7"/>
      <c r="FW564" s="7"/>
      <c r="FX564" s="7"/>
      <c r="FY564" s="7"/>
      <c r="FZ564" s="7"/>
      <c r="GA564" s="7"/>
      <c r="GB564" s="7"/>
      <c r="GC564" s="7"/>
      <c r="GD564" s="7"/>
      <c r="GE564" s="7"/>
      <c r="GF564" s="7"/>
      <c r="GG564" s="7"/>
      <c r="GH564" s="7"/>
      <c r="GI564" s="7"/>
      <c r="GJ564" s="7"/>
      <c r="GK564" s="7"/>
      <c r="GL564" s="7"/>
      <c r="GM564" s="7"/>
      <c r="GN564" s="7"/>
      <c r="GO564" s="7"/>
      <c r="GP564" s="7"/>
      <c r="GQ564" s="7"/>
      <c r="GR564" s="7"/>
      <c r="GS564" s="7"/>
      <c r="GT564" s="7"/>
      <c r="GU564" s="7"/>
      <c r="GV564" s="7"/>
      <c r="GW564" s="7"/>
      <c r="GX564" s="7"/>
      <c r="GY564" s="7"/>
      <c r="GZ564" s="7"/>
      <c r="HA564" s="7"/>
      <c r="HB564" s="7"/>
      <c r="HC564" s="7"/>
      <c r="HD564" s="7"/>
      <c r="HE564" s="7"/>
      <c r="HF564" s="7"/>
      <c r="HG564" s="7"/>
      <c r="HH564" s="7"/>
      <c r="HI564" s="7"/>
      <c r="HJ564" s="7"/>
      <c r="HK564" s="7"/>
      <c r="HL564" s="7"/>
      <c r="HM564" s="7"/>
      <c r="HN564" s="7"/>
      <c r="HO564" s="7"/>
      <c r="HP564" s="7"/>
      <c r="HQ564" s="7"/>
      <c r="HR564" s="7"/>
      <c r="HS564" s="7"/>
      <c r="HT564" s="7"/>
      <c r="HU564" s="7"/>
      <c r="HV564" s="7"/>
      <c r="HW564" s="7"/>
      <c r="HX564" s="7"/>
      <c r="HY564" s="7"/>
      <c r="HZ564" s="7"/>
      <c r="IA564" s="7"/>
      <c r="IB564" s="7"/>
      <c r="IC564" s="7"/>
      <c r="ID564" s="7"/>
      <c r="IE564" s="7"/>
      <c r="IF564" s="7"/>
      <c r="IG564" s="7"/>
      <c r="IH564" s="7"/>
      <c r="II564" s="7"/>
      <c r="IJ564" s="7"/>
      <c r="IK564" s="7"/>
      <c r="IL564" s="7"/>
      <c r="IM564" s="7"/>
      <c r="IN564" s="7"/>
      <c r="IO564" s="7"/>
      <c r="IP564" s="7"/>
      <c r="IQ564" s="7"/>
      <c r="IR564" s="7"/>
      <c r="IS564" s="7"/>
      <c r="IT564" s="7"/>
      <c r="IU564" s="7"/>
      <c r="IV564" s="7"/>
      <c r="IW564" s="7"/>
      <c r="IX564" s="7"/>
      <c r="IY564" s="7"/>
      <c r="IZ564" s="7"/>
      <c r="JA564" s="7"/>
      <c r="JB564" s="7"/>
      <c r="JC564" s="7"/>
      <c r="JD564" s="7"/>
      <c r="JE564" s="7"/>
      <c r="JF564" s="7"/>
      <c r="JG564" s="7"/>
      <c r="JH564" s="7"/>
      <c r="JI564" s="7"/>
      <c r="JJ564" s="7"/>
      <c r="JK564" s="7"/>
      <c r="JL564" s="7"/>
      <c r="JM564" s="7"/>
      <c r="JN564" s="7"/>
      <c r="JO564" s="7"/>
      <c r="JP564" s="7"/>
      <c r="JQ564" s="7"/>
      <c r="JR564" s="7"/>
      <c r="JS564" s="7"/>
      <c r="JT564" s="7"/>
      <c r="JU564" s="7"/>
    </row>
    <row r="565" spans="1:281" s="3" customFormat="1" ht="30" customHeight="1" thickBot="1">
      <c r="A565" s="19" t="s">
        <v>1646</v>
      </c>
      <c r="B565" s="29" t="s">
        <v>1753</v>
      </c>
      <c r="C565" s="29" t="s">
        <v>1996</v>
      </c>
      <c r="D565" s="109"/>
      <c r="E565" s="115">
        <v>0</v>
      </c>
      <c r="F565" s="113">
        <v>45852</v>
      </c>
      <c r="G565" s="34">
        <v>45866</v>
      </c>
      <c r="H565" s="125">
        <f t="shared" si="268"/>
        <v>15</v>
      </c>
      <c r="I565" s="22"/>
      <c r="J565" s="7"/>
      <c r="K565" s="7"/>
      <c r="L565" s="7"/>
      <c r="M565" s="7"/>
      <c r="N565" s="7"/>
      <c r="O565" s="7"/>
      <c r="P565" s="7"/>
      <c r="Q565" s="7"/>
      <c r="R565" s="7"/>
      <c r="S565" s="7"/>
      <c r="T565" s="7"/>
      <c r="U565" s="8"/>
      <c r="V565" s="8"/>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c r="DJ565" s="7"/>
      <c r="DK565" s="7"/>
      <c r="DL565" s="7"/>
      <c r="DM565" s="7"/>
      <c r="DN565" s="7"/>
      <c r="DO565" s="7"/>
      <c r="DP565" s="7"/>
      <c r="DQ565" s="7"/>
      <c r="DR565" s="7"/>
      <c r="DS565" s="7"/>
      <c r="DT565" s="7"/>
      <c r="DU565" s="7"/>
      <c r="DV565" s="7"/>
      <c r="DW565" s="7"/>
      <c r="DX565" s="7"/>
      <c r="DY565" s="7"/>
      <c r="DZ565" s="7"/>
      <c r="EA565" s="7"/>
      <c r="EB565" s="7"/>
      <c r="EC565" s="7"/>
      <c r="ED565" s="7"/>
      <c r="EE565" s="7"/>
      <c r="EF565" s="7"/>
      <c r="EG565" s="7"/>
      <c r="EH565" s="7"/>
      <c r="EI565" s="7"/>
      <c r="EJ565" s="7"/>
      <c r="EK565" s="7"/>
      <c r="EL565" s="7"/>
      <c r="EM565" s="7"/>
      <c r="EN565" s="7"/>
      <c r="EO565" s="7"/>
      <c r="EP565" s="7"/>
      <c r="EQ565" s="7"/>
      <c r="ER565" s="7"/>
      <c r="ES565" s="7"/>
      <c r="ET565" s="7"/>
      <c r="EU565" s="7"/>
      <c r="EV565" s="7"/>
      <c r="EW565" s="7"/>
      <c r="EX565" s="7"/>
      <c r="EY565" s="7"/>
      <c r="EZ565" s="7"/>
      <c r="FA565" s="7"/>
      <c r="FB565" s="7"/>
      <c r="FC565" s="7"/>
      <c r="FD565" s="7"/>
      <c r="FE565" s="7"/>
      <c r="FF565" s="7"/>
      <c r="FG565" s="7"/>
      <c r="FH565" s="7"/>
      <c r="FI565" s="7"/>
      <c r="FJ565" s="7"/>
      <c r="FK565" s="7"/>
      <c r="FL565" s="7"/>
      <c r="FM565" s="7"/>
      <c r="FN565" s="7"/>
      <c r="FO565" s="7"/>
      <c r="FP565" s="7"/>
      <c r="FQ565" s="7"/>
      <c r="FR565" s="7"/>
      <c r="FS565" s="7"/>
      <c r="FT565" s="7"/>
      <c r="FU565" s="7"/>
      <c r="FV565" s="7"/>
      <c r="FW565" s="7"/>
      <c r="FX565" s="7"/>
      <c r="FY565" s="7"/>
      <c r="FZ565" s="7"/>
      <c r="GA565" s="7"/>
      <c r="GB565" s="7"/>
      <c r="GC565" s="7"/>
      <c r="GD565" s="7"/>
      <c r="GE565" s="7"/>
      <c r="GF565" s="7"/>
      <c r="GG565" s="7"/>
      <c r="GH565" s="7"/>
      <c r="GI565" s="7"/>
      <c r="GJ565" s="7"/>
      <c r="GK565" s="7"/>
      <c r="GL565" s="7"/>
      <c r="GM565" s="7"/>
      <c r="GN565" s="7"/>
      <c r="GO565" s="7"/>
      <c r="GP565" s="7"/>
      <c r="GQ565" s="7"/>
      <c r="GR565" s="7"/>
      <c r="GS565" s="7"/>
      <c r="GT565" s="7"/>
      <c r="GU565" s="7"/>
      <c r="GV565" s="7"/>
      <c r="GW565" s="7"/>
      <c r="GX565" s="7"/>
      <c r="GY565" s="7"/>
      <c r="GZ565" s="7"/>
      <c r="HA565" s="7"/>
      <c r="HB565" s="7"/>
      <c r="HC565" s="7"/>
      <c r="HD565" s="7"/>
      <c r="HE565" s="7"/>
      <c r="HF565" s="7"/>
      <c r="HG565" s="7"/>
      <c r="HH565" s="7"/>
      <c r="HI565" s="7"/>
      <c r="HJ565" s="7"/>
      <c r="HK565" s="7"/>
      <c r="HL565" s="7"/>
      <c r="HM565" s="7"/>
      <c r="HN565" s="7"/>
      <c r="HO565" s="7"/>
      <c r="HP565" s="7"/>
      <c r="HQ565" s="7"/>
      <c r="HR565" s="7"/>
      <c r="HS565" s="7"/>
      <c r="HT565" s="7"/>
      <c r="HU565" s="7"/>
      <c r="HV565" s="7"/>
      <c r="HW565" s="7"/>
      <c r="HX565" s="7"/>
      <c r="HY565" s="7"/>
      <c r="HZ565" s="7"/>
      <c r="IA565" s="7"/>
      <c r="IB565" s="7"/>
      <c r="IC565" s="7"/>
      <c r="ID565" s="7"/>
      <c r="IE565" s="7"/>
      <c r="IF565" s="7"/>
      <c r="IG565" s="7"/>
      <c r="IH565" s="7"/>
      <c r="II565" s="7"/>
      <c r="IJ565" s="7"/>
      <c r="IK565" s="7"/>
      <c r="IL565" s="7"/>
      <c r="IM565" s="7"/>
      <c r="IN565" s="7"/>
      <c r="IO565" s="7"/>
      <c r="IP565" s="7"/>
      <c r="IQ565" s="7"/>
      <c r="IR565" s="7"/>
      <c r="IS565" s="7"/>
      <c r="IT565" s="7"/>
      <c r="IU565" s="7"/>
      <c r="IV565" s="7"/>
      <c r="IW565" s="7"/>
      <c r="IX565" s="7"/>
      <c r="IY565" s="7"/>
      <c r="IZ565" s="7"/>
      <c r="JA565" s="7"/>
      <c r="JB565" s="7"/>
      <c r="JC565" s="7"/>
      <c r="JD565" s="7"/>
      <c r="JE565" s="7"/>
      <c r="JF565" s="7"/>
      <c r="JG565" s="7"/>
      <c r="JH565" s="7"/>
      <c r="JI565" s="7"/>
      <c r="JJ565" s="7"/>
      <c r="JK565" s="7"/>
      <c r="JL565" s="7"/>
      <c r="JM565" s="7"/>
      <c r="JN565" s="7"/>
      <c r="JO565" s="7"/>
      <c r="JP565" s="7"/>
      <c r="JQ565" s="7"/>
      <c r="JR565" s="7"/>
      <c r="JS565" s="7"/>
      <c r="JT565" s="7"/>
      <c r="JU565" s="7"/>
    </row>
    <row r="566" spans="1:281" s="3" customFormat="1" ht="30" customHeight="1" thickBot="1">
      <c r="A566" s="19" t="s">
        <v>1647</v>
      </c>
      <c r="B566" s="29" t="s">
        <v>331</v>
      </c>
      <c r="C566" s="29" t="s">
        <v>1220</v>
      </c>
      <c r="D566" s="109"/>
      <c r="E566" s="115">
        <v>0</v>
      </c>
      <c r="F566" s="113">
        <v>45852</v>
      </c>
      <c r="G566" s="34">
        <v>45866</v>
      </c>
      <c r="H566" s="125">
        <f t="shared" si="268"/>
        <v>15</v>
      </c>
      <c r="I566" s="22"/>
      <c r="J566" s="7"/>
      <c r="K566" s="7"/>
      <c r="L566" s="7"/>
      <c r="M566" s="7"/>
      <c r="N566" s="7"/>
      <c r="O566" s="7"/>
      <c r="P566" s="7"/>
      <c r="Q566" s="7"/>
      <c r="R566" s="7"/>
      <c r="S566" s="7"/>
      <c r="T566" s="7"/>
      <c r="U566" s="8"/>
      <c r="V566" s="8"/>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c r="DJ566" s="7"/>
      <c r="DK566" s="7"/>
      <c r="DL566" s="7"/>
      <c r="DM566" s="7"/>
      <c r="DN566" s="7"/>
      <c r="DO566" s="7"/>
      <c r="DP566" s="7"/>
      <c r="DQ566" s="7"/>
      <c r="DR566" s="7"/>
      <c r="DS566" s="7"/>
      <c r="DT566" s="7"/>
      <c r="DU566" s="7"/>
      <c r="DV566" s="7"/>
      <c r="DW566" s="7"/>
      <c r="DX566" s="7"/>
      <c r="DY566" s="7"/>
      <c r="DZ566" s="7"/>
      <c r="EA566" s="7"/>
      <c r="EB566" s="7"/>
      <c r="EC566" s="7"/>
      <c r="ED566" s="7"/>
      <c r="EE566" s="7"/>
      <c r="EF566" s="7"/>
      <c r="EG566" s="7"/>
      <c r="EH566" s="7"/>
      <c r="EI566" s="7"/>
      <c r="EJ566" s="7"/>
      <c r="EK566" s="7"/>
      <c r="EL566" s="7"/>
      <c r="EM566" s="7"/>
      <c r="EN566" s="7"/>
      <c r="EO566" s="7"/>
      <c r="EP566" s="7"/>
      <c r="EQ566" s="7"/>
      <c r="ER566" s="7"/>
      <c r="ES566" s="7"/>
      <c r="ET566" s="7"/>
      <c r="EU566" s="7"/>
      <c r="EV566" s="7"/>
      <c r="EW566" s="7"/>
      <c r="EX566" s="7"/>
      <c r="EY566" s="7"/>
      <c r="EZ566" s="7"/>
      <c r="FA566" s="7"/>
      <c r="FB566" s="7"/>
      <c r="FC566" s="7"/>
      <c r="FD566" s="7"/>
      <c r="FE566" s="7"/>
      <c r="FF566" s="7"/>
      <c r="FG566" s="7"/>
      <c r="FH566" s="7"/>
      <c r="FI566" s="7"/>
      <c r="FJ566" s="7"/>
      <c r="FK566" s="7"/>
      <c r="FL566" s="7"/>
      <c r="FM566" s="7"/>
      <c r="FN566" s="7"/>
      <c r="FO566" s="7"/>
      <c r="FP566" s="7"/>
      <c r="FQ566" s="7"/>
      <c r="FR566" s="7"/>
      <c r="FS566" s="7"/>
      <c r="FT566" s="7"/>
      <c r="FU566" s="7"/>
      <c r="FV566" s="7"/>
      <c r="FW566" s="7"/>
      <c r="FX566" s="7"/>
      <c r="FY566" s="7"/>
      <c r="FZ566" s="7"/>
      <c r="GA566" s="7"/>
      <c r="GB566" s="7"/>
      <c r="GC566" s="7"/>
      <c r="GD566" s="7"/>
      <c r="GE566" s="7"/>
      <c r="GF566" s="7"/>
      <c r="GG566" s="7"/>
      <c r="GH566" s="7"/>
      <c r="GI566" s="7"/>
      <c r="GJ566" s="7"/>
      <c r="GK566" s="7"/>
      <c r="GL566" s="7"/>
      <c r="GM566" s="7"/>
      <c r="GN566" s="7"/>
      <c r="GO566" s="7"/>
      <c r="GP566" s="7"/>
      <c r="GQ566" s="7"/>
      <c r="GR566" s="7"/>
      <c r="GS566" s="7"/>
      <c r="GT566" s="7"/>
      <c r="GU566" s="7"/>
      <c r="GV566" s="7"/>
      <c r="GW566" s="7"/>
      <c r="GX566" s="7"/>
      <c r="GY566" s="7"/>
      <c r="GZ566" s="7"/>
      <c r="HA566" s="7"/>
      <c r="HB566" s="7"/>
      <c r="HC566" s="7"/>
      <c r="HD566" s="7"/>
      <c r="HE566" s="7"/>
      <c r="HF566" s="7"/>
      <c r="HG566" s="7"/>
      <c r="HH566" s="7"/>
      <c r="HI566" s="7"/>
      <c r="HJ566" s="7"/>
      <c r="HK566" s="7"/>
      <c r="HL566" s="7"/>
      <c r="HM566" s="7"/>
      <c r="HN566" s="7"/>
      <c r="HO566" s="7"/>
      <c r="HP566" s="7"/>
      <c r="HQ566" s="7"/>
      <c r="HR566" s="7"/>
      <c r="HS566" s="7"/>
      <c r="HT566" s="7"/>
      <c r="HU566" s="7"/>
      <c r="HV566" s="7"/>
      <c r="HW566" s="7"/>
      <c r="HX566" s="7"/>
      <c r="HY566" s="7"/>
      <c r="HZ566" s="7"/>
      <c r="IA566" s="7"/>
      <c r="IB566" s="7"/>
      <c r="IC566" s="7"/>
      <c r="ID566" s="7"/>
      <c r="IE566" s="7"/>
      <c r="IF566" s="7"/>
      <c r="IG566" s="7"/>
      <c r="IH566" s="7"/>
      <c r="II566" s="7"/>
      <c r="IJ566" s="7"/>
      <c r="IK566" s="7"/>
      <c r="IL566" s="7"/>
      <c r="IM566" s="7"/>
      <c r="IN566" s="7"/>
      <c r="IO566" s="7"/>
      <c r="IP566" s="7"/>
      <c r="IQ566" s="7"/>
      <c r="IR566" s="7"/>
      <c r="IS566" s="7"/>
      <c r="IT566" s="7"/>
      <c r="IU566" s="7"/>
      <c r="IV566" s="7"/>
      <c r="IW566" s="7"/>
      <c r="IX566" s="7"/>
      <c r="IY566" s="7"/>
      <c r="IZ566" s="7"/>
      <c r="JA566" s="7"/>
      <c r="JB566" s="7"/>
      <c r="JC566" s="7"/>
      <c r="JD566" s="7"/>
      <c r="JE566" s="7"/>
      <c r="JF566" s="7"/>
      <c r="JG566" s="7"/>
      <c r="JH566" s="7"/>
      <c r="JI566" s="7"/>
      <c r="JJ566" s="7"/>
      <c r="JK566" s="7"/>
      <c r="JL566" s="7"/>
      <c r="JM566" s="7"/>
      <c r="JN566" s="7"/>
      <c r="JO566" s="7"/>
      <c r="JP566" s="7"/>
      <c r="JQ566" s="7"/>
      <c r="JR566" s="7"/>
      <c r="JS566" s="7"/>
      <c r="JT566" s="7"/>
      <c r="JU566" s="7"/>
    </row>
    <row r="567" spans="1:281" s="3" customFormat="1" ht="30" customHeight="1" thickBot="1">
      <c r="A567" s="19" t="s">
        <v>1648</v>
      </c>
      <c r="B567" s="29" t="s">
        <v>1753</v>
      </c>
      <c r="C567" s="29" t="s">
        <v>1996</v>
      </c>
      <c r="D567" s="109"/>
      <c r="E567" s="115">
        <v>0</v>
      </c>
      <c r="F567" s="113">
        <v>45852</v>
      </c>
      <c r="G567" s="34">
        <v>45866</v>
      </c>
      <c r="H567" s="125">
        <f t="shared" si="268"/>
        <v>15</v>
      </c>
      <c r="I567" s="22"/>
      <c r="J567" s="7"/>
      <c r="K567" s="7"/>
      <c r="L567" s="7"/>
      <c r="M567" s="7"/>
      <c r="N567" s="7"/>
      <c r="O567" s="7"/>
      <c r="P567" s="7"/>
      <c r="Q567" s="7"/>
      <c r="R567" s="7"/>
      <c r="S567" s="7"/>
      <c r="T567" s="7"/>
      <c r="U567" s="8"/>
      <c r="V567" s="8"/>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c r="DJ567" s="7"/>
      <c r="DK567" s="7"/>
      <c r="DL567" s="7"/>
      <c r="DM567" s="7"/>
      <c r="DN567" s="7"/>
      <c r="DO567" s="7"/>
      <c r="DP567" s="7"/>
      <c r="DQ567" s="7"/>
      <c r="DR567" s="7"/>
      <c r="DS567" s="7"/>
      <c r="DT567" s="7"/>
      <c r="DU567" s="7"/>
      <c r="DV567" s="7"/>
      <c r="DW567" s="7"/>
      <c r="DX567" s="7"/>
      <c r="DY567" s="7"/>
      <c r="DZ567" s="7"/>
      <c r="EA567" s="7"/>
      <c r="EB567" s="7"/>
      <c r="EC567" s="7"/>
      <c r="ED567" s="7"/>
      <c r="EE567" s="7"/>
      <c r="EF567" s="7"/>
      <c r="EG567" s="7"/>
      <c r="EH567" s="7"/>
      <c r="EI567" s="7"/>
      <c r="EJ567" s="7"/>
      <c r="EK567" s="7"/>
      <c r="EL567" s="7"/>
      <c r="EM567" s="7"/>
      <c r="EN567" s="7"/>
      <c r="EO567" s="7"/>
      <c r="EP567" s="7"/>
      <c r="EQ567" s="7"/>
      <c r="ER567" s="7"/>
      <c r="ES567" s="7"/>
      <c r="ET567" s="7"/>
      <c r="EU567" s="7"/>
      <c r="EV567" s="7"/>
      <c r="EW567" s="7"/>
      <c r="EX567" s="7"/>
      <c r="EY567" s="7"/>
      <c r="EZ567" s="7"/>
      <c r="FA567" s="7"/>
      <c r="FB567" s="7"/>
      <c r="FC567" s="7"/>
      <c r="FD567" s="7"/>
      <c r="FE567" s="7"/>
      <c r="FF567" s="7"/>
      <c r="FG567" s="7"/>
      <c r="FH567" s="7"/>
      <c r="FI567" s="7"/>
      <c r="FJ567" s="7"/>
      <c r="FK567" s="7"/>
      <c r="FL567" s="7"/>
      <c r="FM567" s="7"/>
      <c r="FN567" s="7"/>
      <c r="FO567" s="7"/>
      <c r="FP567" s="7"/>
      <c r="FQ567" s="7"/>
      <c r="FR567" s="7"/>
      <c r="FS567" s="7"/>
      <c r="FT567" s="7"/>
      <c r="FU567" s="7"/>
      <c r="FV567" s="7"/>
      <c r="FW567" s="7"/>
      <c r="FX567" s="7"/>
      <c r="FY567" s="7"/>
      <c r="FZ567" s="7"/>
      <c r="GA567" s="7"/>
      <c r="GB567" s="7"/>
      <c r="GC567" s="7"/>
      <c r="GD567" s="7"/>
      <c r="GE567" s="7"/>
      <c r="GF567" s="7"/>
      <c r="GG567" s="7"/>
      <c r="GH567" s="7"/>
      <c r="GI567" s="7"/>
      <c r="GJ567" s="7"/>
      <c r="GK567" s="7"/>
      <c r="GL567" s="7"/>
      <c r="GM567" s="7"/>
      <c r="GN567" s="7"/>
      <c r="GO567" s="7"/>
      <c r="GP567" s="7"/>
      <c r="GQ567" s="7"/>
      <c r="GR567" s="7"/>
      <c r="GS567" s="7"/>
      <c r="GT567" s="7"/>
      <c r="GU567" s="7"/>
      <c r="GV567" s="7"/>
      <c r="GW567" s="7"/>
      <c r="GX567" s="7"/>
      <c r="GY567" s="7"/>
      <c r="GZ567" s="7"/>
      <c r="HA567" s="7"/>
      <c r="HB567" s="7"/>
      <c r="HC567" s="7"/>
      <c r="HD567" s="7"/>
      <c r="HE567" s="7"/>
      <c r="HF567" s="7"/>
      <c r="HG567" s="7"/>
      <c r="HH567" s="7"/>
      <c r="HI567" s="7"/>
      <c r="HJ567" s="7"/>
      <c r="HK567" s="7"/>
      <c r="HL567" s="7"/>
      <c r="HM567" s="7"/>
      <c r="HN567" s="7"/>
      <c r="HO567" s="7"/>
      <c r="HP567" s="7"/>
      <c r="HQ567" s="7"/>
      <c r="HR567" s="7"/>
      <c r="HS567" s="7"/>
      <c r="HT567" s="7"/>
      <c r="HU567" s="7"/>
      <c r="HV567" s="7"/>
      <c r="HW567" s="7"/>
      <c r="HX567" s="7"/>
      <c r="HY567" s="7"/>
      <c r="HZ567" s="7"/>
      <c r="IA567" s="7"/>
      <c r="IB567" s="7"/>
      <c r="IC567" s="7"/>
      <c r="ID567" s="7"/>
      <c r="IE567" s="7"/>
      <c r="IF567" s="7"/>
      <c r="IG567" s="7"/>
      <c r="IH567" s="7"/>
      <c r="II567" s="7"/>
      <c r="IJ567" s="7"/>
      <c r="IK567" s="7"/>
      <c r="IL567" s="7"/>
      <c r="IM567" s="7"/>
      <c r="IN567" s="7"/>
      <c r="IO567" s="7"/>
      <c r="IP567" s="7"/>
      <c r="IQ567" s="7"/>
      <c r="IR567" s="7"/>
      <c r="IS567" s="7"/>
      <c r="IT567" s="7"/>
      <c r="IU567" s="7"/>
      <c r="IV567" s="7"/>
      <c r="IW567" s="7"/>
      <c r="IX567" s="7"/>
      <c r="IY567" s="7"/>
      <c r="IZ567" s="7"/>
      <c r="JA567" s="7"/>
      <c r="JB567" s="7"/>
      <c r="JC567" s="7"/>
      <c r="JD567" s="7"/>
      <c r="JE567" s="7"/>
      <c r="JF567" s="7"/>
      <c r="JG567" s="7"/>
      <c r="JH567" s="7"/>
      <c r="JI567" s="7"/>
      <c r="JJ567" s="7"/>
      <c r="JK567" s="7"/>
      <c r="JL567" s="7"/>
      <c r="JM567" s="7"/>
      <c r="JN567" s="7"/>
      <c r="JO567" s="7"/>
      <c r="JP567" s="7"/>
      <c r="JQ567" s="7"/>
      <c r="JR567" s="7"/>
      <c r="JS567" s="7"/>
      <c r="JT567" s="7"/>
      <c r="JU567" s="7"/>
    </row>
    <row r="568" spans="1:281" s="3" customFormat="1" ht="30" customHeight="1" thickBot="1">
      <c r="A568" s="19" t="s">
        <v>1649</v>
      </c>
      <c r="B568" s="29" t="s">
        <v>331</v>
      </c>
      <c r="C568" s="29" t="s">
        <v>1220</v>
      </c>
      <c r="D568" s="109"/>
      <c r="E568" s="115">
        <v>0</v>
      </c>
      <c r="F568" s="113">
        <v>45852</v>
      </c>
      <c r="G568" s="34">
        <v>45866</v>
      </c>
      <c r="H568" s="125">
        <f t="shared" si="268"/>
        <v>15</v>
      </c>
      <c r="I568" s="22"/>
      <c r="J568" s="7"/>
      <c r="K568" s="7"/>
      <c r="L568" s="7"/>
      <c r="M568" s="7"/>
      <c r="N568" s="7"/>
      <c r="O568" s="7"/>
      <c r="P568" s="7"/>
      <c r="Q568" s="7"/>
      <c r="R568" s="7"/>
      <c r="S568" s="7"/>
      <c r="T568" s="7"/>
      <c r="U568" s="8"/>
      <c r="V568" s="8"/>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c r="DJ568" s="7"/>
      <c r="DK568" s="7"/>
      <c r="DL568" s="7"/>
      <c r="DM568" s="7"/>
      <c r="DN568" s="7"/>
      <c r="DO568" s="7"/>
      <c r="DP568" s="7"/>
      <c r="DQ568" s="7"/>
      <c r="DR568" s="7"/>
      <c r="DS568" s="7"/>
      <c r="DT568" s="7"/>
      <c r="DU568" s="7"/>
      <c r="DV568" s="7"/>
      <c r="DW568" s="7"/>
      <c r="DX568" s="7"/>
      <c r="DY568" s="7"/>
      <c r="DZ568" s="7"/>
      <c r="EA568" s="7"/>
      <c r="EB568" s="7"/>
      <c r="EC568" s="7"/>
      <c r="ED568" s="7"/>
      <c r="EE568" s="7"/>
      <c r="EF568" s="7"/>
      <c r="EG568" s="7"/>
      <c r="EH568" s="7"/>
      <c r="EI568" s="7"/>
      <c r="EJ568" s="7"/>
      <c r="EK568" s="7"/>
      <c r="EL568" s="7"/>
      <c r="EM568" s="7"/>
      <c r="EN568" s="7"/>
      <c r="EO568" s="7"/>
      <c r="EP568" s="7"/>
      <c r="EQ568" s="7"/>
      <c r="ER568" s="7"/>
      <c r="ES568" s="7"/>
      <c r="ET568" s="7"/>
      <c r="EU568" s="7"/>
      <c r="EV568" s="7"/>
      <c r="EW568" s="7"/>
      <c r="EX568" s="7"/>
      <c r="EY568" s="7"/>
      <c r="EZ568" s="7"/>
      <c r="FA568" s="7"/>
      <c r="FB568" s="7"/>
      <c r="FC568" s="7"/>
      <c r="FD568" s="7"/>
      <c r="FE568" s="7"/>
      <c r="FF568" s="7"/>
      <c r="FG568" s="7"/>
      <c r="FH568" s="7"/>
      <c r="FI568" s="7"/>
      <c r="FJ568" s="7"/>
      <c r="FK568" s="7"/>
      <c r="FL568" s="7"/>
      <c r="FM568" s="7"/>
      <c r="FN568" s="7"/>
      <c r="FO568" s="7"/>
      <c r="FP568" s="7"/>
      <c r="FQ568" s="7"/>
      <c r="FR568" s="7"/>
      <c r="FS568" s="7"/>
      <c r="FT568" s="7"/>
      <c r="FU568" s="7"/>
      <c r="FV568" s="7"/>
      <c r="FW568" s="7"/>
      <c r="FX568" s="7"/>
      <c r="FY568" s="7"/>
      <c r="FZ568" s="7"/>
      <c r="GA568" s="7"/>
      <c r="GB568" s="7"/>
      <c r="GC568" s="7"/>
      <c r="GD568" s="7"/>
      <c r="GE568" s="7"/>
      <c r="GF568" s="7"/>
      <c r="GG568" s="7"/>
      <c r="GH568" s="7"/>
      <c r="GI568" s="7"/>
      <c r="GJ568" s="7"/>
      <c r="GK568" s="7"/>
      <c r="GL568" s="7"/>
      <c r="GM568" s="7"/>
      <c r="GN568" s="7"/>
      <c r="GO568" s="7"/>
      <c r="GP568" s="7"/>
      <c r="GQ568" s="7"/>
      <c r="GR568" s="7"/>
      <c r="GS568" s="7"/>
      <c r="GT568" s="7"/>
      <c r="GU568" s="7"/>
      <c r="GV568" s="7"/>
      <c r="GW568" s="7"/>
      <c r="GX568" s="7"/>
      <c r="GY568" s="7"/>
      <c r="GZ568" s="7"/>
      <c r="HA568" s="7"/>
      <c r="HB568" s="7"/>
      <c r="HC568" s="7"/>
      <c r="HD568" s="7"/>
      <c r="HE568" s="7"/>
      <c r="HF568" s="7"/>
      <c r="HG568" s="7"/>
      <c r="HH568" s="7"/>
      <c r="HI568" s="7"/>
      <c r="HJ568" s="7"/>
      <c r="HK568" s="7"/>
      <c r="HL568" s="7"/>
      <c r="HM568" s="7"/>
      <c r="HN568" s="7"/>
      <c r="HO568" s="7"/>
      <c r="HP568" s="7"/>
      <c r="HQ568" s="7"/>
      <c r="HR568" s="7"/>
      <c r="HS568" s="7"/>
      <c r="HT568" s="7"/>
      <c r="HU568" s="7"/>
      <c r="HV568" s="7"/>
      <c r="HW568" s="7"/>
      <c r="HX568" s="7"/>
      <c r="HY568" s="7"/>
      <c r="HZ568" s="7"/>
      <c r="IA568" s="7"/>
      <c r="IB568" s="7"/>
      <c r="IC568" s="7"/>
      <c r="ID568" s="7"/>
      <c r="IE568" s="7"/>
      <c r="IF568" s="7"/>
      <c r="IG568" s="7"/>
      <c r="IH568" s="7"/>
      <c r="II568" s="7"/>
      <c r="IJ568" s="7"/>
      <c r="IK568" s="7"/>
      <c r="IL568" s="7"/>
      <c r="IM568" s="7"/>
      <c r="IN568" s="7"/>
      <c r="IO568" s="7"/>
      <c r="IP568" s="7"/>
      <c r="IQ568" s="7"/>
      <c r="IR568" s="7"/>
      <c r="IS568" s="7"/>
      <c r="IT568" s="7"/>
      <c r="IU568" s="7"/>
      <c r="IV568" s="7"/>
      <c r="IW568" s="7"/>
      <c r="IX568" s="7"/>
      <c r="IY568" s="7"/>
      <c r="IZ568" s="7"/>
      <c r="JA568" s="7"/>
      <c r="JB568" s="7"/>
      <c r="JC568" s="7"/>
      <c r="JD568" s="7"/>
      <c r="JE568" s="7"/>
      <c r="JF568" s="7"/>
      <c r="JG568" s="7"/>
      <c r="JH568" s="7"/>
      <c r="JI568" s="7"/>
      <c r="JJ568" s="7"/>
      <c r="JK568" s="7"/>
      <c r="JL568" s="7"/>
      <c r="JM568" s="7"/>
      <c r="JN568" s="7"/>
      <c r="JO568" s="7"/>
      <c r="JP568" s="7"/>
      <c r="JQ568" s="7"/>
      <c r="JR568" s="7"/>
      <c r="JS568" s="7"/>
      <c r="JT568" s="7"/>
      <c r="JU568" s="7"/>
    </row>
    <row r="569" spans="1:281" s="3" customFormat="1" ht="30" customHeight="1" thickBot="1">
      <c r="A569" s="19" t="s">
        <v>1650</v>
      </c>
      <c r="B569" s="29" t="s">
        <v>331</v>
      </c>
      <c r="C569" s="29" t="s">
        <v>1220</v>
      </c>
      <c r="D569" s="109"/>
      <c r="E569" s="115">
        <v>0</v>
      </c>
      <c r="F569" s="113">
        <v>45852</v>
      </c>
      <c r="G569" s="34">
        <v>45866</v>
      </c>
      <c r="H569" s="125">
        <f t="shared" si="268"/>
        <v>15</v>
      </c>
      <c r="I569" s="22"/>
      <c r="J569" s="7"/>
      <c r="K569" s="7"/>
      <c r="L569" s="7"/>
      <c r="M569" s="7"/>
      <c r="N569" s="7"/>
      <c r="O569" s="7"/>
      <c r="P569" s="7"/>
      <c r="Q569" s="7"/>
      <c r="R569" s="7"/>
      <c r="S569" s="7"/>
      <c r="T569" s="7"/>
      <c r="U569" s="8"/>
      <c r="V569" s="8"/>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c r="DJ569" s="7"/>
      <c r="DK569" s="7"/>
      <c r="DL569" s="7"/>
      <c r="DM569" s="7"/>
      <c r="DN569" s="7"/>
      <c r="DO569" s="7"/>
      <c r="DP569" s="7"/>
      <c r="DQ569" s="7"/>
      <c r="DR569" s="7"/>
      <c r="DS569" s="7"/>
      <c r="DT569" s="7"/>
      <c r="DU569" s="7"/>
      <c r="DV569" s="7"/>
      <c r="DW569" s="7"/>
      <c r="DX569" s="7"/>
      <c r="DY569" s="7"/>
      <c r="DZ569" s="7"/>
      <c r="EA569" s="7"/>
      <c r="EB569" s="7"/>
      <c r="EC569" s="7"/>
      <c r="ED569" s="7"/>
      <c r="EE569" s="7"/>
      <c r="EF569" s="7"/>
      <c r="EG569" s="7"/>
      <c r="EH569" s="7"/>
      <c r="EI569" s="7"/>
      <c r="EJ569" s="7"/>
      <c r="EK569" s="7"/>
      <c r="EL569" s="7"/>
      <c r="EM569" s="7"/>
      <c r="EN569" s="7"/>
      <c r="EO569" s="7"/>
      <c r="EP569" s="7"/>
      <c r="EQ569" s="7"/>
      <c r="ER569" s="7"/>
      <c r="ES569" s="7"/>
      <c r="ET569" s="7"/>
      <c r="EU569" s="7"/>
      <c r="EV569" s="7"/>
      <c r="EW569" s="7"/>
      <c r="EX569" s="7"/>
      <c r="EY569" s="7"/>
      <c r="EZ569" s="7"/>
      <c r="FA569" s="7"/>
      <c r="FB569" s="7"/>
      <c r="FC569" s="7"/>
      <c r="FD569" s="7"/>
      <c r="FE569" s="7"/>
      <c r="FF569" s="7"/>
      <c r="FG569" s="7"/>
      <c r="FH569" s="7"/>
      <c r="FI569" s="7"/>
      <c r="FJ569" s="7"/>
      <c r="FK569" s="7"/>
      <c r="FL569" s="7"/>
      <c r="FM569" s="7"/>
      <c r="FN569" s="7"/>
      <c r="FO569" s="7"/>
      <c r="FP569" s="7"/>
      <c r="FQ569" s="7"/>
      <c r="FR569" s="7"/>
      <c r="FS569" s="7"/>
      <c r="FT569" s="7"/>
      <c r="FU569" s="7"/>
      <c r="FV569" s="7"/>
      <c r="FW569" s="7"/>
      <c r="FX569" s="7"/>
      <c r="FY569" s="7"/>
      <c r="FZ569" s="7"/>
      <c r="GA569" s="7"/>
      <c r="GB569" s="7"/>
      <c r="GC569" s="7"/>
      <c r="GD569" s="7"/>
      <c r="GE569" s="7"/>
      <c r="GF569" s="7"/>
      <c r="GG569" s="7"/>
      <c r="GH569" s="7"/>
      <c r="GI569" s="7"/>
      <c r="GJ569" s="7"/>
      <c r="GK569" s="7"/>
      <c r="GL569" s="7"/>
      <c r="GM569" s="7"/>
      <c r="GN569" s="7"/>
      <c r="GO569" s="7"/>
      <c r="GP569" s="7"/>
      <c r="GQ569" s="7"/>
      <c r="GR569" s="7"/>
      <c r="GS569" s="7"/>
      <c r="GT569" s="7"/>
      <c r="GU569" s="7"/>
      <c r="GV569" s="7"/>
      <c r="GW569" s="7"/>
      <c r="GX569" s="7"/>
      <c r="GY569" s="7"/>
      <c r="GZ569" s="7"/>
      <c r="HA569" s="7"/>
      <c r="HB569" s="7"/>
      <c r="HC569" s="7"/>
      <c r="HD569" s="7"/>
      <c r="HE569" s="7"/>
      <c r="HF569" s="7"/>
      <c r="HG569" s="7"/>
      <c r="HH569" s="7"/>
      <c r="HI569" s="7"/>
      <c r="HJ569" s="7"/>
      <c r="HK569" s="7"/>
      <c r="HL569" s="7"/>
      <c r="HM569" s="7"/>
      <c r="HN569" s="7"/>
      <c r="HO569" s="7"/>
      <c r="HP569" s="7"/>
      <c r="HQ569" s="7"/>
      <c r="HR569" s="7"/>
      <c r="HS569" s="7"/>
      <c r="HT569" s="7"/>
      <c r="HU569" s="7"/>
      <c r="HV569" s="7"/>
      <c r="HW569" s="7"/>
      <c r="HX569" s="7"/>
      <c r="HY569" s="7"/>
      <c r="HZ569" s="7"/>
      <c r="IA569" s="7"/>
      <c r="IB569" s="7"/>
      <c r="IC569" s="7"/>
      <c r="ID569" s="7"/>
      <c r="IE569" s="7"/>
      <c r="IF569" s="7"/>
      <c r="IG569" s="7"/>
      <c r="IH569" s="7"/>
      <c r="II569" s="7"/>
      <c r="IJ569" s="7"/>
      <c r="IK569" s="7"/>
      <c r="IL569" s="7"/>
      <c r="IM569" s="7"/>
      <c r="IN569" s="7"/>
      <c r="IO569" s="7"/>
      <c r="IP569" s="7"/>
      <c r="IQ569" s="7"/>
      <c r="IR569" s="7"/>
      <c r="IS569" s="7"/>
      <c r="IT569" s="7"/>
      <c r="IU569" s="7"/>
      <c r="IV569" s="7"/>
      <c r="IW569" s="7"/>
      <c r="IX569" s="7"/>
      <c r="IY569" s="7"/>
      <c r="IZ569" s="7"/>
      <c r="JA569" s="7"/>
      <c r="JB569" s="7"/>
      <c r="JC569" s="7"/>
      <c r="JD569" s="7"/>
      <c r="JE569" s="7"/>
      <c r="JF569" s="7"/>
      <c r="JG569" s="7"/>
      <c r="JH569" s="7"/>
      <c r="JI569" s="7"/>
      <c r="JJ569" s="7"/>
      <c r="JK569" s="7"/>
      <c r="JL569" s="7"/>
      <c r="JM569" s="7"/>
      <c r="JN569" s="7"/>
      <c r="JO569" s="7"/>
      <c r="JP569" s="7"/>
      <c r="JQ569" s="7"/>
      <c r="JR569" s="7"/>
      <c r="JS569" s="7"/>
      <c r="JT569" s="7"/>
      <c r="JU569" s="7"/>
    </row>
    <row r="570" spans="1:281" s="3" customFormat="1" ht="30" customHeight="1" thickBot="1">
      <c r="A570" s="19" t="s">
        <v>1651</v>
      </c>
      <c r="B570" s="29" t="s">
        <v>331</v>
      </c>
      <c r="C570" s="29" t="s">
        <v>1220</v>
      </c>
      <c r="D570" s="109"/>
      <c r="E570" s="115">
        <v>0</v>
      </c>
      <c r="F570" s="113">
        <v>45852</v>
      </c>
      <c r="G570" s="34">
        <v>45866</v>
      </c>
      <c r="H570" s="125">
        <f t="shared" si="268"/>
        <v>15</v>
      </c>
      <c r="I570" s="22"/>
      <c r="J570" s="7"/>
      <c r="K570" s="7"/>
      <c r="L570" s="7"/>
      <c r="M570" s="7"/>
      <c r="N570" s="7"/>
      <c r="O570" s="7"/>
      <c r="P570" s="7"/>
      <c r="Q570" s="7"/>
      <c r="R570" s="7"/>
      <c r="S570" s="7"/>
      <c r="T570" s="7"/>
      <c r="U570" s="8"/>
      <c r="V570" s="8"/>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c r="DJ570" s="7"/>
      <c r="DK570" s="7"/>
      <c r="DL570" s="7"/>
      <c r="DM570" s="7"/>
      <c r="DN570" s="7"/>
      <c r="DO570" s="7"/>
      <c r="DP570" s="7"/>
      <c r="DQ570" s="7"/>
      <c r="DR570" s="7"/>
      <c r="DS570" s="7"/>
      <c r="DT570" s="7"/>
      <c r="DU570" s="7"/>
      <c r="DV570" s="7"/>
      <c r="DW570" s="7"/>
      <c r="DX570" s="7"/>
      <c r="DY570" s="7"/>
      <c r="DZ570" s="7"/>
      <c r="EA570" s="7"/>
      <c r="EB570" s="7"/>
      <c r="EC570" s="7"/>
      <c r="ED570" s="7"/>
      <c r="EE570" s="7"/>
      <c r="EF570" s="7"/>
      <c r="EG570" s="7"/>
      <c r="EH570" s="7"/>
      <c r="EI570" s="7"/>
      <c r="EJ570" s="7"/>
      <c r="EK570" s="7"/>
      <c r="EL570" s="7"/>
      <c r="EM570" s="7"/>
      <c r="EN570" s="7"/>
      <c r="EO570" s="7"/>
      <c r="EP570" s="7"/>
      <c r="EQ570" s="7"/>
      <c r="ER570" s="7"/>
      <c r="ES570" s="7"/>
      <c r="ET570" s="7"/>
      <c r="EU570" s="7"/>
      <c r="EV570" s="7"/>
      <c r="EW570" s="7"/>
      <c r="EX570" s="7"/>
      <c r="EY570" s="7"/>
      <c r="EZ570" s="7"/>
      <c r="FA570" s="7"/>
      <c r="FB570" s="7"/>
      <c r="FC570" s="7"/>
      <c r="FD570" s="7"/>
      <c r="FE570" s="7"/>
      <c r="FF570" s="7"/>
      <c r="FG570" s="7"/>
      <c r="FH570" s="7"/>
      <c r="FI570" s="7"/>
      <c r="FJ570" s="7"/>
      <c r="FK570" s="7"/>
      <c r="FL570" s="7"/>
      <c r="FM570" s="7"/>
      <c r="FN570" s="7"/>
      <c r="FO570" s="7"/>
      <c r="FP570" s="7"/>
      <c r="FQ570" s="7"/>
      <c r="FR570" s="7"/>
      <c r="FS570" s="7"/>
      <c r="FT570" s="7"/>
      <c r="FU570" s="7"/>
      <c r="FV570" s="7"/>
      <c r="FW570" s="7"/>
      <c r="FX570" s="7"/>
      <c r="FY570" s="7"/>
      <c r="FZ570" s="7"/>
      <c r="GA570" s="7"/>
      <c r="GB570" s="7"/>
      <c r="GC570" s="7"/>
      <c r="GD570" s="7"/>
      <c r="GE570" s="7"/>
      <c r="GF570" s="7"/>
      <c r="GG570" s="7"/>
      <c r="GH570" s="7"/>
      <c r="GI570" s="7"/>
      <c r="GJ570" s="7"/>
      <c r="GK570" s="7"/>
      <c r="GL570" s="7"/>
      <c r="GM570" s="7"/>
      <c r="GN570" s="7"/>
      <c r="GO570" s="7"/>
      <c r="GP570" s="7"/>
      <c r="GQ570" s="7"/>
      <c r="GR570" s="7"/>
      <c r="GS570" s="7"/>
      <c r="GT570" s="7"/>
      <c r="GU570" s="7"/>
      <c r="GV570" s="7"/>
      <c r="GW570" s="7"/>
      <c r="GX570" s="7"/>
      <c r="GY570" s="7"/>
      <c r="GZ570" s="7"/>
      <c r="HA570" s="7"/>
      <c r="HB570" s="7"/>
      <c r="HC570" s="7"/>
      <c r="HD570" s="7"/>
      <c r="HE570" s="7"/>
      <c r="HF570" s="7"/>
      <c r="HG570" s="7"/>
      <c r="HH570" s="7"/>
      <c r="HI570" s="7"/>
      <c r="HJ570" s="7"/>
      <c r="HK570" s="7"/>
      <c r="HL570" s="7"/>
      <c r="HM570" s="7"/>
      <c r="HN570" s="7"/>
      <c r="HO570" s="7"/>
      <c r="HP570" s="7"/>
      <c r="HQ570" s="7"/>
      <c r="HR570" s="7"/>
      <c r="HS570" s="7"/>
      <c r="HT570" s="7"/>
      <c r="HU570" s="7"/>
      <c r="HV570" s="7"/>
      <c r="HW570" s="7"/>
      <c r="HX570" s="7"/>
      <c r="HY570" s="7"/>
      <c r="HZ570" s="7"/>
      <c r="IA570" s="7"/>
      <c r="IB570" s="7"/>
      <c r="IC570" s="7"/>
      <c r="ID570" s="7"/>
      <c r="IE570" s="7"/>
      <c r="IF570" s="7"/>
      <c r="IG570" s="7"/>
      <c r="IH570" s="7"/>
      <c r="II570" s="7"/>
      <c r="IJ570" s="7"/>
      <c r="IK570" s="7"/>
      <c r="IL570" s="7"/>
      <c r="IM570" s="7"/>
      <c r="IN570" s="7"/>
      <c r="IO570" s="7"/>
      <c r="IP570" s="7"/>
      <c r="IQ570" s="7"/>
      <c r="IR570" s="7"/>
      <c r="IS570" s="7"/>
      <c r="IT570" s="7"/>
      <c r="IU570" s="7"/>
      <c r="IV570" s="7"/>
      <c r="IW570" s="7"/>
      <c r="IX570" s="7"/>
      <c r="IY570" s="7"/>
      <c r="IZ570" s="7"/>
      <c r="JA570" s="7"/>
      <c r="JB570" s="7"/>
      <c r="JC570" s="7"/>
      <c r="JD570" s="7"/>
      <c r="JE570" s="7"/>
      <c r="JF570" s="7"/>
      <c r="JG570" s="7"/>
      <c r="JH570" s="7"/>
      <c r="JI570" s="7"/>
      <c r="JJ570" s="7"/>
      <c r="JK570" s="7"/>
      <c r="JL570" s="7"/>
      <c r="JM570" s="7"/>
      <c r="JN570" s="7"/>
      <c r="JO570" s="7"/>
      <c r="JP570" s="7"/>
      <c r="JQ570" s="7"/>
      <c r="JR570" s="7"/>
      <c r="JS570" s="7"/>
      <c r="JT570" s="7"/>
      <c r="JU570" s="7"/>
    </row>
    <row r="571" spans="1:281" s="3" customFormat="1" ht="30" customHeight="1" thickBot="1">
      <c r="A571" s="19" t="s">
        <v>1652</v>
      </c>
      <c r="B571" s="29" t="s">
        <v>331</v>
      </c>
      <c r="C571" s="29" t="s">
        <v>1220</v>
      </c>
      <c r="D571" s="109"/>
      <c r="E571" s="115">
        <v>0</v>
      </c>
      <c r="F571" s="113">
        <v>45852</v>
      </c>
      <c r="G571" s="34">
        <v>45866</v>
      </c>
      <c r="H571" s="125">
        <f t="shared" si="268"/>
        <v>15</v>
      </c>
      <c r="I571" s="22"/>
      <c r="J571" s="7"/>
      <c r="K571" s="7"/>
      <c r="L571" s="7"/>
      <c r="M571" s="7"/>
      <c r="N571" s="7"/>
      <c r="O571" s="7"/>
      <c r="P571" s="7"/>
      <c r="Q571" s="7"/>
      <c r="R571" s="7"/>
      <c r="S571" s="7"/>
      <c r="T571" s="7"/>
      <c r="U571" s="8"/>
      <c r="V571" s="8"/>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c r="DJ571" s="7"/>
      <c r="DK571" s="7"/>
      <c r="DL571" s="7"/>
      <c r="DM571" s="7"/>
      <c r="DN571" s="7"/>
      <c r="DO571" s="7"/>
      <c r="DP571" s="7"/>
      <c r="DQ571" s="7"/>
      <c r="DR571" s="7"/>
      <c r="DS571" s="7"/>
      <c r="DT571" s="7"/>
      <c r="DU571" s="7"/>
      <c r="DV571" s="7"/>
      <c r="DW571" s="7"/>
      <c r="DX571" s="7"/>
      <c r="DY571" s="7"/>
      <c r="DZ571" s="7"/>
      <c r="EA571" s="7"/>
      <c r="EB571" s="7"/>
      <c r="EC571" s="7"/>
      <c r="ED571" s="7"/>
      <c r="EE571" s="7"/>
      <c r="EF571" s="7"/>
      <c r="EG571" s="7"/>
      <c r="EH571" s="7"/>
      <c r="EI571" s="7"/>
      <c r="EJ571" s="7"/>
      <c r="EK571" s="7"/>
      <c r="EL571" s="7"/>
      <c r="EM571" s="7"/>
      <c r="EN571" s="7"/>
      <c r="EO571" s="7"/>
      <c r="EP571" s="7"/>
      <c r="EQ571" s="7"/>
      <c r="ER571" s="7"/>
      <c r="ES571" s="7"/>
      <c r="ET571" s="7"/>
      <c r="EU571" s="7"/>
      <c r="EV571" s="7"/>
      <c r="EW571" s="7"/>
      <c r="EX571" s="7"/>
      <c r="EY571" s="7"/>
      <c r="EZ571" s="7"/>
      <c r="FA571" s="7"/>
      <c r="FB571" s="7"/>
      <c r="FC571" s="7"/>
      <c r="FD571" s="7"/>
      <c r="FE571" s="7"/>
      <c r="FF571" s="7"/>
      <c r="FG571" s="7"/>
      <c r="FH571" s="7"/>
      <c r="FI571" s="7"/>
      <c r="FJ571" s="7"/>
      <c r="FK571" s="7"/>
      <c r="FL571" s="7"/>
      <c r="FM571" s="7"/>
      <c r="FN571" s="7"/>
      <c r="FO571" s="7"/>
      <c r="FP571" s="7"/>
      <c r="FQ571" s="7"/>
      <c r="FR571" s="7"/>
      <c r="FS571" s="7"/>
      <c r="FT571" s="7"/>
      <c r="FU571" s="7"/>
      <c r="FV571" s="7"/>
      <c r="FW571" s="7"/>
      <c r="FX571" s="7"/>
      <c r="FY571" s="7"/>
      <c r="FZ571" s="7"/>
      <c r="GA571" s="7"/>
      <c r="GB571" s="7"/>
      <c r="GC571" s="7"/>
      <c r="GD571" s="7"/>
      <c r="GE571" s="7"/>
      <c r="GF571" s="7"/>
      <c r="GG571" s="7"/>
      <c r="GH571" s="7"/>
      <c r="GI571" s="7"/>
      <c r="GJ571" s="7"/>
      <c r="GK571" s="7"/>
      <c r="GL571" s="7"/>
      <c r="GM571" s="7"/>
      <c r="GN571" s="7"/>
      <c r="GO571" s="7"/>
      <c r="GP571" s="7"/>
      <c r="GQ571" s="7"/>
      <c r="GR571" s="7"/>
      <c r="GS571" s="7"/>
      <c r="GT571" s="7"/>
      <c r="GU571" s="7"/>
      <c r="GV571" s="7"/>
      <c r="GW571" s="7"/>
      <c r="GX571" s="7"/>
      <c r="GY571" s="7"/>
      <c r="GZ571" s="7"/>
      <c r="HA571" s="7"/>
      <c r="HB571" s="7"/>
      <c r="HC571" s="7"/>
      <c r="HD571" s="7"/>
      <c r="HE571" s="7"/>
      <c r="HF571" s="7"/>
      <c r="HG571" s="7"/>
      <c r="HH571" s="7"/>
      <c r="HI571" s="7"/>
      <c r="HJ571" s="7"/>
      <c r="HK571" s="7"/>
      <c r="HL571" s="7"/>
      <c r="HM571" s="7"/>
      <c r="HN571" s="7"/>
      <c r="HO571" s="7"/>
      <c r="HP571" s="7"/>
      <c r="HQ571" s="7"/>
      <c r="HR571" s="7"/>
      <c r="HS571" s="7"/>
      <c r="HT571" s="7"/>
      <c r="HU571" s="7"/>
      <c r="HV571" s="7"/>
      <c r="HW571" s="7"/>
      <c r="HX571" s="7"/>
      <c r="HY571" s="7"/>
      <c r="HZ571" s="7"/>
      <c r="IA571" s="7"/>
      <c r="IB571" s="7"/>
      <c r="IC571" s="7"/>
      <c r="ID571" s="7"/>
      <c r="IE571" s="7"/>
      <c r="IF571" s="7"/>
      <c r="IG571" s="7"/>
      <c r="IH571" s="7"/>
      <c r="II571" s="7"/>
      <c r="IJ571" s="7"/>
      <c r="IK571" s="7"/>
      <c r="IL571" s="7"/>
      <c r="IM571" s="7"/>
      <c r="IN571" s="7"/>
      <c r="IO571" s="7"/>
      <c r="IP571" s="7"/>
      <c r="IQ571" s="7"/>
      <c r="IR571" s="7"/>
      <c r="IS571" s="7"/>
      <c r="IT571" s="7"/>
      <c r="IU571" s="7"/>
      <c r="IV571" s="7"/>
      <c r="IW571" s="7"/>
      <c r="IX571" s="7"/>
      <c r="IY571" s="7"/>
      <c r="IZ571" s="7"/>
      <c r="JA571" s="7"/>
      <c r="JB571" s="7"/>
      <c r="JC571" s="7"/>
      <c r="JD571" s="7"/>
      <c r="JE571" s="7"/>
      <c r="JF571" s="7"/>
      <c r="JG571" s="7"/>
      <c r="JH571" s="7"/>
      <c r="JI571" s="7"/>
      <c r="JJ571" s="7"/>
      <c r="JK571" s="7"/>
      <c r="JL571" s="7"/>
      <c r="JM571" s="7"/>
      <c r="JN571" s="7"/>
      <c r="JO571" s="7"/>
      <c r="JP571" s="7"/>
      <c r="JQ571" s="7"/>
      <c r="JR571" s="7"/>
      <c r="JS571" s="7"/>
      <c r="JT571" s="7"/>
      <c r="JU571" s="7"/>
    </row>
    <row r="572" spans="1:281" s="3" customFormat="1" ht="30" customHeight="1" thickBot="1">
      <c r="A572" s="19" t="s">
        <v>1653</v>
      </c>
      <c r="B572" s="29" t="s">
        <v>331</v>
      </c>
      <c r="C572" s="29" t="s">
        <v>1220</v>
      </c>
      <c r="D572" s="109"/>
      <c r="E572" s="115">
        <v>0</v>
      </c>
      <c r="F572" s="113">
        <v>45852</v>
      </c>
      <c r="G572" s="34">
        <v>45866</v>
      </c>
      <c r="H572" s="125">
        <f t="shared" si="268"/>
        <v>15</v>
      </c>
      <c r="I572" s="22"/>
      <c r="J572" s="7"/>
      <c r="K572" s="7"/>
      <c r="L572" s="7"/>
      <c r="M572" s="7"/>
      <c r="N572" s="7"/>
      <c r="O572" s="7"/>
      <c r="P572" s="7"/>
      <c r="Q572" s="7"/>
      <c r="R572" s="7"/>
      <c r="S572" s="7"/>
      <c r="T572" s="7"/>
      <c r="U572" s="8"/>
      <c r="V572" s="8"/>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c r="DJ572" s="7"/>
      <c r="DK572" s="7"/>
      <c r="DL572" s="7"/>
      <c r="DM572" s="7"/>
      <c r="DN572" s="7"/>
      <c r="DO572" s="7"/>
      <c r="DP572" s="7"/>
      <c r="DQ572" s="7"/>
      <c r="DR572" s="7"/>
      <c r="DS572" s="7"/>
      <c r="DT572" s="7"/>
      <c r="DU572" s="7"/>
      <c r="DV572" s="7"/>
      <c r="DW572" s="7"/>
      <c r="DX572" s="7"/>
      <c r="DY572" s="7"/>
      <c r="DZ572" s="7"/>
      <c r="EA572" s="7"/>
      <c r="EB572" s="7"/>
      <c r="EC572" s="7"/>
      <c r="ED572" s="7"/>
      <c r="EE572" s="7"/>
      <c r="EF572" s="7"/>
      <c r="EG572" s="7"/>
      <c r="EH572" s="7"/>
      <c r="EI572" s="7"/>
      <c r="EJ572" s="7"/>
      <c r="EK572" s="7"/>
      <c r="EL572" s="7"/>
      <c r="EM572" s="7"/>
      <c r="EN572" s="7"/>
      <c r="EO572" s="7"/>
      <c r="EP572" s="7"/>
      <c r="EQ572" s="7"/>
      <c r="ER572" s="7"/>
      <c r="ES572" s="7"/>
      <c r="ET572" s="7"/>
      <c r="EU572" s="7"/>
      <c r="EV572" s="7"/>
      <c r="EW572" s="7"/>
      <c r="EX572" s="7"/>
      <c r="EY572" s="7"/>
      <c r="EZ572" s="7"/>
      <c r="FA572" s="7"/>
      <c r="FB572" s="7"/>
      <c r="FC572" s="7"/>
      <c r="FD572" s="7"/>
      <c r="FE572" s="7"/>
      <c r="FF572" s="7"/>
      <c r="FG572" s="7"/>
      <c r="FH572" s="7"/>
      <c r="FI572" s="7"/>
      <c r="FJ572" s="7"/>
      <c r="FK572" s="7"/>
      <c r="FL572" s="7"/>
      <c r="FM572" s="7"/>
      <c r="FN572" s="7"/>
      <c r="FO572" s="7"/>
      <c r="FP572" s="7"/>
      <c r="FQ572" s="7"/>
      <c r="FR572" s="7"/>
      <c r="FS572" s="7"/>
      <c r="FT572" s="7"/>
      <c r="FU572" s="7"/>
      <c r="FV572" s="7"/>
      <c r="FW572" s="7"/>
      <c r="FX572" s="7"/>
      <c r="FY572" s="7"/>
      <c r="FZ572" s="7"/>
      <c r="GA572" s="7"/>
      <c r="GB572" s="7"/>
      <c r="GC572" s="7"/>
      <c r="GD572" s="7"/>
      <c r="GE572" s="7"/>
      <c r="GF572" s="7"/>
      <c r="GG572" s="7"/>
      <c r="GH572" s="7"/>
      <c r="GI572" s="7"/>
      <c r="GJ572" s="7"/>
      <c r="GK572" s="7"/>
      <c r="GL572" s="7"/>
      <c r="GM572" s="7"/>
      <c r="GN572" s="7"/>
      <c r="GO572" s="7"/>
      <c r="GP572" s="7"/>
      <c r="GQ572" s="7"/>
      <c r="GR572" s="7"/>
      <c r="GS572" s="7"/>
      <c r="GT572" s="7"/>
      <c r="GU572" s="7"/>
      <c r="GV572" s="7"/>
      <c r="GW572" s="7"/>
      <c r="GX572" s="7"/>
      <c r="GY572" s="7"/>
      <c r="GZ572" s="7"/>
      <c r="HA572" s="7"/>
      <c r="HB572" s="7"/>
      <c r="HC572" s="7"/>
      <c r="HD572" s="7"/>
      <c r="HE572" s="7"/>
      <c r="HF572" s="7"/>
      <c r="HG572" s="7"/>
      <c r="HH572" s="7"/>
      <c r="HI572" s="7"/>
      <c r="HJ572" s="7"/>
      <c r="HK572" s="7"/>
      <c r="HL572" s="7"/>
      <c r="HM572" s="7"/>
      <c r="HN572" s="7"/>
      <c r="HO572" s="7"/>
      <c r="HP572" s="7"/>
      <c r="HQ572" s="7"/>
      <c r="HR572" s="7"/>
      <c r="HS572" s="7"/>
      <c r="HT572" s="7"/>
      <c r="HU572" s="7"/>
      <c r="HV572" s="7"/>
      <c r="HW572" s="7"/>
      <c r="HX572" s="7"/>
      <c r="HY572" s="7"/>
      <c r="HZ572" s="7"/>
      <c r="IA572" s="7"/>
      <c r="IB572" s="7"/>
      <c r="IC572" s="7"/>
      <c r="ID572" s="7"/>
      <c r="IE572" s="7"/>
      <c r="IF572" s="7"/>
      <c r="IG572" s="7"/>
      <c r="IH572" s="7"/>
      <c r="II572" s="7"/>
      <c r="IJ572" s="7"/>
      <c r="IK572" s="7"/>
      <c r="IL572" s="7"/>
      <c r="IM572" s="7"/>
      <c r="IN572" s="7"/>
      <c r="IO572" s="7"/>
      <c r="IP572" s="7"/>
      <c r="IQ572" s="7"/>
      <c r="IR572" s="7"/>
      <c r="IS572" s="7"/>
      <c r="IT572" s="7"/>
      <c r="IU572" s="7"/>
      <c r="IV572" s="7"/>
      <c r="IW572" s="7"/>
      <c r="IX572" s="7"/>
      <c r="IY572" s="7"/>
      <c r="IZ572" s="7"/>
      <c r="JA572" s="7"/>
      <c r="JB572" s="7"/>
      <c r="JC572" s="7"/>
      <c r="JD572" s="7"/>
      <c r="JE572" s="7"/>
      <c r="JF572" s="7"/>
      <c r="JG572" s="7"/>
      <c r="JH572" s="7"/>
      <c r="JI572" s="7"/>
      <c r="JJ572" s="7"/>
      <c r="JK572" s="7"/>
      <c r="JL572" s="7"/>
      <c r="JM572" s="7"/>
      <c r="JN572" s="7"/>
      <c r="JO572" s="7"/>
      <c r="JP572" s="7"/>
      <c r="JQ572" s="7"/>
      <c r="JR572" s="7"/>
      <c r="JS572" s="7"/>
      <c r="JT572" s="7"/>
      <c r="JU572" s="7"/>
    </row>
    <row r="573" spans="1:281" s="3" customFormat="1" ht="30" customHeight="1" thickBot="1">
      <c r="A573" s="19" t="s">
        <v>1654</v>
      </c>
      <c r="B573" s="29" t="s">
        <v>1753</v>
      </c>
      <c r="C573" s="29" t="s">
        <v>1996</v>
      </c>
      <c r="D573" s="109"/>
      <c r="E573" s="115">
        <v>0</v>
      </c>
      <c r="F573" s="113">
        <v>45852</v>
      </c>
      <c r="G573" s="34">
        <v>45866</v>
      </c>
      <c r="H573" s="125">
        <f t="shared" si="268"/>
        <v>15</v>
      </c>
      <c r="I573" s="22"/>
      <c r="J573" s="7"/>
      <c r="K573" s="7"/>
      <c r="L573" s="7"/>
      <c r="M573" s="7"/>
      <c r="N573" s="7"/>
      <c r="O573" s="7"/>
      <c r="P573" s="7"/>
      <c r="Q573" s="7"/>
      <c r="R573" s="7"/>
      <c r="S573" s="7"/>
      <c r="T573" s="7"/>
      <c r="U573" s="8"/>
      <c r="V573" s="8"/>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c r="DJ573" s="7"/>
      <c r="DK573" s="7"/>
      <c r="DL573" s="7"/>
      <c r="DM573" s="7"/>
      <c r="DN573" s="7"/>
      <c r="DO573" s="7"/>
      <c r="DP573" s="7"/>
      <c r="DQ573" s="7"/>
      <c r="DR573" s="7"/>
      <c r="DS573" s="7"/>
      <c r="DT573" s="7"/>
      <c r="DU573" s="7"/>
      <c r="DV573" s="7"/>
      <c r="DW573" s="7"/>
      <c r="DX573" s="7"/>
      <c r="DY573" s="7"/>
      <c r="DZ573" s="7"/>
      <c r="EA573" s="7"/>
      <c r="EB573" s="7"/>
      <c r="EC573" s="7"/>
      <c r="ED573" s="7"/>
      <c r="EE573" s="7"/>
      <c r="EF573" s="7"/>
      <c r="EG573" s="7"/>
      <c r="EH573" s="7"/>
      <c r="EI573" s="7"/>
      <c r="EJ573" s="7"/>
      <c r="EK573" s="7"/>
      <c r="EL573" s="7"/>
      <c r="EM573" s="7"/>
      <c r="EN573" s="7"/>
      <c r="EO573" s="7"/>
      <c r="EP573" s="7"/>
      <c r="EQ573" s="7"/>
      <c r="ER573" s="7"/>
      <c r="ES573" s="7"/>
      <c r="ET573" s="7"/>
      <c r="EU573" s="7"/>
      <c r="EV573" s="7"/>
      <c r="EW573" s="7"/>
      <c r="EX573" s="7"/>
      <c r="EY573" s="7"/>
      <c r="EZ573" s="7"/>
      <c r="FA573" s="7"/>
      <c r="FB573" s="7"/>
      <c r="FC573" s="7"/>
      <c r="FD573" s="7"/>
      <c r="FE573" s="7"/>
      <c r="FF573" s="7"/>
      <c r="FG573" s="7"/>
      <c r="FH573" s="7"/>
      <c r="FI573" s="7"/>
      <c r="FJ573" s="7"/>
      <c r="FK573" s="7"/>
      <c r="FL573" s="7"/>
      <c r="FM573" s="7"/>
      <c r="FN573" s="7"/>
      <c r="FO573" s="7"/>
      <c r="FP573" s="7"/>
      <c r="FQ573" s="7"/>
      <c r="FR573" s="7"/>
      <c r="FS573" s="7"/>
      <c r="FT573" s="7"/>
      <c r="FU573" s="7"/>
      <c r="FV573" s="7"/>
      <c r="FW573" s="7"/>
      <c r="FX573" s="7"/>
      <c r="FY573" s="7"/>
      <c r="FZ573" s="7"/>
      <c r="GA573" s="7"/>
      <c r="GB573" s="7"/>
      <c r="GC573" s="7"/>
      <c r="GD573" s="7"/>
      <c r="GE573" s="7"/>
      <c r="GF573" s="7"/>
      <c r="GG573" s="7"/>
      <c r="GH573" s="7"/>
      <c r="GI573" s="7"/>
      <c r="GJ573" s="7"/>
      <c r="GK573" s="7"/>
      <c r="GL573" s="7"/>
      <c r="GM573" s="7"/>
      <c r="GN573" s="7"/>
      <c r="GO573" s="7"/>
      <c r="GP573" s="7"/>
      <c r="GQ573" s="7"/>
      <c r="GR573" s="7"/>
      <c r="GS573" s="7"/>
      <c r="GT573" s="7"/>
      <c r="GU573" s="7"/>
      <c r="GV573" s="7"/>
      <c r="GW573" s="7"/>
      <c r="GX573" s="7"/>
      <c r="GY573" s="7"/>
      <c r="GZ573" s="7"/>
      <c r="HA573" s="7"/>
      <c r="HB573" s="7"/>
      <c r="HC573" s="7"/>
      <c r="HD573" s="7"/>
      <c r="HE573" s="7"/>
      <c r="HF573" s="7"/>
      <c r="HG573" s="7"/>
      <c r="HH573" s="7"/>
      <c r="HI573" s="7"/>
      <c r="HJ573" s="7"/>
      <c r="HK573" s="7"/>
      <c r="HL573" s="7"/>
      <c r="HM573" s="7"/>
      <c r="HN573" s="7"/>
      <c r="HO573" s="7"/>
      <c r="HP573" s="7"/>
      <c r="HQ573" s="7"/>
      <c r="HR573" s="7"/>
      <c r="HS573" s="7"/>
      <c r="HT573" s="7"/>
      <c r="HU573" s="7"/>
      <c r="HV573" s="7"/>
      <c r="HW573" s="7"/>
      <c r="HX573" s="7"/>
      <c r="HY573" s="7"/>
      <c r="HZ573" s="7"/>
      <c r="IA573" s="7"/>
      <c r="IB573" s="7"/>
      <c r="IC573" s="7"/>
      <c r="ID573" s="7"/>
      <c r="IE573" s="7"/>
      <c r="IF573" s="7"/>
      <c r="IG573" s="7"/>
      <c r="IH573" s="7"/>
      <c r="II573" s="7"/>
      <c r="IJ573" s="7"/>
      <c r="IK573" s="7"/>
      <c r="IL573" s="7"/>
      <c r="IM573" s="7"/>
      <c r="IN573" s="7"/>
      <c r="IO573" s="7"/>
      <c r="IP573" s="7"/>
      <c r="IQ573" s="7"/>
      <c r="IR573" s="7"/>
      <c r="IS573" s="7"/>
      <c r="IT573" s="7"/>
      <c r="IU573" s="7"/>
      <c r="IV573" s="7"/>
      <c r="IW573" s="7"/>
      <c r="IX573" s="7"/>
      <c r="IY573" s="7"/>
      <c r="IZ573" s="7"/>
      <c r="JA573" s="7"/>
      <c r="JB573" s="7"/>
      <c r="JC573" s="7"/>
      <c r="JD573" s="7"/>
      <c r="JE573" s="7"/>
      <c r="JF573" s="7"/>
      <c r="JG573" s="7"/>
      <c r="JH573" s="7"/>
      <c r="JI573" s="7"/>
      <c r="JJ573" s="7"/>
      <c r="JK573" s="7"/>
      <c r="JL573" s="7"/>
      <c r="JM573" s="7"/>
      <c r="JN573" s="7"/>
      <c r="JO573" s="7"/>
      <c r="JP573" s="7"/>
      <c r="JQ573" s="7"/>
      <c r="JR573" s="7"/>
      <c r="JS573" s="7"/>
      <c r="JT573" s="7"/>
      <c r="JU573" s="7"/>
    </row>
    <row r="574" spans="1:281" s="3" customFormat="1" ht="30" customHeight="1" thickBot="1">
      <c r="A574" s="19" t="s">
        <v>1655</v>
      </c>
      <c r="B574" s="29" t="s">
        <v>1753</v>
      </c>
      <c r="C574" s="29" t="s">
        <v>1996</v>
      </c>
      <c r="D574" s="109"/>
      <c r="E574" s="115">
        <v>0</v>
      </c>
      <c r="F574" s="113">
        <v>45852</v>
      </c>
      <c r="G574" s="34">
        <v>45866</v>
      </c>
      <c r="H574" s="125">
        <f t="shared" si="268"/>
        <v>15</v>
      </c>
      <c r="I574" s="22"/>
      <c r="J574" s="7"/>
      <c r="K574" s="7"/>
      <c r="L574" s="7"/>
      <c r="M574" s="7"/>
      <c r="N574" s="7"/>
      <c r="O574" s="7"/>
      <c r="P574" s="7"/>
      <c r="Q574" s="7"/>
      <c r="R574" s="7"/>
      <c r="S574" s="7"/>
      <c r="T574" s="7"/>
      <c r="U574" s="8"/>
      <c r="V574" s="8"/>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c r="DJ574" s="7"/>
      <c r="DK574" s="7"/>
      <c r="DL574" s="7"/>
      <c r="DM574" s="7"/>
      <c r="DN574" s="7"/>
      <c r="DO574" s="7"/>
      <c r="DP574" s="7"/>
      <c r="DQ574" s="7"/>
      <c r="DR574" s="7"/>
      <c r="DS574" s="7"/>
      <c r="DT574" s="7"/>
      <c r="DU574" s="7"/>
      <c r="DV574" s="7"/>
      <c r="DW574" s="7"/>
      <c r="DX574" s="7"/>
      <c r="DY574" s="7"/>
      <c r="DZ574" s="7"/>
      <c r="EA574" s="7"/>
      <c r="EB574" s="7"/>
      <c r="EC574" s="7"/>
      <c r="ED574" s="7"/>
      <c r="EE574" s="7"/>
      <c r="EF574" s="7"/>
      <c r="EG574" s="7"/>
      <c r="EH574" s="7"/>
      <c r="EI574" s="7"/>
      <c r="EJ574" s="7"/>
      <c r="EK574" s="7"/>
      <c r="EL574" s="7"/>
      <c r="EM574" s="7"/>
      <c r="EN574" s="7"/>
      <c r="EO574" s="7"/>
      <c r="EP574" s="7"/>
      <c r="EQ574" s="7"/>
      <c r="ER574" s="7"/>
      <c r="ES574" s="7"/>
      <c r="ET574" s="7"/>
      <c r="EU574" s="7"/>
      <c r="EV574" s="7"/>
      <c r="EW574" s="7"/>
      <c r="EX574" s="7"/>
      <c r="EY574" s="7"/>
      <c r="EZ574" s="7"/>
      <c r="FA574" s="7"/>
      <c r="FB574" s="7"/>
      <c r="FC574" s="7"/>
      <c r="FD574" s="7"/>
      <c r="FE574" s="7"/>
      <c r="FF574" s="7"/>
      <c r="FG574" s="7"/>
      <c r="FH574" s="7"/>
      <c r="FI574" s="7"/>
      <c r="FJ574" s="7"/>
      <c r="FK574" s="7"/>
      <c r="FL574" s="7"/>
      <c r="FM574" s="7"/>
      <c r="FN574" s="7"/>
      <c r="FO574" s="7"/>
      <c r="FP574" s="7"/>
      <c r="FQ574" s="7"/>
      <c r="FR574" s="7"/>
      <c r="FS574" s="7"/>
      <c r="FT574" s="7"/>
      <c r="FU574" s="7"/>
      <c r="FV574" s="7"/>
      <c r="FW574" s="7"/>
      <c r="FX574" s="7"/>
      <c r="FY574" s="7"/>
      <c r="FZ574" s="7"/>
      <c r="GA574" s="7"/>
      <c r="GB574" s="7"/>
      <c r="GC574" s="7"/>
      <c r="GD574" s="7"/>
      <c r="GE574" s="7"/>
      <c r="GF574" s="7"/>
      <c r="GG574" s="7"/>
      <c r="GH574" s="7"/>
      <c r="GI574" s="7"/>
      <c r="GJ574" s="7"/>
      <c r="GK574" s="7"/>
      <c r="GL574" s="7"/>
      <c r="GM574" s="7"/>
      <c r="GN574" s="7"/>
      <c r="GO574" s="7"/>
      <c r="GP574" s="7"/>
      <c r="GQ574" s="7"/>
      <c r="GR574" s="7"/>
      <c r="GS574" s="7"/>
      <c r="GT574" s="7"/>
      <c r="GU574" s="7"/>
      <c r="GV574" s="7"/>
      <c r="GW574" s="7"/>
      <c r="GX574" s="7"/>
      <c r="GY574" s="7"/>
      <c r="GZ574" s="7"/>
      <c r="HA574" s="7"/>
      <c r="HB574" s="7"/>
      <c r="HC574" s="7"/>
      <c r="HD574" s="7"/>
      <c r="HE574" s="7"/>
      <c r="HF574" s="7"/>
      <c r="HG574" s="7"/>
      <c r="HH574" s="7"/>
      <c r="HI574" s="7"/>
      <c r="HJ574" s="7"/>
      <c r="HK574" s="7"/>
      <c r="HL574" s="7"/>
      <c r="HM574" s="7"/>
      <c r="HN574" s="7"/>
      <c r="HO574" s="7"/>
      <c r="HP574" s="7"/>
      <c r="HQ574" s="7"/>
      <c r="HR574" s="7"/>
      <c r="HS574" s="7"/>
      <c r="HT574" s="7"/>
      <c r="HU574" s="7"/>
      <c r="HV574" s="7"/>
      <c r="HW574" s="7"/>
      <c r="HX574" s="7"/>
      <c r="HY574" s="7"/>
      <c r="HZ574" s="7"/>
      <c r="IA574" s="7"/>
      <c r="IB574" s="7"/>
      <c r="IC574" s="7"/>
      <c r="ID574" s="7"/>
      <c r="IE574" s="7"/>
      <c r="IF574" s="7"/>
      <c r="IG574" s="7"/>
      <c r="IH574" s="7"/>
      <c r="II574" s="7"/>
      <c r="IJ574" s="7"/>
      <c r="IK574" s="7"/>
      <c r="IL574" s="7"/>
      <c r="IM574" s="7"/>
      <c r="IN574" s="7"/>
      <c r="IO574" s="7"/>
      <c r="IP574" s="7"/>
      <c r="IQ574" s="7"/>
      <c r="IR574" s="7"/>
      <c r="IS574" s="7"/>
      <c r="IT574" s="7"/>
      <c r="IU574" s="7"/>
      <c r="IV574" s="7"/>
      <c r="IW574" s="7"/>
      <c r="IX574" s="7"/>
      <c r="IY574" s="7"/>
      <c r="IZ574" s="7"/>
      <c r="JA574" s="7"/>
      <c r="JB574" s="7"/>
      <c r="JC574" s="7"/>
      <c r="JD574" s="7"/>
      <c r="JE574" s="7"/>
      <c r="JF574" s="7"/>
      <c r="JG574" s="7"/>
      <c r="JH574" s="7"/>
      <c r="JI574" s="7"/>
      <c r="JJ574" s="7"/>
      <c r="JK574" s="7"/>
      <c r="JL574" s="7"/>
      <c r="JM574" s="7"/>
      <c r="JN574" s="7"/>
      <c r="JO574" s="7"/>
      <c r="JP574" s="7"/>
      <c r="JQ574" s="7"/>
      <c r="JR574" s="7"/>
      <c r="JS574" s="7"/>
      <c r="JT574" s="7"/>
      <c r="JU574" s="7"/>
    </row>
    <row r="575" spans="1:281" s="3" customFormat="1" ht="30" customHeight="1" thickBot="1">
      <c r="A575" s="19" t="s">
        <v>1656</v>
      </c>
      <c r="B575" s="29"/>
      <c r="C575" s="29" t="s">
        <v>1989</v>
      </c>
      <c r="D575" s="109"/>
      <c r="E575" s="115">
        <v>0</v>
      </c>
      <c r="F575" s="113">
        <v>45852</v>
      </c>
      <c r="G575" s="34">
        <v>45866</v>
      </c>
      <c r="H575" s="125">
        <f t="shared" si="268"/>
        <v>15</v>
      </c>
      <c r="I575" s="22"/>
      <c r="J575" s="7"/>
      <c r="K575" s="7"/>
      <c r="L575" s="7"/>
      <c r="M575" s="7"/>
      <c r="N575" s="7"/>
      <c r="O575" s="7"/>
      <c r="P575" s="7"/>
      <c r="Q575" s="7"/>
      <c r="R575" s="7"/>
      <c r="S575" s="7"/>
      <c r="T575" s="7"/>
      <c r="U575" s="8"/>
      <c r="V575" s="8"/>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c r="DJ575" s="7"/>
      <c r="DK575" s="7"/>
      <c r="DL575" s="7"/>
      <c r="DM575" s="7"/>
      <c r="DN575" s="7"/>
      <c r="DO575" s="7"/>
      <c r="DP575" s="7"/>
      <c r="DQ575" s="7"/>
      <c r="DR575" s="7"/>
      <c r="DS575" s="7"/>
      <c r="DT575" s="7"/>
      <c r="DU575" s="7"/>
      <c r="DV575" s="7"/>
      <c r="DW575" s="7"/>
      <c r="DX575" s="7"/>
      <c r="DY575" s="7"/>
      <c r="DZ575" s="7"/>
      <c r="EA575" s="7"/>
      <c r="EB575" s="7"/>
      <c r="EC575" s="7"/>
      <c r="ED575" s="7"/>
      <c r="EE575" s="7"/>
      <c r="EF575" s="7"/>
      <c r="EG575" s="7"/>
      <c r="EH575" s="7"/>
      <c r="EI575" s="7"/>
      <c r="EJ575" s="7"/>
      <c r="EK575" s="7"/>
      <c r="EL575" s="7"/>
      <c r="EM575" s="7"/>
      <c r="EN575" s="7"/>
      <c r="EO575" s="7"/>
      <c r="EP575" s="7"/>
      <c r="EQ575" s="7"/>
      <c r="ER575" s="7"/>
      <c r="ES575" s="7"/>
      <c r="ET575" s="7"/>
      <c r="EU575" s="7"/>
      <c r="EV575" s="7"/>
      <c r="EW575" s="7"/>
      <c r="EX575" s="7"/>
      <c r="EY575" s="7"/>
      <c r="EZ575" s="7"/>
      <c r="FA575" s="7"/>
      <c r="FB575" s="7"/>
      <c r="FC575" s="7"/>
      <c r="FD575" s="7"/>
      <c r="FE575" s="7"/>
      <c r="FF575" s="7"/>
      <c r="FG575" s="7"/>
      <c r="FH575" s="7"/>
      <c r="FI575" s="7"/>
      <c r="FJ575" s="7"/>
      <c r="FK575" s="7"/>
      <c r="FL575" s="7"/>
      <c r="FM575" s="7"/>
      <c r="FN575" s="7"/>
      <c r="FO575" s="7"/>
      <c r="FP575" s="7"/>
      <c r="FQ575" s="7"/>
      <c r="FR575" s="7"/>
      <c r="FS575" s="7"/>
      <c r="FT575" s="7"/>
      <c r="FU575" s="7"/>
      <c r="FV575" s="7"/>
      <c r="FW575" s="7"/>
      <c r="FX575" s="7"/>
      <c r="FY575" s="7"/>
      <c r="FZ575" s="7"/>
      <c r="GA575" s="7"/>
      <c r="GB575" s="7"/>
      <c r="GC575" s="7"/>
      <c r="GD575" s="7"/>
      <c r="GE575" s="7"/>
      <c r="GF575" s="7"/>
      <c r="GG575" s="7"/>
      <c r="GH575" s="7"/>
      <c r="GI575" s="7"/>
      <c r="GJ575" s="7"/>
      <c r="GK575" s="7"/>
      <c r="GL575" s="7"/>
      <c r="GM575" s="7"/>
      <c r="GN575" s="7"/>
      <c r="GO575" s="7"/>
      <c r="GP575" s="7"/>
      <c r="GQ575" s="7"/>
      <c r="GR575" s="7"/>
      <c r="GS575" s="7"/>
      <c r="GT575" s="7"/>
      <c r="GU575" s="7"/>
      <c r="GV575" s="7"/>
      <c r="GW575" s="7"/>
      <c r="GX575" s="7"/>
      <c r="GY575" s="7"/>
      <c r="GZ575" s="7"/>
      <c r="HA575" s="7"/>
      <c r="HB575" s="7"/>
      <c r="HC575" s="7"/>
      <c r="HD575" s="7"/>
      <c r="HE575" s="7"/>
      <c r="HF575" s="7"/>
      <c r="HG575" s="7"/>
      <c r="HH575" s="7"/>
      <c r="HI575" s="7"/>
      <c r="HJ575" s="7"/>
      <c r="HK575" s="7"/>
      <c r="HL575" s="7"/>
      <c r="HM575" s="7"/>
      <c r="HN575" s="7"/>
      <c r="HO575" s="7"/>
      <c r="HP575" s="7"/>
      <c r="HQ575" s="7"/>
      <c r="HR575" s="7"/>
      <c r="HS575" s="7"/>
      <c r="HT575" s="7"/>
      <c r="HU575" s="7"/>
      <c r="HV575" s="7"/>
      <c r="HW575" s="7"/>
      <c r="HX575" s="7"/>
      <c r="HY575" s="7"/>
      <c r="HZ575" s="7"/>
      <c r="IA575" s="7"/>
      <c r="IB575" s="7"/>
      <c r="IC575" s="7"/>
      <c r="ID575" s="7"/>
      <c r="IE575" s="7"/>
      <c r="IF575" s="7"/>
      <c r="IG575" s="7"/>
      <c r="IH575" s="7"/>
      <c r="II575" s="7"/>
      <c r="IJ575" s="7"/>
      <c r="IK575" s="7"/>
      <c r="IL575" s="7"/>
      <c r="IM575" s="7"/>
      <c r="IN575" s="7"/>
      <c r="IO575" s="7"/>
      <c r="IP575" s="7"/>
      <c r="IQ575" s="7"/>
      <c r="IR575" s="7"/>
      <c r="IS575" s="7"/>
      <c r="IT575" s="7"/>
      <c r="IU575" s="7"/>
      <c r="IV575" s="7"/>
      <c r="IW575" s="7"/>
      <c r="IX575" s="7"/>
      <c r="IY575" s="7"/>
      <c r="IZ575" s="7"/>
      <c r="JA575" s="7"/>
      <c r="JB575" s="7"/>
      <c r="JC575" s="7"/>
      <c r="JD575" s="7"/>
      <c r="JE575" s="7"/>
      <c r="JF575" s="7"/>
      <c r="JG575" s="7"/>
      <c r="JH575" s="7"/>
      <c r="JI575" s="7"/>
      <c r="JJ575" s="7"/>
      <c r="JK575" s="7"/>
      <c r="JL575" s="7"/>
      <c r="JM575" s="7"/>
      <c r="JN575" s="7"/>
      <c r="JO575" s="7"/>
      <c r="JP575" s="7"/>
      <c r="JQ575" s="7"/>
      <c r="JR575" s="7"/>
      <c r="JS575" s="7"/>
      <c r="JT575" s="7"/>
      <c r="JU575" s="7"/>
    </row>
    <row r="576" spans="1:281" s="3" customFormat="1" ht="30" customHeight="1" thickBot="1">
      <c r="A576" s="19" t="s">
        <v>1657</v>
      </c>
      <c r="B576" s="29"/>
      <c r="C576" s="29" t="s">
        <v>1998</v>
      </c>
      <c r="D576" s="109"/>
      <c r="E576" s="115">
        <v>0</v>
      </c>
      <c r="F576" s="113">
        <v>45852</v>
      </c>
      <c r="G576" s="34">
        <v>45866</v>
      </c>
      <c r="H576" s="125">
        <f t="shared" si="268"/>
        <v>15</v>
      </c>
      <c r="I576" s="22"/>
      <c r="J576" s="7"/>
      <c r="K576" s="7"/>
      <c r="L576" s="7"/>
      <c r="M576" s="7"/>
      <c r="N576" s="7"/>
      <c r="O576" s="7"/>
      <c r="P576" s="7"/>
      <c r="Q576" s="7"/>
      <c r="R576" s="7"/>
      <c r="S576" s="7"/>
      <c r="T576" s="7"/>
      <c r="U576" s="8"/>
      <c r="V576" s="8"/>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c r="DJ576" s="7"/>
      <c r="DK576" s="7"/>
      <c r="DL576" s="7"/>
      <c r="DM576" s="7"/>
      <c r="DN576" s="7"/>
      <c r="DO576" s="7"/>
      <c r="DP576" s="7"/>
      <c r="DQ576" s="7"/>
      <c r="DR576" s="7"/>
      <c r="DS576" s="7"/>
      <c r="DT576" s="7"/>
      <c r="DU576" s="7"/>
      <c r="DV576" s="7"/>
      <c r="DW576" s="7"/>
      <c r="DX576" s="7"/>
      <c r="DY576" s="7"/>
      <c r="DZ576" s="7"/>
      <c r="EA576" s="7"/>
      <c r="EB576" s="7"/>
      <c r="EC576" s="7"/>
      <c r="ED576" s="7"/>
      <c r="EE576" s="7"/>
      <c r="EF576" s="7"/>
      <c r="EG576" s="7"/>
      <c r="EH576" s="7"/>
      <c r="EI576" s="7"/>
      <c r="EJ576" s="7"/>
      <c r="EK576" s="7"/>
      <c r="EL576" s="7"/>
      <c r="EM576" s="7"/>
      <c r="EN576" s="7"/>
      <c r="EO576" s="7"/>
      <c r="EP576" s="7"/>
      <c r="EQ576" s="7"/>
      <c r="ER576" s="7"/>
      <c r="ES576" s="7"/>
      <c r="ET576" s="7"/>
      <c r="EU576" s="7"/>
      <c r="EV576" s="7"/>
      <c r="EW576" s="7"/>
      <c r="EX576" s="7"/>
      <c r="EY576" s="7"/>
      <c r="EZ576" s="7"/>
      <c r="FA576" s="7"/>
      <c r="FB576" s="7"/>
      <c r="FC576" s="7"/>
      <c r="FD576" s="7"/>
      <c r="FE576" s="7"/>
      <c r="FF576" s="7"/>
      <c r="FG576" s="7"/>
      <c r="FH576" s="7"/>
      <c r="FI576" s="7"/>
      <c r="FJ576" s="7"/>
      <c r="FK576" s="7"/>
      <c r="FL576" s="7"/>
      <c r="FM576" s="7"/>
      <c r="FN576" s="7"/>
      <c r="FO576" s="7"/>
      <c r="FP576" s="7"/>
      <c r="FQ576" s="7"/>
      <c r="FR576" s="7"/>
      <c r="FS576" s="7"/>
      <c r="FT576" s="7"/>
      <c r="FU576" s="7"/>
      <c r="FV576" s="7"/>
      <c r="FW576" s="7"/>
      <c r="FX576" s="7"/>
      <c r="FY576" s="7"/>
      <c r="FZ576" s="7"/>
      <c r="GA576" s="7"/>
      <c r="GB576" s="7"/>
      <c r="GC576" s="7"/>
      <c r="GD576" s="7"/>
      <c r="GE576" s="7"/>
      <c r="GF576" s="7"/>
      <c r="GG576" s="7"/>
      <c r="GH576" s="7"/>
      <c r="GI576" s="7"/>
      <c r="GJ576" s="7"/>
      <c r="GK576" s="7"/>
      <c r="GL576" s="7"/>
      <c r="GM576" s="7"/>
      <c r="GN576" s="7"/>
      <c r="GO576" s="7"/>
      <c r="GP576" s="7"/>
      <c r="GQ576" s="7"/>
      <c r="GR576" s="7"/>
      <c r="GS576" s="7"/>
      <c r="GT576" s="7"/>
      <c r="GU576" s="7"/>
      <c r="GV576" s="7"/>
      <c r="GW576" s="7"/>
      <c r="GX576" s="7"/>
      <c r="GY576" s="7"/>
      <c r="GZ576" s="7"/>
      <c r="HA576" s="7"/>
      <c r="HB576" s="7"/>
      <c r="HC576" s="7"/>
      <c r="HD576" s="7"/>
      <c r="HE576" s="7"/>
      <c r="HF576" s="7"/>
      <c r="HG576" s="7"/>
      <c r="HH576" s="7"/>
      <c r="HI576" s="7"/>
      <c r="HJ576" s="7"/>
      <c r="HK576" s="7"/>
      <c r="HL576" s="7"/>
      <c r="HM576" s="7"/>
      <c r="HN576" s="7"/>
      <c r="HO576" s="7"/>
      <c r="HP576" s="7"/>
      <c r="HQ576" s="7"/>
      <c r="HR576" s="7"/>
      <c r="HS576" s="7"/>
      <c r="HT576" s="7"/>
      <c r="HU576" s="7"/>
      <c r="HV576" s="7"/>
      <c r="HW576" s="7"/>
      <c r="HX576" s="7"/>
      <c r="HY576" s="7"/>
      <c r="HZ576" s="7"/>
      <c r="IA576" s="7"/>
      <c r="IB576" s="7"/>
      <c r="IC576" s="7"/>
      <c r="ID576" s="7"/>
      <c r="IE576" s="7"/>
      <c r="IF576" s="7"/>
      <c r="IG576" s="7"/>
      <c r="IH576" s="7"/>
      <c r="II576" s="7"/>
      <c r="IJ576" s="7"/>
      <c r="IK576" s="7"/>
      <c r="IL576" s="7"/>
      <c r="IM576" s="7"/>
      <c r="IN576" s="7"/>
      <c r="IO576" s="7"/>
      <c r="IP576" s="7"/>
      <c r="IQ576" s="7"/>
      <c r="IR576" s="7"/>
      <c r="IS576" s="7"/>
      <c r="IT576" s="7"/>
      <c r="IU576" s="7"/>
      <c r="IV576" s="7"/>
      <c r="IW576" s="7"/>
      <c r="IX576" s="7"/>
      <c r="IY576" s="7"/>
      <c r="IZ576" s="7"/>
      <c r="JA576" s="7"/>
      <c r="JB576" s="7"/>
      <c r="JC576" s="7"/>
      <c r="JD576" s="7"/>
      <c r="JE576" s="7"/>
      <c r="JF576" s="7"/>
      <c r="JG576" s="7"/>
      <c r="JH576" s="7"/>
      <c r="JI576" s="7"/>
      <c r="JJ576" s="7"/>
      <c r="JK576" s="7"/>
      <c r="JL576" s="7"/>
      <c r="JM576" s="7"/>
      <c r="JN576" s="7"/>
      <c r="JO576" s="7"/>
      <c r="JP576" s="7"/>
      <c r="JQ576" s="7"/>
      <c r="JR576" s="7"/>
      <c r="JS576" s="7"/>
      <c r="JT576" s="7"/>
      <c r="JU576" s="7"/>
    </row>
    <row r="577" spans="1:281" s="3" customFormat="1" ht="30" customHeight="1" thickBot="1">
      <c r="A577" s="19" t="s">
        <v>1658</v>
      </c>
      <c r="B577" s="29"/>
      <c r="C577" s="29" t="s">
        <v>405</v>
      </c>
      <c r="D577" s="109"/>
      <c r="E577" s="115">
        <v>0</v>
      </c>
      <c r="F577" s="113">
        <v>45852</v>
      </c>
      <c r="G577" s="34">
        <v>45866</v>
      </c>
      <c r="H577" s="125">
        <f t="shared" si="268"/>
        <v>15</v>
      </c>
      <c r="I577" s="22"/>
      <c r="J577" s="7"/>
      <c r="K577" s="7"/>
      <c r="L577" s="7"/>
      <c r="M577" s="7"/>
      <c r="N577" s="7"/>
      <c r="O577" s="7"/>
      <c r="P577" s="7"/>
      <c r="Q577" s="7"/>
      <c r="R577" s="7"/>
      <c r="S577" s="7"/>
      <c r="T577" s="7"/>
      <c r="U577" s="8"/>
      <c r="V577" s="8"/>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c r="FV577" s="7"/>
      <c r="FW577" s="7"/>
      <c r="FX577" s="7"/>
      <c r="FY577" s="7"/>
      <c r="FZ577" s="7"/>
      <c r="GA577" s="7"/>
      <c r="GB577" s="7"/>
      <c r="GC577" s="7"/>
      <c r="GD577" s="7"/>
      <c r="GE577" s="7"/>
      <c r="GF577" s="7"/>
      <c r="GG577" s="7"/>
      <c r="GH577" s="7"/>
      <c r="GI577" s="7"/>
      <c r="GJ577" s="7"/>
      <c r="GK577" s="7"/>
      <c r="GL577" s="7"/>
      <c r="GM577" s="7"/>
      <c r="GN577" s="7"/>
      <c r="GO577" s="7"/>
      <c r="GP577" s="7"/>
      <c r="GQ577" s="7"/>
      <c r="GR577" s="7"/>
      <c r="GS577" s="7"/>
      <c r="GT577" s="7"/>
      <c r="GU577" s="7"/>
      <c r="GV577" s="7"/>
      <c r="GW577" s="7"/>
      <c r="GX577" s="7"/>
      <c r="GY577" s="7"/>
      <c r="GZ577" s="7"/>
      <c r="HA577" s="7"/>
      <c r="HB577" s="7"/>
      <c r="HC577" s="7"/>
      <c r="HD577" s="7"/>
      <c r="HE577" s="7"/>
      <c r="HF577" s="7"/>
      <c r="HG577" s="7"/>
      <c r="HH577" s="7"/>
      <c r="HI577" s="7"/>
      <c r="HJ577" s="7"/>
      <c r="HK577" s="7"/>
      <c r="HL577" s="7"/>
      <c r="HM577" s="7"/>
      <c r="HN577" s="7"/>
      <c r="HO577" s="7"/>
      <c r="HP577" s="7"/>
      <c r="HQ577" s="7"/>
      <c r="HR577" s="7"/>
      <c r="HS577" s="7"/>
      <c r="HT577" s="7"/>
      <c r="HU577" s="7"/>
      <c r="HV577" s="7"/>
      <c r="HW577" s="7"/>
      <c r="HX577" s="7"/>
      <c r="HY577" s="7"/>
      <c r="HZ577" s="7"/>
      <c r="IA577" s="7"/>
      <c r="IB577" s="7"/>
      <c r="IC577" s="7"/>
      <c r="ID577" s="7"/>
      <c r="IE577" s="7"/>
      <c r="IF577" s="7"/>
      <c r="IG577" s="7"/>
      <c r="IH577" s="7"/>
      <c r="II577" s="7"/>
      <c r="IJ577" s="7"/>
      <c r="IK577" s="7"/>
      <c r="IL577" s="7"/>
      <c r="IM577" s="7"/>
      <c r="IN577" s="7"/>
      <c r="IO577" s="7"/>
      <c r="IP577" s="7"/>
      <c r="IQ577" s="7"/>
      <c r="IR577" s="7"/>
      <c r="IS577" s="7"/>
      <c r="IT577" s="7"/>
      <c r="IU577" s="7"/>
      <c r="IV577" s="7"/>
      <c r="IW577" s="7"/>
      <c r="IX577" s="7"/>
      <c r="IY577" s="7"/>
      <c r="IZ577" s="7"/>
      <c r="JA577" s="7"/>
      <c r="JB577" s="7"/>
      <c r="JC577" s="7"/>
      <c r="JD577" s="7"/>
      <c r="JE577" s="7"/>
      <c r="JF577" s="7"/>
      <c r="JG577" s="7"/>
      <c r="JH577" s="7"/>
      <c r="JI577" s="7"/>
      <c r="JJ577" s="7"/>
      <c r="JK577" s="7"/>
      <c r="JL577" s="7"/>
      <c r="JM577" s="7"/>
      <c r="JN577" s="7"/>
      <c r="JO577" s="7"/>
      <c r="JP577" s="7"/>
      <c r="JQ577" s="7"/>
      <c r="JR577" s="7"/>
      <c r="JS577" s="7"/>
      <c r="JT577" s="7"/>
      <c r="JU577" s="7"/>
    </row>
    <row r="578" spans="1:281" s="3" customFormat="1" ht="30" customHeight="1" thickBot="1">
      <c r="A578" s="19" t="s">
        <v>1659</v>
      </c>
      <c r="B578" s="29"/>
      <c r="C578" s="29" t="s">
        <v>405</v>
      </c>
      <c r="D578" s="109"/>
      <c r="E578" s="115">
        <v>0</v>
      </c>
      <c r="F578" s="113">
        <v>45852</v>
      </c>
      <c r="G578" s="34">
        <v>45866</v>
      </c>
      <c r="H578" s="125">
        <f t="shared" si="268"/>
        <v>15</v>
      </c>
      <c r="I578" s="22"/>
      <c r="J578" s="7"/>
      <c r="K578" s="7"/>
      <c r="L578" s="7"/>
      <c r="M578" s="7"/>
      <c r="N578" s="7"/>
      <c r="O578" s="7"/>
      <c r="P578" s="7"/>
      <c r="Q578" s="7"/>
      <c r="R578" s="7"/>
      <c r="S578" s="7"/>
      <c r="T578" s="7"/>
      <c r="U578" s="8"/>
      <c r="V578" s="8"/>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c r="FV578" s="7"/>
      <c r="FW578" s="7"/>
      <c r="FX578" s="7"/>
      <c r="FY578" s="7"/>
      <c r="FZ578" s="7"/>
      <c r="GA578" s="7"/>
      <c r="GB578" s="7"/>
      <c r="GC578" s="7"/>
      <c r="GD578" s="7"/>
      <c r="GE578" s="7"/>
      <c r="GF578" s="7"/>
      <c r="GG578" s="7"/>
      <c r="GH578" s="7"/>
      <c r="GI578" s="7"/>
      <c r="GJ578" s="7"/>
      <c r="GK578" s="7"/>
      <c r="GL578" s="7"/>
      <c r="GM578" s="7"/>
      <c r="GN578" s="7"/>
      <c r="GO578" s="7"/>
      <c r="GP578" s="7"/>
      <c r="GQ578" s="7"/>
      <c r="GR578" s="7"/>
      <c r="GS578" s="7"/>
      <c r="GT578" s="7"/>
      <c r="GU578" s="7"/>
      <c r="GV578" s="7"/>
      <c r="GW578" s="7"/>
      <c r="GX578" s="7"/>
      <c r="GY578" s="7"/>
      <c r="GZ578" s="7"/>
      <c r="HA578" s="7"/>
      <c r="HB578" s="7"/>
      <c r="HC578" s="7"/>
      <c r="HD578" s="7"/>
      <c r="HE578" s="7"/>
      <c r="HF578" s="7"/>
      <c r="HG578" s="7"/>
      <c r="HH578" s="7"/>
      <c r="HI578" s="7"/>
      <c r="HJ578" s="7"/>
      <c r="HK578" s="7"/>
      <c r="HL578" s="7"/>
      <c r="HM578" s="7"/>
      <c r="HN578" s="7"/>
      <c r="HO578" s="7"/>
      <c r="HP578" s="7"/>
      <c r="HQ578" s="7"/>
      <c r="HR578" s="7"/>
      <c r="HS578" s="7"/>
      <c r="HT578" s="7"/>
      <c r="HU578" s="7"/>
      <c r="HV578" s="7"/>
      <c r="HW578" s="7"/>
      <c r="HX578" s="7"/>
      <c r="HY578" s="7"/>
      <c r="HZ578" s="7"/>
      <c r="IA578" s="7"/>
      <c r="IB578" s="7"/>
      <c r="IC578" s="7"/>
      <c r="ID578" s="7"/>
      <c r="IE578" s="7"/>
      <c r="IF578" s="7"/>
      <c r="IG578" s="7"/>
      <c r="IH578" s="7"/>
      <c r="II578" s="7"/>
      <c r="IJ578" s="7"/>
      <c r="IK578" s="7"/>
      <c r="IL578" s="7"/>
      <c r="IM578" s="7"/>
      <c r="IN578" s="7"/>
      <c r="IO578" s="7"/>
      <c r="IP578" s="7"/>
      <c r="IQ578" s="7"/>
      <c r="IR578" s="7"/>
      <c r="IS578" s="7"/>
      <c r="IT578" s="7"/>
      <c r="IU578" s="7"/>
      <c r="IV578" s="7"/>
      <c r="IW578" s="7"/>
      <c r="IX578" s="7"/>
      <c r="IY578" s="7"/>
      <c r="IZ578" s="7"/>
      <c r="JA578" s="7"/>
      <c r="JB578" s="7"/>
      <c r="JC578" s="7"/>
      <c r="JD578" s="7"/>
      <c r="JE578" s="7"/>
      <c r="JF578" s="7"/>
      <c r="JG578" s="7"/>
      <c r="JH578" s="7"/>
      <c r="JI578" s="7"/>
      <c r="JJ578" s="7"/>
      <c r="JK578" s="7"/>
      <c r="JL578" s="7"/>
      <c r="JM578" s="7"/>
      <c r="JN578" s="7"/>
      <c r="JO578" s="7"/>
      <c r="JP578" s="7"/>
      <c r="JQ578" s="7"/>
      <c r="JR578" s="7"/>
      <c r="JS578" s="7"/>
      <c r="JT578" s="7"/>
      <c r="JU578" s="7"/>
    </row>
    <row r="579" spans="1:281" s="3" customFormat="1" ht="30" customHeight="1" thickBot="1">
      <c r="A579" s="19" t="s">
        <v>1660</v>
      </c>
      <c r="B579" s="29" t="s">
        <v>1753</v>
      </c>
      <c r="C579" s="29" t="s">
        <v>1996</v>
      </c>
      <c r="D579" s="109"/>
      <c r="E579" s="115">
        <v>0</v>
      </c>
      <c r="F579" s="113">
        <v>45852</v>
      </c>
      <c r="G579" s="34">
        <v>45866</v>
      </c>
      <c r="H579" s="125">
        <f t="shared" si="268"/>
        <v>15</v>
      </c>
      <c r="I579" s="22"/>
      <c r="J579" s="7"/>
      <c r="K579" s="7"/>
      <c r="L579" s="7"/>
      <c r="M579" s="7"/>
      <c r="N579" s="7"/>
      <c r="O579" s="7"/>
      <c r="P579" s="7"/>
      <c r="Q579" s="7"/>
      <c r="R579" s="7"/>
      <c r="S579" s="7"/>
      <c r="T579" s="7"/>
      <c r="U579" s="8"/>
      <c r="V579" s="8"/>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c r="HS579" s="7"/>
      <c r="HT579" s="7"/>
      <c r="HU579" s="7"/>
      <c r="HV579" s="7"/>
      <c r="HW579" s="7"/>
      <c r="HX579" s="7"/>
      <c r="HY579" s="7"/>
      <c r="HZ579" s="7"/>
      <c r="IA579" s="7"/>
      <c r="IB579" s="7"/>
      <c r="IC579" s="7"/>
      <c r="ID579" s="7"/>
      <c r="IE579" s="7"/>
      <c r="IF579" s="7"/>
      <c r="IG579" s="7"/>
      <c r="IH579" s="7"/>
      <c r="II579" s="7"/>
      <c r="IJ579" s="7"/>
      <c r="IK579" s="7"/>
      <c r="IL579" s="7"/>
      <c r="IM579" s="7"/>
      <c r="IN579" s="7"/>
      <c r="IO579" s="7"/>
      <c r="IP579" s="7"/>
      <c r="IQ579" s="7"/>
      <c r="IR579" s="7"/>
      <c r="IS579" s="7"/>
      <c r="IT579" s="7"/>
      <c r="IU579" s="7"/>
      <c r="IV579" s="7"/>
      <c r="IW579" s="7"/>
      <c r="IX579" s="7"/>
      <c r="IY579" s="7"/>
      <c r="IZ579" s="7"/>
      <c r="JA579" s="7"/>
      <c r="JB579" s="7"/>
      <c r="JC579" s="7"/>
      <c r="JD579" s="7"/>
      <c r="JE579" s="7"/>
      <c r="JF579" s="7"/>
      <c r="JG579" s="7"/>
      <c r="JH579" s="7"/>
      <c r="JI579" s="7"/>
      <c r="JJ579" s="7"/>
      <c r="JK579" s="7"/>
      <c r="JL579" s="7"/>
      <c r="JM579" s="7"/>
      <c r="JN579" s="7"/>
      <c r="JO579" s="7"/>
      <c r="JP579" s="7"/>
      <c r="JQ579" s="7"/>
      <c r="JR579" s="7"/>
      <c r="JS579" s="7"/>
      <c r="JT579" s="7"/>
      <c r="JU579" s="7"/>
    </row>
    <row r="580" spans="1:281" s="3" customFormat="1" ht="30" customHeight="1" thickBot="1">
      <c r="A580" s="19" t="s">
        <v>1661</v>
      </c>
      <c r="B580" s="29"/>
      <c r="C580" s="29" t="s">
        <v>405</v>
      </c>
      <c r="D580" s="109"/>
      <c r="E580" s="115">
        <v>0</v>
      </c>
      <c r="F580" s="113">
        <v>45852</v>
      </c>
      <c r="G580" s="34">
        <v>45866</v>
      </c>
      <c r="H580" s="125">
        <f t="shared" si="268"/>
        <v>15</v>
      </c>
      <c r="I580" s="22"/>
      <c r="J580" s="7"/>
      <c r="K580" s="7"/>
      <c r="L580" s="7"/>
      <c r="M580" s="7"/>
      <c r="N580" s="7"/>
      <c r="O580" s="7"/>
      <c r="P580" s="7"/>
      <c r="Q580" s="7"/>
      <c r="R580" s="7"/>
      <c r="S580" s="7"/>
      <c r="T580" s="7"/>
      <c r="U580" s="8"/>
      <c r="V580" s="8"/>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c r="HS580" s="7"/>
      <c r="HT580" s="7"/>
      <c r="HU580" s="7"/>
      <c r="HV580" s="7"/>
      <c r="HW580" s="7"/>
      <c r="HX580" s="7"/>
      <c r="HY580" s="7"/>
      <c r="HZ580" s="7"/>
      <c r="IA580" s="7"/>
      <c r="IB580" s="7"/>
      <c r="IC580" s="7"/>
      <c r="ID580" s="7"/>
      <c r="IE580" s="7"/>
      <c r="IF580" s="7"/>
      <c r="IG580" s="7"/>
      <c r="IH580" s="7"/>
      <c r="II580" s="7"/>
      <c r="IJ580" s="7"/>
      <c r="IK580" s="7"/>
      <c r="IL580" s="7"/>
      <c r="IM580" s="7"/>
      <c r="IN580" s="7"/>
      <c r="IO580" s="7"/>
      <c r="IP580" s="7"/>
      <c r="IQ580" s="7"/>
      <c r="IR580" s="7"/>
      <c r="IS580" s="7"/>
      <c r="IT580" s="7"/>
      <c r="IU580" s="7"/>
      <c r="IV580" s="7"/>
      <c r="IW580" s="7"/>
      <c r="IX580" s="7"/>
      <c r="IY580" s="7"/>
      <c r="IZ580" s="7"/>
      <c r="JA580" s="7"/>
      <c r="JB580" s="7"/>
      <c r="JC580" s="7"/>
      <c r="JD580" s="7"/>
      <c r="JE580" s="7"/>
      <c r="JF580" s="7"/>
      <c r="JG580" s="7"/>
      <c r="JH580" s="7"/>
      <c r="JI580" s="7"/>
      <c r="JJ580" s="7"/>
      <c r="JK580" s="7"/>
      <c r="JL580" s="7"/>
      <c r="JM580" s="7"/>
      <c r="JN580" s="7"/>
      <c r="JO580" s="7"/>
      <c r="JP580" s="7"/>
      <c r="JQ580" s="7"/>
      <c r="JR580" s="7"/>
      <c r="JS580" s="7"/>
      <c r="JT580" s="7"/>
      <c r="JU580" s="7"/>
    </row>
    <row r="581" spans="1:281" s="3" customFormat="1" ht="30" customHeight="1" thickBot="1">
      <c r="A581" s="19" t="s">
        <v>1662</v>
      </c>
      <c r="B581" s="29"/>
      <c r="C581" s="29" t="s">
        <v>405</v>
      </c>
      <c r="D581" s="109"/>
      <c r="E581" s="115">
        <v>0</v>
      </c>
      <c r="F581" s="113">
        <v>45852</v>
      </c>
      <c r="G581" s="34">
        <v>45866</v>
      </c>
      <c r="H581" s="125">
        <f t="shared" si="268"/>
        <v>15</v>
      </c>
      <c r="I581" s="22"/>
      <c r="J581" s="7"/>
      <c r="K581" s="7"/>
      <c r="L581" s="7"/>
      <c r="M581" s="7"/>
      <c r="N581" s="7"/>
      <c r="O581" s="7"/>
      <c r="P581" s="7"/>
      <c r="Q581" s="7"/>
      <c r="R581" s="7"/>
      <c r="S581" s="7"/>
      <c r="T581" s="7"/>
      <c r="U581" s="8"/>
      <c r="V581" s="8"/>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c r="HS581" s="7"/>
      <c r="HT581" s="7"/>
      <c r="HU581" s="7"/>
      <c r="HV581" s="7"/>
      <c r="HW581" s="7"/>
      <c r="HX581" s="7"/>
      <c r="HY581" s="7"/>
      <c r="HZ581" s="7"/>
      <c r="IA581" s="7"/>
      <c r="IB581" s="7"/>
      <c r="IC581" s="7"/>
      <c r="ID581" s="7"/>
      <c r="IE581" s="7"/>
      <c r="IF581" s="7"/>
      <c r="IG581" s="7"/>
      <c r="IH581" s="7"/>
      <c r="II581" s="7"/>
      <c r="IJ581" s="7"/>
      <c r="IK581" s="7"/>
      <c r="IL581" s="7"/>
      <c r="IM581" s="7"/>
      <c r="IN581" s="7"/>
      <c r="IO581" s="7"/>
      <c r="IP581" s="7"/>
      <c r="IQ581" s="7"/>
      <c r="IR581" s="7"/>
      <c r="IS581" s="7"/>
      <c r="IT581" s="7"/>
      <c r="IU581" s="7"/>
      <c r="IV581" s="7"/>
      <c r="IW581" s="7"/>
      <c r="IX581" s="7"/>
      <c r="IY581" s="7"/>
      <c r="IZ581" s="7"/>
      <c r="JA581" s="7"/>
      <c r="JB581" s="7"/>
      <c r="JC581" s="7"/>
      <c r="JD581" s="7"/>
      <c r="JE581" s="7"/>
      <c r="JF581" s="7"/>
      <c r="JG581" s="7"/>
      <c r="JH581" s="7"/>
      <c r="JI581" s="7"/>
      <c r="JJ581" s="7"/>
      <c r="JK581" s="7"/>
      <c r="JL581" s="7"/>
      <c r="JM581" s="7"/>
      <c r="JN581" s="7"/>
      <c r="JO581" s="7"/>
      <c r="JP581" s="7"/>
      <c r="JQ581" s="7"/>
      <c r="JR581" s="7"/>
      <c r="JS581" s="7"/>
      <c r="JT581" s="7"/>
      <c r="JU581" s="7"/>
    </row>
    <row r="582" spans="1:281" s="3" customFormat="1" ht="30" customHeight="1" thickBot="1">
      <c r="A582" s="19" t="s">
        <v>1663</v>
      </c>
      <c r="B582" s="29" t="s">
        <v>331</v>
      </c>
      <c r="C582" s="29" t="s">
        <v>1220</v>
      </c>
      <c r="D582" s="109"/>
      <c r="E582" s="115">
        <v>0</v>
      </c>
      <c r="F582" s="113">
        <v>45852</v>
      </c>
      <c r="G582" s="34">
        <v>45866</v>
      </c>
      <c r="H582" s="125">
        <f t="shared" si="268"/>
        <v>15</v>
      </c>
      <c r="I582" s="22"/>
      <c r="J582" s="7"/>
      <c r="K582" s="7"/>
      <c r="L582" s="7"/>
      <c r="M582" s="7"/>
      <c r="N582" s="7"/>
      <c r="O582" s="7"/>
      <c r="P582" s="7"/>
      <c r="Q582" s="7"/>
      <c r="R582" s="7"/>
      <c r="S582" s="7"/>
      <c r="T582" s="7"/>
      <c r="U582" s="8"/>
      <c r="V582" s="8"/>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c r="FV582" s="7"/>
      <c r="FW582" s="7"/>
      <c r="FX582" s="7"/>
      <c r="FY582" s="7"/>
      <c r="FZ582" s="7"/>
      <c r="GA582" s="7"/>
      <c r="GB582" s="7"/>
      <c r="GC582" s="7"/>
      <c r="GD582" s="7"/>
      <c r="GE582" s="7"/>
      <c r="GF582" s="7"/>
      <c r="GG582" s="7"/>
      <c r="GH582" s="7"/>
      <c r="GI582" s="7"/>
      <c r="GJ582" s="7"/>
      <c r="GK582" s="7"/>
      <c r="GL582" s="7"/>
      <c r="GM582" s="7"/>
      <c r="GN582" s="7"/>
      <c r="GO582" s="7"/>
      <c r="GP582" s="7"/>
      <c r="GQ582" s="7"/>
      <c r="GR582" s="7"/>
      <c r="GS582" s="7"/>
      <c r="GT582" s="7"/>
      <c r="GU582" s="7"/>
      <c r="GV582" s="7"/>
      <c r="GW582" s="7"/>
      <c r="GX582" s="7"/>
      <c r="GY582" s="7"/>
      <c r="GZ582" s="7"/>
      <c r="HA582" s="7"/>
      <c r="HB582" s="7"/>
      <c r="HC582" s="7"/>
      <c r="HD582" s="7"/>
      <c r="HE582" s="7"/>
      <c r="HF582" s="7"/>
      <c r="HG582" s="7"/>
      <c r="HH582" s="7"/>
      <c r="HI582" s="7"/>
      <c r="HJ582" s="7"/>
      <c r="HK582" s="7"/>
      <c r="HL582" s="7"/>
      <c r="HM582" s="7"/>
      <c r="HN582" s="7"/>
      <c r="HO582" s="7"/>
      <c r="HP582" s="7"/>
      <c r="HQ582" s="7"/>
      <c r="HR582" s="7"/>
      <c r="HS582" s="7"/>
      <c r="HT582" s="7"/>
      <c r="HU582" s="7"/>
      <c r="HV582" s="7"/>
      <c r="HW582" s="7"/>
      <c r="HX582" s="7"/>
      <c r="HY582" s="7"/>
      <c r="HZ582" s="7"/>
      <c r="IA582" s="7"/>
      <c r="IB582" s="7"/>
      <c r="IC582" s="7"/>
      <c r="ID582" s="7"/>
      <c r="IE582" s="7"/>
      <c r="IF582" s="7"/>
      <c r="IG582" s="7"/>
      <c r="IH582" s="7"/>
      <c r="II582" s="7"/>
      <c r="IJ582" s="7"/>
      <c r="IK582" s="7"/>
      <c r="IL582" s="7"/>
      <c r="IM582" s="7"/>
      <c r="IN582" s="7"/>
      <c r="IO582" s="7"/>
      <c r="IP582" s="7"/>
      <c r="IQ582" s="7"/>
      <c r="IR582" s="7"/>
      <c r="IS582" s="7"/>
      <c r="IT582" s="7"/>
      <c r="IU582" s="7"/>
      <c r="IV582" s="7"/>
      <c r="IW582" s="7"/>
      <c r="IX582" s="7"/>
      <c r="IY582" s="7"/>
      <c r="IZ582" s="7"/>
      <c r="JA582" s="7"/>
      <c r="JB582" s="7"/>
      <c r="JC582" s="7"/>
      <c r="JD582" s="7"/>
      <c r="JE582" s="7"/>
      <c r="JF582" s="7"/>
      <c r="JG582" s="7"/>
      <c r="JH582" s="7"/>
      <c r="JI582" s="7"/>
      <c r="JJ582" s="7"/>
      <c r="JK582" s="7"/>
      <c r="JL582" s="7"/>
      <c r="JM582" s="7"/>
      <c r="JN582" s="7"/>
      <c r="JO582" s="7"/>
      <c r="JP582" s="7"/>
      <c r="JQ582" s="7"/>
      <c r="JR582" s="7"/>
      <c r="JS582" s="7"/>
      <c r="JT582" s="7"/>
      <c r="JU582" s="7"/>
    </row>
    <row r="583" spans="1:281" s="3" customFormat="1" ht="30" customHeight="1" thickBot="1">
      <c r="A583" s="19" t="s">
        <v>1664</v>
      </c>
      <c r="B583" s="29" t="s">
        <v>331</v>
      </c>
      <c r="C583" s="29" t="s">
        <v>1754</v>
      </c>
      <c r="D583" s="109"/>
      <c r="E583" s="115">
        <v>0</v>
      </c>
      <c r="F583" s="113">
        <v>45852</v>
      </c>
      <c r="G583" s="34">
        <v>45866</v>
      </c>
      <c r="H583" s="125">
        <f t="shared" si="268"/>
        <v>15</v>
      </c>
      <c r="I583" s="22"/>
      <c r="J583" s="7"/>
      <c r="K583" s="7"/>
      <c r="L583" s="7"/>
      <c r="M583" s="7"/>
      <c r="N583" s="7"/>
      <c r="O583" s="7"/>
      <c r="P583" s="7"/>
      <c r="Q583" s="7"/>
      <c r="R583" s="7"/>
      <c r="S583" s="7"/>
      <c r="T583" s="7"/>
      <c r="U583" s="8"/>
      <c r="V583" s="8"/>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c r="FV583" s="7"/>
      <c r="FW583" s="7"/>
      <c r="FX583" s="7"/>
      <c r="FY583" s="7"/>
      <c r="FZ583" s="7"/>
      <c r="GA583" s="7"/>
      <c r="GB583" s="7"/>
      <c r="GC583" s="7"/>
      <c r="GD583" s="7"/>
      <c r="GE583" s="7"/>
      <c r="GF583" s="7"/>
      <c r="GG583" s="7"/>
      <c r="GH583" s="7"/>
      <c r="GI583" s="7"/>
      <c r="GJ583" s="7"/>
      <c r="GK583" s="7"/>
      <c r="GL583" s="7"/>
      <c r="GM583" s="7"/>
      <c r="GN583" s="7"/>
      <c r="GO583" s="7"/>
      <c r="GP583" s="7"/>
      <c r="GQ583" s="7"/>
      <c r="GR583" s="7"/>
      <c r="GS583" s="7"/>
      <c r="GT583" s="7"/>
      <c r="GU583" s="7"/>
      <c r="GV583" s="7"/>
      <c r="GW583" s="7"/>
      <c r="GX583" s="7"/>
      <c r="GY583" s="7"/>
      <c r="GZ583" s="7"/>
      <c r="HA583" s="7"/>
      <c r="HB583" s="7"/>
      <c r="HC583" s="7"/>
      <c r="HD583" s="7"/>
      <c r="HE583" s="7"/>
      <c r="HF583" s="7"/>
      <c r="HG583" s="7"/>
      <c r="HH583" s="7"/>
      <c r="HI583" s="7"/>
      <c r="HJ583" s="7"/>
      <c r="HK583" s="7"/>
      <c r="HL583" s="7"/>
      <c r="HM583" s="7"/>
      <c r="HN583" s="7"/>
      <c r="HO583" s="7"/>
      <c r="HP583" s="7"/>
      <c r="HQ583" s="7"/>
      <c r="HR583" s="7"/>
      <c r="HS583" s="7"/>
      <c r="HT583" s="7"/>
      <c r="HU583" s="7"/>
      <c r="HV583" s="7"/>
      <c r="HW583" s="7"/>
      <c r="HX583" s="7"/>
      <c r="HY583" s="7"/>
      <c r="HZ583" s="7"/>
      <c r="IA583" s="7"/>
      <c r="IB583" s="7"/>
      <c r="IC583" s="7"/>
      <c r="ID583" s="7"/>
      <c r="IE583" s="7"/>
      <c r="IF583" s="7"/>
      <c r="IG583" s="7"/>
      <c r="IH583" s="7"/>
      <c r="II583" s="7"/>
      <c r="IJ583" s="7"/>
      <c r="IK583" s="7"/>
      <c r="IL583" s="7"/>
      <c r="IM583" s="7"/>
      <c r="IN583" s="7"/>
      <c r="IO583" s="7"/>
      <c r="IP583" s="7"/>
      <c r="IQ583" s="7"/>
      <c r="IR583" s="7"/>
      <c r="IS583" s="7"/>
      <c r="IT583" s="7"/>
      <c r="IU583" s="7"/>
      <c r="IV583" s="7"/>
      <c r="IW583" s="7"/>
      <c r="IX583" s="7"/>
      <c r="IY583" s="7"/>
      <c r="IZ583" s="7"/>
      <c r="JA583" s="7"/>
      <c r="JB583" s="7"/>
      <c r="JC583" s="7"/>
      <c r="JD583" s="7"/>
      <c r="JE583" s="7"/>
      <c r="JF583" s="7"/>
      <c r="JG583" s="7"/>
      <c r="JH583" s="7"/>
      <c r="JI583" s="7"/>
      <c r="JJ583" s="7"/>
      <c r="JK583" s="7"/>
      <c r="JL583" s="7"/>
      <c r="JM583" s="7"/>
      <c r="JN583" s="7"/>
      <c r="JO583" s="7"/>
      <c r="JP583" s="7"/>
      <c r="JQ583" s="7"/>
      <c r="JR583" s="7"/>
      <c r="JS583" s="7"/>
      <c r="JT583" s="7"/>
      <c r="JU583" s="7"/>
    </row>
    <row r="584" spans="1:281" s="3" customFormat="1" ht="30" customHeight="1" thickBot="1">
      <c r="A584" s="19" t="s">
        <v>1566</v>
      </c>
      <c r="B584" s="29" t="s">
        <v>1753</v>
      </c>
      <c r="C584" s="29" t="s">
        <v>110</v>
      </c>
      <c r="D584" s="109"/>
      <c r="E584" s="115">
        <v>0</v>
      </c>
      <c r="F584" s="113">
        <v>45852</v>
      </c>
      <c r="G584" s="34">
        <v>45866</v>
      </c>
      <c r="H584" s="125">
        <f t="shared" si="268"/>
        <v>15</v>
      </c>
      <c r="I584" s="22"/>
      <c r="J584" s="7"/>
      <c r="K584" s="7"/>
      <c r="L584" s="7"/>
      <c r="M584" s="7"/>
      <c r="N584" s="7"/>
      <c r="O584" s="7"/>
      <c r="P584" s="7"/>
      <c r="Q584" s="7"/>
      <c r="R584" s="7"/>
      <c r="S584" s="7"/>
      <c r="T584" s="7"/>
      <c r="U584" s="8"/>
      <c r="V584" s="8"/>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c r="FV584" s="7"/>
      <c r="FW584" s="7"/>
      <c r="FX584" s="7"/>
      <c r="FY584" s="7"/>
      <c r="FZ584" s="7"/>
      <c r="GA584" s="7"/>
      <c r="GB584" s="7"/>
      <c r="GC584" s="7"/>
      <c r="GD584" s="7"/>
      <c r="GE584" s="7"/>
      <c r="GF584" s="7"/>
      <c r="GG584" s="7"/>
      <c r="GH584" s="7"/>
      <c r="GI584" s="7"/>
      <c r="GJ584" s="7"/>
      <c r="GK584" s="7"/>
      <c r="GL584" s="7"/>
      <c r="GM584" s="7"/>
      <c r="GN584" s="7"/>
      <c r="GO584" s="7"/>
      <c r="GP584" s="7"/>
      <c r="GQ584" s="7"/>
      <c r="GR584" s="7"/>
      <c r="GS584" s="7"/>
      <c r="GT584" s="7"/>
      <c r="GU584" s="7"/>
      <c r="GV584" s="7"/>
      <c r="GW584" s="7"/>
      <c r="GX584" s="7"/>
      <c r="GY584" s="7"/>
      <c r="GZ584" s="7"/>
      <c r="HA584" s="7"/>
      <c r="HB584" s="7"/>
      <c r="HC584" s="7"/>
      <c r="HD584" s="7"/>
      <c r="HE584" s="7"/>
      <c r="HF584" s="7"/>
      <c r="HG584" s="7"/>
      <c r="HH584" s="7"/>
      <c r="HI584" s="7"/>
      <c r="HJ584" s="7"/>
      <c r="HK584" s="7"/>
      <c r="HL584" s="7"/>
      <c r="HM584" s="7"/>
      <c r="HN584" s="7"/>
      <c r="HO584" s="7"/>
      <c r="HP584" s="7"/>
      <c r="HQ584" s="7"/>
      <c r="HR584" s="7"/>
      <c r="HS584" s="7"/>
      <c r="HT584" s="7"/>
      <c r="HU584" s="7"/>
      <c r="HV584" s="7"/>
      <c r="HW584" s="7"/>
      <c r="HX584" s="7"/>
      <c r="HY584" s="7"/>
      <c r="HZ584" s="7"/>
      <c r="IA584" s="7"/>
      <c r="IB584" s="7"/>
      <c r="IC584" s="7"/>
      <c r="ID584" s="7"/>
      <c r="IE584" s="7"/>
      <c r="IF584" s="7"/>
      <c r="IG584" s="7"/>
      <c r="IH584" s="7"/>
      <c r="II584" s="7"/>
      <c r="IJ584" s="7"/>
      <c r="IK584" s="7"/>
      <c r="IL584" s="7"/>
      <c r="IM584" s="7"/>
      <c r="IN584" s="7"/>
      <c r="IO584" s="7"/>
      <c r="IP584" s="7"/>
      <c r="IQ584" s="7"/>
      <c r="IR584" s="7"/>
      <c r="IS584" s="7"/>
      <c r="IT584" s="7"/>
      <c r="IU584" s="7"/>
      <c r="IV584" s="7"/>
      <c r="IW584" s="7"/>
      <c r="IX584" s="7"/>
      <c r="IY584" s="7"/>
      <c r="IZ584" s="7"/>
      <c r="JA584" s="7"/>
      <c r="JB584" s="7"/>
      <c r="JC584" s="7"/>
      <c r="JD584" s="7"/>
      <c r="JE584" s="7"/>
      <c r="JF584" s="7"/>
      <c r="JG584" s="7"/>
      <c r="JH584" s="7"/>
      <c r="JI584" s="7"/>
      <c r="JJ584" s="7"/>
      <c r="JK584" s="7"/>
      <c r="JL584" s="7"/>
      <c r="JM584" s="7"/>
      <c r="JN584" s="7"/>
      <c r="JO584" s="7"/>
      <c r="JP584" s="7"/>
      <c r="JQ584" s="7"/>
      <c r="JR584" s="7"/>
      <c r="JS584" s="7"/>
      <c r="JT584" s="7"/>
      <c r="JU584" s="7"/>
    </row>
    <row r="585" spans="1:281" s="3" customFormat="1" ht="30" customHeight="1" thickBot="1">
      <c r="A585" s="19" t="s">
        <v>1665</v>
      </c>
      <c r="B585" s="29" t="s">
        <v>1753</v>
      </c>
      <c r="C585" s="29" t="s">
        <v>110</v>
      </c>
      <c r="D585" s="109"/>
      <c r="E585" s="115">
        <v>0</v>
      </c>
      <c r="F585" s="113">
        <v>45852</v>
      </c>
      <c r="G585" s="34">
        <v>45866</v>
      </c>
      <c r="H585" s="125">
        <f t="shared" si="268"/>
        <v>15</v>
      </c>
      <c r="I585" s="22"/>
      <c r="J585" s="7"/>
      <c r="K585" s="7"/>
      <c r="L585" s="7"/>
      <c r="M585" s="7"/>
      <c r="N585" s="7"/>
      <c r="O585" s="7"/>
      <c r="P585" s="7"/>
      <c r="Q585" s="7"/>
      <c r="R585" s="7"/>
      <c r="S585" s="7"/>
      <c r="T585" s="7"/>
      <c r="U585" s="8"/>
      <c r="V585" s="8"/>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c r="FV585" s="7"/>
      <c r="FW585" s="7"/>
      <c r="FX585" s="7"/>
      <c r="FY585" s="7"/>
      <c r="FZ585" s="7"/>
      <c r="GA585" s="7"/>
      <c r="GB585" s="7"/>
      <c r="GC585" s="7"/>
      <c r="GD585" s="7"/>
      <c r="GE585" s="7"/>
      <c r="GF585" s="7"/>
      <c r="GG585" s="7"/>
      <c r="GH585" s="7"/>
      <c r="GI585" s="7"/>
      <c r="GJ585" s="7"/>
      <c r="GK585" s="7"/>
      <c r="GL585" s="7"/>
      <c r="GM585" s="7"/>
      <c r="GN585" s="7"/>
      <c r="GO585" s="7"/>
      <c r="GP585" s="7"/>
      <c r="GQ585" s="7"/>
      <c r="GR585" s="7"/>
      <c r="GS585" s="7"/>
      <c r="GT585" s="7"/>
      <c r="GU585" s="7"/>
      <c r="GV585" s="7"/>
      <c r="GW585" s="7"/>
      <c r="GX585" s="7"/>
      <c r="GY585" s="7"/>
      <c r="GZ585" s="7"/>
      <c r="HA585" s="7"/>
      <c r="HB585" s="7"/>
      <c r="HC585" s="7"/>
      <c r="HD585" s="7"/>
      <c r="HE585" s="7"/>
      <c r="HF585" s="7"/>
      <c r="HG585" s="7"/>
      <c r="HH585" s="7"/>
      <c r="HI585" s="7"/>
      <c r="HJ585" s="7"/>
      <c r="HK585" s="7"/>
      <c r="HL585" s="7"/>
      <c r="HM585" s="7"/>
      <c r="HN585" s="7"/>
      <c r="HO585" s="7"/>
      <c r="HP585" s="7"/>
      <c r="HQ585" s="7"/>
      <c r="HR585" s="7"/>
      <c r="HS585" s="7"/>
      <c r="HT585" s="7"/>
      <c r="HU585" s="7"/>
      <c r="HV585" s="7"/>
      <c r="HW585" s="7"/>
      <c r="HX585" s="7"/>
      <c r="HY585" s="7"/>
      <c r="HZ585" s="7"/>
      <c r="IA585" s="7"/>
      <c r="IB585" s="7"/>
      <c r="IC585" s="7"/>
      <c r="ID585" s="7"/>
      <c r="IE585" s="7"/>
      <c r="IF585" s="7"/>
      <c r="IG585" s="7"/>
      <c r="IH585" s="7"/>
      <c r="II585" s="7"/>
      <c r="IJ585" s="7"/>
      <c r="IK585" s="7"/>
      <c r="IL585" s="7"/>
      <c r="IM585" s="7"/>
      <c r="IN585" s="7"/>
      <c r="IO585" s="7"/>
      <c r="IP585" s="7"/>
      <c r="IQ585" s="7"/>
      <c r="IR585" s="7"/>
      <c r="IS585" s="7"/>
      <c r="IT585" s="7"/>
      <c r="IU585" s="7"/>
      <c r="IV585" s="7"/>
      <c r="IW585" s="7"/>
      <c r="IX585" s="7"/>
      <c r="IY585" s="7"/>
      <c r="IZ585" s="7"/>
      <c r="JA585" s="7"/>
      <c r="JB585" s="7"/>
      <c r="JC585" s="7"/>
      <c r="JD585" s="7"/>
      <c r="JE585" s="7"/>
      <c r="JF585" s="7"/>
      <c r="JG585" s="7"/>
      <c r="JH585" s="7"/>
      <c r="JI585" s="7"/>
      <c r="JJ585" s="7"/>
      <c r="JK585" s="7"/>
      <c r="JL585" s="7"/>
      <c r="JM585" s="7"/>
      <c r="JN585" s="7"/>
      <c r="JO585" s="7"/>
      <c r="JP585" s="7"/>
      <c r="JQ585" s="7"/>
      <c r="JR585" s="7"/>
      <c r="JS585" s="7"/>
      <c r="JT585" s="7"/>
      <c r="JU585" s="7"/>
    </row>
    <row r="586" spans="1:281" s="3" customFormat="1" ht="30" customHeight="1" thickBot="1">
      <c r="A586" s="19" t="s">
        <v>1666</v>
      </c>
      <c r="B586" s="29" t="s">
        <v>1753</v>
      </c>
      <c r="C586" s="29" t="s">
        <v>110</v>
      </c>
      <c r="D586" s="109"/>
      <c r="E586" s="115">
        <v>0</v>
      </c>
      <c r="F586" s="113">
        <v>45852</v>
      </c>
      <c r="G586" s="34">
        <v>45866</v>
      </c>
      <c r="H586" s="125">
        <f t="shared" si="268"/>
        <v>15</v>
      </c>
      <c r="I586" s="22"/>
      <c r="J586" s="7"/>
      <c r="K586" s="7"/>
      <c r="L586" s="7"/>
      <c r="M586" s="7"/>
      <c r="N586" s="7"/>
      <c r="O586" s="7"/>
      <c r="P586" s="7"/>
      <c r="Q586" s="7"/>
      <c r="R586" s="7"/>
      <c r="S586" s="7"/>
      <c r="T586" s="7"/>
      <c r="U586" s="8"/>
      <c r="V586" s="8"/>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c r="FV586" s="7"/>
      <c r="FW586" s="7"/>
      <c r="FX586" s="7"/>
      <c r="FY586" s="7"/>
      <c r="FZ586" s="7"/>
      <c r="GA586" s="7"/>
      <c r="GB586" s="7"/>
      <c r="GC586" s="7"/>
      <c r="GD586" s="7"/>
      <c r="GE586" s="7"/>
      <c r="GF586" s="7"/>
      <c r="GG586" s="7"/>
      <c r="GH586" s="7"/>
      <c r="GI586" s="7"/>
      <c r="GJ586" s="7"/>
      <c r="GK586" s="7"/>
      <c r="GL586" s="7"/>
      <c r="GM586" s="7"/>
      <c r="GN586" s="7"/>
      <c r="GO586" s="7"/>
      <c r="GP586" s="7"/>
      <c r="GQ586" s="7"/>
      <c r="GR586" s="7"/>
      <c r="GS586" s="7"/>
      <c r="GT586" s="7"/>
      <c r="GU586" s="7"/>
      <c r="GV586" s="7"/>
      <c r="GW586" s="7"/>
      <c r="GX586" s="7"/>
      <c r="GY586" s="7"/>
      <c r="GZ586" s="7"/>
      <c r="HA586" s="7"/>
      <c r="HB586" s="7"/>
      <c r="HC586" s="7"/>
      <c r="HD586" s="7"/>
      <c r="HE586" s="7"/>
      <c r="HF586" s="7"/>
      <c r="HG586" s="7"/>
      <c r="HH586" s="7"/>
      <c r="HI586" s="7"/>
      <c r="HJ586" s="7"/>
      <c r="HK586" s="7"/>
      <c r="HL586" s="7"/>
      <c r="HM586" s="7"/>
      <c r="HN586" s="7"/>
      <c r="HO586" s="7"/>
      <c r="HP586" s="7"/>
      <c r="HQ586" s="7"/>
      <c r="HR586" s="7"/>
      <c r="HS586" s="7"/>
      <c r="HT586" s="7"/>
      <c r="HU586" s="7"/>
      <c r="HV586" s="7"/>
      <c r="HW586" s="7"/>
      <c r="HX586" s="7"/>
      <c r="HY586" s="7"/>
      <c r="HZ586" s="7"/>
      <c r="IA586" s="7"/>
      <c r="IB586" s="7"/>
      <c r="IC586" s="7"/>
      <c r="ID586" s="7"/>
      <c r="IE586" s="7"/>
      <c r="IF586" s="7"/>
      <c r="IG586" s="7"/>
      <c r="IH586" s="7"/>
      <c r="II586" s="7"/>
      <c r="IJ586" s="7"/>
      <c r="IK586" s="7"/>
      <c r="IL586" s="7"/>
      <c r="IM586" s="7"/>
      <c r="IN586" s="7"/>
      <c r="IO586" s="7"/>
      <c r="IP586" s="7"/>
      <c r="IQ586" s="7"/>
      <c r="IR586" s="7"/>
      <c r="IS586" s="7"/>
      <c r="IT586" s="7"/>
      <c r="IU586" s="7"/>
      <c r="IV586" s="7"/>
      <c r="IW586" s="7"/>
      <c r="IX586" s="7"/>
      <c r="IY586" s="7"/>
      <c r="IZ586" s="7"/>
      <c r="JA586" s="7"/>
      <c r="JB586" s="7"/>
      <c r="JC586" s="7"/>
      <c r="JD586" s="7"/>
      <c r="JE586" s="7"/>
      <c r="JF586" s="7"/>
      <c r="JG586" s="7"/>
      <c r="JH586" s="7"/>
      <c r="JI586" s="7"/>
      <c r="JJ586" s="7"/>
      <c r="JK586" s="7"/>
      <c r="JL586" s="7"/>
      <c r="JM586" s="7"/>
      <c r="JN586" s="7"/>
      <c r="JO586" s="7"/>
      <c r="JP586" s="7"/>
      <c r="JQ586" s="7"/>
      <c r="JR586" s="7"/>
      <c r="JS586" s="7"/>
      <c r="JT586" s="7"/>
      <c r="JU586" s="7"/>
    </row>
    <row r="587" spans="1:281" s="3" customFormat="1" ht="30" customHeight="1" thickBot="1">
      <c r="A587" s="19" t="s">
        <v>1667</v>
      </c>
      <c r="B587" s="29" t="s">
        <v>1753</v>
      </c>
      <c r="C587" s="29" t="s">
        <v>1996</v>
      </c>
      <c r="D587" s="109"/>
      <c r="E587" s="115">
        <v>0</v>
      </c>
      <c r="F587" s="113">
        <v>45852</v>
      </c>
      <c r="G587" s="34">
        <v>45866</v>
      </c>
      <c r="H587" s="125">
        <f t="shared" si="268"/>
        <v>15</v>
      </c>
      <c r="I587" s="22"/>
      <c r="J587" s="7"/>
      <c r="K587" s="7"/>
      <c r="L587" s="7"/>
      <c r="M587" s="7"/>
      <c r="N587" s="7"/>
      <c r="O587" s="7"/>
      <c r="P587" s="7"/>
      <c r="Q587" s="7"/>
      <c r="R587" s="7"/>
      <c r="S587" s="7"/>
      <c r="T587" s="7"/>
      <c r="U587" s="8"/>
      <c r="V587" s="8"/>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c r="FV587" s="7"/>
      <c r="FW587" s="7"/>
      <c r="FX587" s="7"/>
      <c r="FY587" s="7"/>
      <c r="FZ587" s="7"/>
      <c r="GA587" s="7"/>
      <c r="GB587" s="7"/>
      <c r="GC587" s="7"/>
      <c r="GD587" s="7"/>
      <c r="GE587" s="7"/>
      <c r="GF587" s="7"/>
      <c r="GG587" s="7"/>
      <c r="GH587" s="7"/>
      <c r="GI587" s="7"/>
      <c r="GJ587" s="7"/>
      <c r="GK587" s="7"/>
      <c r="GL587" s="7"/>
      <c r="GM587" s="7"/>
      <c r="GN587" s="7"/>
      <c r="GO587" s="7"/>
      <c r="GP587" s="7"/>
      <c r="GQ587" s="7"/>
      <c r="GR587" s="7"/>
      <c r="GS587" s="7"/>
      <c r="GT587" s="7"/>
      <c r="GU587" s="7"/>
      <c r="GV587" s="7"/>
      <c r="GW587" s="7"/>
      <c r="GX587" s="7"/>
      <c r="GY587" s="7"/>
      <c r="GZ587" s="7"/>
      <c r="HA587" s="7"/>
      <c r="HB587" s="7"/>
      <c r="HC587" s="7"/>
      <c r="HD587" s="7"/>
      <c r="HE587" s="7"/>
      <c r="HF587" s="7"/>
      <c r="HG587" s="7"/>
      <c r="HH587" s="7"/>
      <c r="HI587" s="7"/>
      <c r="HJ587" s="7"/>
      <c r="HK587" s="7"/>
      <c r="HL587" s="7"/>
      <c r="HM587" s="7"/>
      <c r="HN587" s="7"/>
      <c r="HO587" s="7"/>
      <c r="HP587" s="7"/>
      <c r="HQ587" s="7"/>
      <c r="HR587" s="7"/>
      <c r="HS587" s="7"/>
      <c r="HT587" s="7"/>
      <c r="HU587" s="7"/>
      <c r="HV587" s="7"/>
      <c r="HW587" s="7"/>
      <c r="HX587" s="7"/>
      <c r="HY587" s="7"/>
      <c r="HZ587" s="7"/>
      <c r="IA587" s="7"/>
      <c r="IB587" s="7"/>
      <c r="IC587" s="7"/>
      <c r="ID587" s="7"/>
      <c r="IE587" s="7"/>
      <c r="IF587" s="7"/>
      <c r="IG587" s="7"/>
      <c r="IH587" s="7"/>
      <c r="II587" s="7"/>
      <c r="IJ587" s="7"/>
      <c r="IK587" s="7"/>
      <c r="IL587" s="7"/>
      <c r="IM587" s="7"/>
      <c r="IN587" s="7"/>
      <c r="IO587" s="7"/>
      <c r="IP587" s="7"/>
      <c r="IQ587" s="7"/>
      <c r="IR587" s="7"/>
      <c r="IS587" s="7"/>
      <c r="IT587" s="7"/>
      <c r="IU587" s="7"/>
      <c r="IV587" s="7"/>
      <c r="IW587" s="7"/>
      <c r="IX587" s="7"/>
      <c r="IY587" s="7"/>
      <c r="IZ587" s="7"/>
      <c r="JA587" s="7"/>
      <c r="JB587" s="7"/>
      <c r="JC587" s="7"/>
      <c r="JD587" s="7"/>
      <c r="JE587" s="7"/>
      <c r="JF587" s="7"/>
      <c r="JG587" s="7"/>
      <c r="JH587" s="7"/>
      <c r="JI587" s="7"/>
      <c r="JJ587" s="7"/>
      <c r="JK587" s="7"/>
      <c r="JL587" s="7"/>
      <c r="JM587" s="7"/>
      <c r="JN587" s="7"/>
      <c r="JO587" s="7"/>
      <c r="JP587" s="7"/>
      <c r="JQ587" s="7"/>
      <c r="JR587" s="7"/>
      <c r="JS587" s="7"/>
      <c r="JT587" s="7"/>
      <c r="JU587" s="7"/>
    </row>
    <row r="588" spans="1:281" s="3" customFormat="1" ht="30" customHeight="1" thickBot="1">
      <c r="A588" s="19" t="s">
        <v>1668</v>
      </c>
      <c r="B588" s="29" t="s">
        <v>1753</v>
      </c>
      <c r="C588" s="29" t="s">
        <v>110</v>
      </c>
      <c r="D588" s="109"/>
      <c r="E588" s="115">
        <v>0</v>
      </c>
      <c r="F588" s="113">
        <v>45852</v>
      </c>
      <c r="G588" s="34">
        <v>45866</v>
      </c>
      <c r="H588" s="125">
        <f t="shared" si="268"/>
        <v>15</v>
      </c>
      <c r="I588" s="22"/>
      <c r="J588" s="7"/>
      <c r="K588" s="7"/>
      <c r="L588" s="7"/>
      <c r="M588" s="7"/>
      <c r="N588" s="7"/>
      <c r="O588" s="7"/>
      <c r="P588" s="7"/>
      <c r="Q588" s="7"/>
      <c r="R588" s="7"/>
      <c r="S588" s="7"/>
      <c r="T588" s="7"/>
      <c r="U588" s="8"/>
      <c r="V588" s="8"/>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c r="FV588" s="7"/>
      <c r="FW588" s="7"/>
      <c r="FX588" s="7"/>
      <c r="FY588" s="7"/>
      <c r="FZ588" s="7"/>
      <c r="GA588" s="7"/>
      <c r="GB588" s="7"/>
      <c r="GC588" s="7"/>
      <c r="GD588" s="7"/>
      <c r="GE588" s="7"/>
      <c r="GF588" s="7"/>
      <c r="GG588" s="7"/>
      <c r="GH588" s="7"/>
      <c r="GI588" s="7"/>
      <c r="GJ588" s="7"/>
      <c r="GK588" s="7"/>
      <c r="GL588" s="7"/>
      <c r="GM588" s="7"/>
      <c r="GN588" s="7"/>
      <c r="GO588" s="7"/>
      <c r="GP588" s="7"/>
      <c r="GQ588" s="7"/>
      <c r="GR588" s="7"/>
      <c r="GS588" s="7"/>
      <c r="GT588" s="7"/>
      <c r="GU588" s="7"/>
      <c r="GV588" s="7"/>
      <c r="GW588" s="7"/>
      <c r="GX588" s="7"/>
      <c r="GY588" s="7"/>
      <c r="GZ588" s="7"/>
      <c r="HA588" s="7"/>
      <c r="HB588" s="7"/>
      <c r="HC588" s="7"/>
      <c r="HD588" s="7"/>
      <c r="HE588" s="7"/>
      <c r="HF588" s="7"/>
      <c r="HG588" s="7"/>
      <c r="HH588" s="7"/>
      <c r="HI588" s="7"/>
      <c r="HJ588" s="7"/>
      <c r="HK588" s="7"/>
      <c r="HL588" s="7"/>
      <c r="HM588" s="7"/>
      <c r="HN588" s="7"/>
      <c r="HO588" s="7"/>
      <c r="HP588" s="7"/>
      <c r="HQ588" s="7"/>
      <c r="HR588" s="7"/>
      <c r="HS588" s="7"/>
      <c r="HT588" s="7"/>
      <c r="HU588" s="7"/>
      <c r="HV588" s="7"/>
      <c r="HW588" s="7"/>
      <c r="HX588" s="7"/>
      <c r="HY588" s="7"/>
      <c r="HZ588" s="7"/>
      <c r="IA588" s="7"/>
      <c r="IB588" s="7"/>
      <c r="IC588" s="7"/>
      <c r="ID588" s="7"/>
      <c r="IE588" s="7"/>
      <c r="IF588" s="7"/>
      <c r="IG588" s="7"/>
      <c r="IH588" s="7"/>
      <c r="II588" s="7"/>
      <c r="IJ588" s="7"/>
      <c r="IK588" s="7"/>
      <c r="IL588" s="7"/>
      <c r="IM588" s="7"/>
      <c r="IN588" s="7"/>
      <c r="IO588" s="7"/>
      <c r="IP588" s="7"/>
      <c r="IQ588" s="7"/>
      <c r="IR588" s="7"/>
      <c r="IS588" s="7"/>
      <c r="IT588" s="7"/>
      <c r="IU588" s="7"/>
      <c r="IV588" s="7"/>
      <c r="IW588" s="7"/>
      <c r="IX588" s="7"/>
      <c r="IY588" s="7"/>
      <c r="IZ588" s="7"/>
      <c r="JA588" s="7"/>
      <c r="JB588" s="7"/>
      <c r="JC588" s="7"/>
      <c r="JD588" s="7"/>
      <c r="JE588" s="7"/>
      <c r="JF588" s="7"/>
      <c r="JG588" s="7"/>
      <c r="JH588" s="7"/>
      <c r="JI588" s="7"/>
      <c r="JJ588" s="7"/>
      <c r="JK588" s="7"/>
      <c r="JL588" s="7"/>
      <c r="JM588" s="7"/>
      <c r="JN588" s="7"/>
      <c r="JO588" s="7"/>
      <c r="JP588" s="7"/>
      <c r="JQ588" s="7"/>
      <c r="JR588" s="7"/>
      <c r="JS588" s="7"/>
      <c r="JT588" s="7"/>
      <c r="JU588" s="7"/>
    </row>
    <row r="589" spans="1:281" s="3" customFormat="1" ht="30" customHeight="1" thickBot="1">
      <c r="A589" s="19" t="s">
        <v>1669</v>
      </c>
      <c r="B589" s="29" t="s">
        <v>1753</v>
      </c>
      <c r="C589" s="29" t="s">
        <v>1996</v>
      </c>
      <c r="D589" s="109"/>
      <c r="E589" s="115">
        <v>0</v>
      </c>
      <c r="F589" s="113">
        <v>45852</v>
      </c>
      <c r="G589" s="34">
        <v>45866</v>
      </c>
      <c r="H589" s="125">
        <f t="shared" si="268"/>
        <v>15</v>
      </c>
      <c r="I589" s="22"/>
      <c r="J589" s="7"/>
      <c r="K589" s="7"/>
      <c r="L589" s="7"/>
      <c r="M589" s="7"/>
      <c r="N589" s="7"/>
      <c r="O589" s="7"/>
      <c r="P589" s="7"/>
      <c r="Q589" s="7"/>
      <c r="R589" s="7"/>
      <c r="S589" s="7"/>
      <c r="T589" s="7"/>
      <c r="U589" s="8"/>
      <c r="V589" s="8"/>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c r="FV589" s="7"/>
      <c r="FW589" s="7"/>
      <c r="FX589" s="7"/>
      <c r="FY589" s="7"/>
      <c r="FZ589" s="7"/>
      <c r="GA589" s="7"/>
      <c r="GB589" s="7"/>
      <c r="GC589" s="7"/>
      <c r="GD589" s="7"/>
      <c r="GE589" s="7"/>
      <c r="GF589" s="7"/>
      <c r="GG589" s="7"/>
      <c r="GH589" s="7"/>
      <c r="GI589" s="7"/>
      <c r="GJ589" s="7"/>
      <c r="GK589" s="7"/>
      <c r="GL589" s="7"/>
      <c r="GM589" s="7"/>
      <c r="GN589" s="7"/>
      <c r="GO589" s="7"/>
      <c r="GP589" s="7"/>
      <c r="GQ589" s="7"/>
      <c r="GR589" s="7"/>
      <c r="GS589" s="7"/>
      <c r="GT589" s="7"/>
      <c r="GU589" s="7"/>
      <c r="GV589" s="7"/>
      <c r="GW589" s="7"/>
      <c r="GX589" s="7"/>
      <c r="GY589" s="7"/>
      <c r="GZ589" s="7"/>
      <c r="HA589" s="7"/>
      <c r="HB589" s="7"/>
      <c r="HC589" s="7"/>
      <c r="HD589" s="7"/>
      <c r="HE589" s="7"/>
      <c r="HF589" s="7"/>
      <c r="HG589" s="7"/>
      <c r="HH589" s="7"/>
      <c r="HI589" s="7"/>
      <c r="HJ589" s="7"/>
      <c r="HK589" s="7"/>
      <c r="HL589" s="7"/>
      <c r="HM589" s="7"/>
      <c r="HN589" s="7"/>
      <c r="HO589" s="7"/>
      <c r="HP589" s="7"/>
      <c r="HQ589" s="7"/>
      <c r="HR589" s="7"/>
      <c r="HS589" s="7"/>
      <c r="HT589" s="7"/>
      <c r="HU589" s="7"/>
      <c r="HV589" s="7"/>
      <c r="HW589" s="7"/>
      <c r="HX589" s="7"/>
      <c r="HY589" s="7"/>
      <c r="HZ589" s="7"/>
      <c r="IA589" s="7"/>
      <c r="IB589" s="7"/>
      <c r="IC589" s="7"/>
      <c r="ID589" s="7"/>
      <c r="IE589" s="7"/>
      <c r="IF589" s="7"/>
      <c r="IG589" s="7"/>
      <c r="IH589" s="7"/>
      <c r="II589" s="7"/>
      <c r="IJ589" s="7"/>
      <c r="IK589" s="7"/>
      <c r="IL589" s="7"/>
      <c r="IM589" s="7"/>
      <c r="IN589" s="7"/>
      <c r="IO589" s="7"/>
      <c r="IP589" s="7"/>
      <c r="IQ589" s="7"/>
      <c r="IR589" s="7"/>
      <c r="IS589" s="7"/>
      <c r="IT589" s="7"/>
      <c r="IU589" s="7"/>
      <c r="IV589" s="7"/>
      <c r="IW589" s="7"/>
      <c r="IX589" s="7"/>
      <c r="IY589" s="7"/>
      <c r="IZ589" s="7"/>
      <c r="JA589" s="7"/>
      <c r="JB589" s="7"/>
      <c r="JC589" s="7"/>
      <c r="JD589" s="7"/>
      <c r="JE589" s="7"/>
      <c r="JF589" s="7"/>
      <c r="JG589" s="7"/>
      <c r="JH589" s="7"/>
      <c r="JI589" s="7"/>
      <c r="JJ589" s="7"/>
      <c r="JK589" s="7"/>
      <c r="JL589" s="7"/>
      <c r="JM589" s="7"/>
      <c r="JN589" s="7"/>
      <c r="JO589" s="7"/>
      <c r="JP589" s="7"/>
      <c r="JQ589" s="7"/>
      <c r="JR589" s="7"/>
      <c r="JS589" s="7"/>
      <c r="JT589" s="7"/>
      <c r="JU589" s="7"/>
    </row>
    <row r="590" spans="1:281" s="3" customFormat="1" ht="30" customHeight="1" thickBot="1">
      <c r="A590" s="19" t="s">
        <v>1670</v>
      </c>
      <c r="B590" s="29" t="s">
        <v>1753</v>
      </c>
      <c r="C590" s="29" t="s">
        <v>110</v>
      </c>
      <c r="D590" s="109"/>
      <c r="E590" s="115">
        <v>0</v>
      </c>
      <c r="F590" s="113">
        <v>45852</v>
      </c>
      <c r="G590" s="34">
        <v>45866</v>
      </c>
      <c r="H590" s="125">
        <f t="shared" si="268"/>
        <v>15</v>
      </c>
      <c r="I590" s="22"/>
      <c r="J590" s="7"/>
      <c r="K590" s="7"/>
      <c r="L590" s="7"/>
      <c r="M590" s="7"/>
      <c r="N590" s="7"/>
      <c r="O590" s="7"/>
      <c r="P590" s="7"/>
      <c r="Q590" s="7"/>
      <c r="R590" s="7"/>
      <c r="S590" s="7"/>
      <c r="T590" s="7"/>
      <c r="U590" s="8"/>
      <c r="V590" s="8"/>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c r="FV590" s="7"/>
      <c r="FW590" s="7"/>
      <c r="FX590" s="7"/>
      <c r="FY590" s="7"/>
      <c r="FZ590" s="7"/>
      <c r="GA590" s="7"/>
      <c r="GB590" s="7"/>
      <c r="GC590" s="7"/>
      <c r="GD590" s="7"/>
      <c r="GE590" s="7"/>
      <c r="GF590" s="7"/>
      <c r="GG590" s="7"/>
      <c r="GH590" s="7"/>
      <c r="GI590" s="7"/>
      <c r="GJ590" s="7"/>
      <c r="GK590" s="7"/>
      <c r="GL590" s="7"/>
      <c r="GM590" s="7"/>
      <c r="GN590" s="7"/>
      <c r="GO590" s="7"/>
      <c r="GP590" s="7"/>
      <c r="GQ590" s="7"/>
      <c r="GR590" s="7"/>
      <c r="GS590" s="7"/>
      <c r="GT590" s="7"/>
      <c r="GU590" s="7"/>
      <c r="GV590" s="7"/>
      <c r="GW590" s="7"/>
      <c r="GX590" s="7"/>
      <c r="GY590" s="7"/>
      <c r="GZ590" s="7"/>
      <c r="HA590" s="7"/>
      <c r="HB590" s="7"/>
      <c r="HC590" s="7"/>
      <c r="HD590" s="7"/>
      <c r="HE590" s="7"/>
      <c r="HF590" s="7"/>
      <c r="HG590" s="7"/>
      <c r="HH590" s="7"/>
      <c r="HI590" s="7"/>
      <c r="HJ590" s="7"/>
      <c r="HK590" s="7"/>
      <c r="HL590" s="7"/>
      <c r="HM590" s="7"/>
      <c r="HN590" s="7"/>
      <c r="HO590" s="7"/>
      <c r="HP590" s="7"/>
      <c r="HQ590" s="7"/>
      <c r="HR590" s="7"/>
      <c r="HS590" s="7"/>
      <c r="HT590" s="7"/>
      <c r="HU590" s="7"/>
      <c r="HV590" s="7"/>
      <c r="HW590" s="7"/>
      <c r="HX590" s="7"/>
      <c r="HY590" s="7"/>
      <c r="HZ590" s="7"/>
      <c r="IA590" s="7"/>
      <c r="IB590" s="7"/>
      <c r="IC590" s="7"/>
      <c r="ID590" s="7"/>
      <c r="IE590" s="7"/>
      <c r="IF590" s="7"/>
      <c r="IG590" s="7"/>
      <c r="IH590" s="7"/>
      <c r="II590" s="7"/>
      <c r="IJ590" s="7"/>
      <c r="IK590" s="7"/>
      <c r="IL590" s="7"/>
      <c r="IM590" s="7"/>
      <c r="IN590" s="7"/>
      <c r="IO590" s="7"/>
      <c r="IP590" s="7"/>
      <c r="IQ590" s="7"/>
      <c r="IR590" s="7"/>
      <c r="IS590" s="7"/>
      <c r="IT590" s="7"/>
      <c r="IU590" s="7"/>
      <c r="IV590" s="7"/>
      <c r="IW590" s="7"/>
      <c r="IX590" s="7"/>
      <c r="IY590" s="7"/>
      <c r="IZ590" s="7"/>
      <c r="JA590" s="7"/>
      <c r="JB590" s="7"/>
      <c r="JC590" s="7"/>
      <c r="JD590" s="7"/>
      <c r="JE590" s="7"/>
      <c r="JF590" s="7"/>
      <c r="JG590" s="7"/>
      <c r="JH590" s="7"/>
      <c r="JI590" s="7"/>
      <c r="JJ590" s="7"/>
      <c r="JK590" s="7"/>
      <c r="JL590" s="7"/>
      <c r="JM590" s="7"/>
      <c r="JN590" s="7"/>
      <c r="JO590" s="7"/>
      <c r="JP590" s="7"/>
      <c r="JQ590" s="7"/>
      <c r="JR590" s="7"/>
      <c r="JS590" s="7"/>
      <c r="JT590" s="7"/>
      <c r="JU590" s="7"/>
    </row>
    <row r="591" spans="1:281" s="3" customFormat="1" ht="30" customHeight="1" thickBot="1">
      <c r="A591" s="19" t="s">
        <v>1671</v>
      </c>
      <c r="B591" s="29" t="s">
        <v>331</v>
      </c>
      <c r="C591" s="29" t="s">
        <v>1754</v>
      </c>
      <c r="D591" s="109"/>
      <c r="E591" s="115">
        <v>0</v>
      </c>
      <c r="F591" s="113">
        <v>45852</v>
      </c>
      <c r="G591" s="34">
        <v>45866</v>
      </c>
      <c r="H591" s="125">
        <f t="shared" si="268"/>
        <v>15</v>
      </c>
      <c r="I591" s="22"/>
      <c r="J591" s="7"/>
      <c r="K591" s="7"/>
      <c r="L591" s="7"/>
      <c r="M591" s="7"/>
      <c r="N591" s="7"/>
      <c r="O591" s="7"/>
      <c r="P591" s="7"/>
      <c r="Q591" s="7"/>
      <c r="R591" s="7"/>
      <c r="S591" s="7"/>
      <c r="T591" s="7"/>
      <c r="U591" s="8"/>
      <c r="V591" s="8"/>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c r="FV591" s="7"/>
      <c r="FW591" s="7"/>
      <c r="FX591" s="7"/>
      <c r="FY591" s="7"/>
      <c r="FZ591" s="7"/>
      <c r="GA591" s="7"/>
      <c r="GB591" s="7"/>
      <c r="GC591" s="7"/>
      <c r="GD591" s="7"/>
      <c r="GE591" s="7"/>
      <c r="GF591" s="7"/>
      <c r="GG591" s="7"/>
      <c r="GH591" s="7"/>
      <c r="GI591" s="7"/>
      <c r="GJ591" s="7"/>
      <c r="GK591" s="7"/>
      <c r="GL591" s="7"/>
      <c r="GM591" s="7"/>
      <c r="GN591" s="7"/>
      <c r="GO591" s="7"/>
      <c r="GP591" s="7"/>
      <c r="GQ591" s="7"/>
      <c r="GR591" s="7"/>
      <c r="GS591" s="7"/>
      <c r="GT591" s="7"/>
      <c r="GU591" s="7"/>
      <c r="GV591" s="7"/>
      <c r="GW591" s="7"/>
      <c r="GX591" s="7"/>
      <c r="GY591" s="7"/>
      <c r="GZ591" s="7"/>
      <c r="HA591" s="7"/>
      <c r="HB591" s="7"/>
      <c r="HC591" s="7"/>
      <c r="HD591" s="7"/>
      <c r="HE591" s="7"/>
      <c r="HF591" s="7"/>
      <c r="HG591" s="7"/>
      <c r="HH591" s="7"/>
      <c r="HI591" s="7"/>
      <c r="HJ591" s="7"/>
      <c r="HK591" s="7"/>
      <c r="HL591" s="7"/>
      <c r="HM591" s="7"/>
      <c r="HN591" s="7"/>
      <c r="HO591" s="7"/>
      <c r="HP591" s="7"/>
      <c r="HQ591" s="7"/>
      <c r="HR591" s="7"/>
      <c r="HS591" s="7"/>
      <c r="HT591" s="7"/>
      <c r="HU591" s="7"/>
      <c r="HV591" s="7"/>
      <c r="HW591" s="7"/>
      <c r="HX591" s="7"/>
      <c r="HY591" s="7"/>
      <c r="HZ591" s="7"/>
      <c r="IA591" s="7"/>
      <c r="IB591" s="7"/>
      <c r="IC591" s="7"/>
      <c r="ID591" s="7"/>
      <c r="IE591" s="7"/>
      <c r="IF591" s="7"/>
      <c r="IG591" s="7"/>
      <c r="IH591" s="7"/>
      <c r="II591" s="7"/>
      <c r="IJ591" s="7"/>
      <c r="IK591" s="7"/>
      <c r="IL591" s="7"/>
      <c r="IM591" s="7"/>
      <c r="IN591" s="7"/>
      <c r="IO591" s="7"/>
      <c r="IP591" s="7"/>
      <c r="IQ591" s="7"/>
      <c r="IR591" s="7"/>
      <c r="IS591" s="7"/>
      <c r="IT591" s="7"/>
      <c r="IU591" s="7"/>
      <c r="IV591" s="7"/>
      <c r="IW591" s="7"/>
      <c r="IX591" s="7"/>
      <c r="IY591" s="7"/>
      <c r="IZ591" s="7"/>
      <c r="JA591" s="7"/>
      <c r="JB591" s="7"/>
      <c r="JC591" s="7"/>
      <c r="JD591" s="7"/>
      <c r="JE591" s="7"/>
      <c r="JF591" s="7"/>
      <c r="JG591" s="7"/>
      <c r="JH591" s="7"/>
      <c r="JI591" s="7"/>
      <c r="JJ591" s="7"/>
      <c r="JK591" s="7"/>
      <c r="JL591" s="7"/>
      <c r="JM591" s="7"/>
      <c r="JN591" s="7"/>
      <c r="JO591" s="7"/>
      <c r="JP591" s="7"/>
      <c r="JQ591" s="7"/>
      <c r="JR591" s="7"/>
      <c r="JS591" s="7"/>
      <c r="JT591" s="7"/>
      <c r="JU591" s="7"/>
    </row>
    <row r="592" spans="1:281" s="3" customFormat="1" ht="30" customHeight="1" thickBot="1">
      <c r="A592" s="19" t="s">
        <v>1672</v>
      </c>
      <c r="B592" s="29" t="s">
        <v>1753</v>
      </c>
      <c r="C592" s="29" t="s">
        <v>110</v>
      </c>
      <c r="D592" s="109"/>
      <c r="E592" s="115">
        <v>0</v>
      </c>
      <c r="F592" s="113">
        <v>45852</v>
      </c>
      <c r="G592" s="34">
        <v>45866</v>
      </c>
      <c r="H592" s="125">
        <f t="shared" ref="H592:H655" si="269">IF(OR(ISBLANK(Início_da_tarefa),ISBLANK(Término_da_tarefa)),"",Término_da_tarefa-Início_da_tarefa+1)</f>
        <v>15</v>
      </c>
      <c r="I592" s="22"/>
      <c r="J592" s="7"/>
      <c r="K592" s="7"/>
      <c r="L592" s="7"/>
      <c r="M592" s="7"/>
      <c r="N592" s="7"/>
      <c r="O592" s="7"/>
      <c r="P592" s="7"/>
      <c r="Q592" s="7"/>
      <c r="R592" s="7"/>
      <c r="S592" s="7"/>
      <c r="T592" s="7"/>
      <c r="U592" s="8"/>
      <c r="V592" s="8"/>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c r="FV592" s="7"/>
      <c r="FW592" s="7"/>
      <c r="FX592" s="7"/>
      <c r="FY592" s="7"/>
      <c r="FZ592" s="7"/>
      <c r="GA592" s="7"/>
      <c r="GB592" s="7"/>
      <c r="GC592" s="7"/>
      <c r="GD592" s="7"/>
      <c r="GE592" s="7"/>
      <c r="GF592" s="7"/>
      <c r="GG592" s="7"/>
      <c r="GH592" s="7"/>
      <c r="GI592" s="7"/>
      <c r="GJ592" s="7"/>
      <c r="GK592" s="7"/>
      <c r="GL592" s="7"/>
      <c r="GM592" s="7"/>
      <c r="GN592" s="7"/>
      <c r="GO592" s="7"/>
      <c r="GP592" s="7"/>
      <c r="GQ592" s="7"/>
      <c r="GR592" s="7"/>
      <c r="GS592" s="7"/>
      <c r="GT592" s="7"/>
      <c r="GU592" s="7"/>
      <c r="GV592" s="7"/>
      <c r="GW592" s="7"/>
      <c r="GX592" s="7"/>
      <c r="GY592" s="7"/>
      <c r="GZ592" s="7"/>
      <c r="HA592" s="7"/>
      <c r="HB592" s="7"/>
      <c r="HC592" s="7"/>
      <c r="HD592" s="7"/>
      <c r="HE592" s="7"/>
      <c r="HF592" s="7"/>
      <c r="HG592" s="7"/>
      <c r="HH592" s="7"/>
      <c r="HI592" s="7"/>
      <c r="HJ592" s="7"/>
      <c r="HK592" s="7"/>
      <c r="HL592" s="7"/>
      <c r="HM592" s="7"/>
      <c r="HN592" s="7"/>
      <c r="HO592" s="7"/>
      <c r="HP592" s="7"/>
      <c r="HQ592" s="7"/>
      <c r="HR592" s="7"/>
      <c r="HS592" s="7"/>
      <c r="HT592" s="7"/>
      <c r="HU592" s="7"/>
      <c r="HV592" s="7"/>
      <c r="HW592" s="7"/>
      <c r="HX592" s="7"/>
      <c r="HY592" s="7"/>
      <c r="HZ592" s="7"/>
      <c r="IA592" s="7"/>
      <c r="IB592" s="7"/>
      <c r="IC592" s="7"/>
      <c r="ID592" s="7"/>
      <c r="IE592" s="7"/>
      <c r="IF592" s="7"/>
      <c r="IG592" s="7"/>
      <c r="IH592" s="7"/>
      <c r="II592" s="7"/>
      <c r="IJ592" s="7"/>
      <c r="IK592" s="7"/>
      <c r="IL592" s="7"/>
      <c r="IM592" s="7"/>
      <c r="IN592" s="7"/>
      <c r="IO592" s="7"/>
      <c r="IP592" s="7"/>
      <c r="IQ592" s="7"/>
      <c r="IR592" s="7"/>
      <c r="IS592" s="7"/>
      <c r="IT592" s="7"/>
      <c r="IU592" s="7"/>
      <c r="IV592" s="7"/>
      <c r="IW592" s="7"/>
      <c r="IX592" s="7"/>
      <c r="IY592" s="7"/>
      <c r="IZ592" s="7"/>
      <c r="JA592" s="7"/>
      <c r="JB592" s="7"/>
      <c r="JC592" s="7"/>
      <c r="JD592" s="7"/>
      <c r="JE592" s="7"/>
      <c r="JF592" s="7"/>
      <c r="JG592" s="7"/>
      <c r="JH592" s="7"/>
      <c r="JI592" s="7"/>
      <c r="JJ592" s="7"/>
      <c r="JK592" s="7"/>
      <c r="JL592" s="7"/>
      <c r="JM592" s="7"/>
      <c r="JN592" s="7"/>
      <c r="JO592" s="7"/>
      <c r="JP592" s="7"/>
      <c r="JQ592" s="7"/>
      <c r="JR592" s="7"/>
      <c r="JS592" s="7"/>
      <c r="JT592" s="7"/>
      <c r="JU592" s="7"/>
    </row>
    <row r="593" spans="1:281" s="3" customFormat="1" ht="30" customHeight="1" thickBot="1">
      <c r="A593" s="19" t="s">
        <v>1673</v>
      </c>
      <c r="B593" s="29" t="s">
        <v>1753</v>
      </c>
      <c r="C593" s="29" t="s">
        <v>110</v>
      </c>
      <c r="D593" s="109"/>
      <c r="E593" s="115">
        <v>0</v>
      </c>
      <c r="F593" s="113">
        <v>45852</v>
      </c>
      <c r="G593" s="34">
        <v>45866</v>
      </c>
      <c r="H593" s="125">
        <f t="shared" si="269"/>
        <v>15</v>
      </c>
      <c r="I593" s="22"/>
      <c r="J593" s="7"/>
      <c r="K593" s="7"/>
      <c r="L593" s="7"/>
      <c r="M593" s="7"/>
      <c r="N593" s="7"/>
      <c r="O593" s="7"/>
      <c r="P593" s="7"/>
      <c r="Q593" s="7"/>
      <c r="R593" s="7"/>
      <c r="S593" s="7"/>
      <c r="T593" s="7"/>
      <c r="U593" s="8"/>
      <c r="V593" s="8"/>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c r="FV593" s="7"/>
      <c r="FW593" s="7"/>
      <c r="FX593" s="7"/>
      <c r="FY593" s="7"/>
      <c r="FZ593" s="7"/>
      <c r="GA593" s="7"/>
      <c r="GB593" s="7"/>
      <c r="GC593" s="7"/>
      <c r="GD593" s="7"/>
      <c r="GE593" s="7"/>
      <c r="GF593" s="7"/>
      <c r="GG593" s="7"/>
      <c r="GH593" s="7"/>
      <c r="GI593" s="7"/>
      <c r="GJ593" s="7"/>
      <c r="GK593" s="7"/>
      <c r="GL593" s="7"/>
      <c r="GM593" s="7"/>
      <c r="GN593" s="7"/>
      <c r="GO593" s="7"/>
      <c r="GP593" s="7"/>
      <c r="GQ593" s="7"/>
      <c r="GR593" s="7"/>
      <c r="GS593" s="7"/>
      <c r="GT593" s="7"/>
      <c r="GU593" s="7"/>
      <c r="GV593" s="7"/>
      <c r="GW593" s="7"/>
      <c r="GX593" s="7"/>
      <c r="GY593" s="7"/>
      <c r="GZ593" s="7"/>
      <c r="HA593" s="7"/>
      <c r="HB593" s="7"/>
      <c r="HC593" s="7"/>
      <c r="HD593" s="7"/>
      <c r="HE593" s="7"/>
      <c r="HF593" s="7"/>
      <c r="HG593" s="7"/>
      <c r="HH593" s="7"/>
      <c r="HI593" s="7"/>
      <c r="HJ593" s="7"/>
      <c r="HK593" s="7"/>
      <c r="HL593" s="7"/>
      <c r="HM593" s="7"/>
      <c r="HN593" s="7"/>
      <c r="HO593" s="7"/>
      <c r="HP593" s="7"/>
      <c r="HQ593" s="7"/>
      <c r="HR593" s="7"/>
      <c r="HS593" s="7"/>
      <c r="HT593" s="7"/>
      <c r="HU593" s="7"/>
      <c r="HV593" s="7"/>
      <c r="HW593" s="7"/>
      <c r="HX593" s="7"/>
      <c r="HY593" s="7"/>
      <c r="HZ593" s="7"/>
      <c r="IA593" s="7"/>
      <c r="IB593" s="7"/>
      <c r="IC593" s="7"/>
      <c r="ID593" s="7"/>
      <c r="IE593" s="7"/>
      <c r="IF593" s="7"/>
      <c r="IG593" s="7"/>
      <c r="IH593" s="7"/>
      <c r="II593" s="7"/>
      <c r="IJ593" s="7"/>
      <c r="IK593" s="7"/>
      <c r="IL593" s="7"/>
      <c r="IM593" s="7"/>
      <c r="IN593" s="7"/>
      <c r="IO593" s="7"/>
      <c r="IP593" s="7"/>
      <c r="IQ593" s="7"/>
      <c r="IR593" s="7"/>
      <c r="IS593" s="7"/>
      <c r="IT593" s="7"/>
      <c r="IU593" s="7"/>
      <c r="IV593" s="7"/>
      <c r="IW593" s="7"/>
      <c r="IX593" s="7"/>
      <c r="IY593" s="7"/>
      <c r="IZ593" s="7"/>
      <c r="JA593" s="7"/>
      <c r="JB593" s="7"/>
      <c r="JC593" s="7"/>
      <c r="JD593" s="7"/>
      <c r="JE593" s="7"/>
      <c r="JF593" s="7"/>
      <c r="JG593" s="7"/>
      <c r="JH593" s="7"/>
      <c r="JI593" s="7"/>
      <c r="JJ593" s="7"/>
      <c r="JK593" s="7"/>
      <c r="JL593" s="7"/>
      <c r="JM593" s="7"/>
      <c r="JN593" s="7"/>
      <c r="JO593" s="7"/>
      <c r="JP593" s="7"/>
      <c r="JQ593" s="7"/>
      <c r="JR593" s="7"/>
      <c r="JS593" s="7"/>
      <c r="JT593" s="7"/>
      <c r="JU593" s="7"/>
    </row>
    <row r="594" spans="1:281" s="3" customFormat="1" ht="30" customHeight="1" thickBot="1">
      <c r="A594" s="19" t="s">
        <v>1674</v>
      </c>
      <c r="B594" s="29" t="s">
        <v>19</v>
      </c>
      <c r="C594" s="29" t="s">
        <v>1989</v>
      </c>
      <c r="D594" s="109"/>
      <c r="E594" s="115">
        <v>0</v>
      </c>
      <c r="F594" s="113">
        <v>45852</v>
      </c>
      <c r="G594" s="34">
        <v>45866</v>
      </c>
      <c r="H594" s="125">
        <f t="shared" si="269"/>
        <v>15</v>
      </c>
      <c r="I594" s="22"/>
      <c r="J594" s="7"/>
      <c r="K594" s="7"/>
      <c r="L594" s="7"/>
      <c r="M594" s="7"/>
      <c r="N594" s="7"/>
      <c r="O594" s="7"/>
      <c r="P594" s="7"/>
      <c r="Q594" s="7"/>
      <c r="R594" s="7"/>
      <c r="S594" s="7"/>
      <c r="T594" s="7"/>
      <c r="U594" s="8"/>
      <c r="V594" s="8"/>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c r="FV594" s="7"/>
      <c r="FW594" s="7"/>
      <c r="FX594" s="7"/>
      <c r="FY594" s="7"/>
      <c r="FZ594" s="7"/>
      <c r="GA594" s="7"/>
      <c r="GB594" s="7"/>
      <c r="GC594" s="7"/>
      <c r="GD594" s="7"/>
      <c r="GE594" s="7"/>
      <c r="GF594" s="7"/>
      <c r="GG594" s="7"/>
      <c r="GH594" s="7"/>
      <c r="GI594" s="7"/>
      <c r="GJ594" s="7"/>
      <c r="GK594" s="7"/>
      <c r="GL594" s="7"/>
      <c r="GM594" s="7"/>
      <c r="GN594" s="7"/>
      <c r="GO594" s="7"/>
      <c r="GP594" s="7"/>
      <c r="GQ594" s="7"/>
      <c r="GR594" s="7"/>
      <c r="GS594" s="7"/>
      <c r="GT594" s="7"/>
      <c r="GU594" s="7"/>
      <c r="GV594" s="7"/>
      <c r="GW594" s="7"/>
      <c r="GX594" s="7"/>
      <c r="GY594" s="7"/>
      <c r="GZ594" s="7"/>
      <c r="HA594" s="7"/>
      <c r="HB594" s="7"/>
      <c r="HC594" s="7"/>
      <c r="HD594" s="7"/>
      <c r="HE594" s="7"/>
      <c r="HF594" s="7"/>
      <c r="HG594" s="7"/>
      <c r="HH594" s="7"/>
      <c r="HI594" s="7"/>
      <c r="HJ594" s="7"/>
      <c r="HK594" s="7"/>
      <c r="HL594" s="7"/>
      <c r="HM594" s="7"/>
      <c r="HN594" s="7"/>
      <c r="HO594" s="7"/>
      <c r="HP594" s="7"/>
      <c r="HQ594" s="7"/>
      <c r="HR594" s="7"/>
      <c r="HS594" s="7"/>
      <c r="HT594" s="7"/>
      <c r="HU594" s="7"/>
      <c r="HV594" s="7"/>
      <c r="HW594" s="7"/>
      <c r="HX594" s="7"/>
      <c r="HY594" s="7"/>
      <c r="HZ594" s="7"/>
      <c r="IA594" s="7"/>
      <c r="IB594" s="7"/>
      <c r="IC594" s="7"/>
      <c r="ID594" s="7"/>
      <c r="IE594" s="7"/>
      <c r="IF594" s="7"/>
      <c r="IG594" s="7"/>
      <c r="IH594" s="7"/>
      <c r="II594" s="7"/>
      <c r="IJ594" s="7"/>
      <c r="IK594" s="7"/>
      <c r="IL594" s="7"/>
      <c r="IM594" s="7"/>
      <c r="IN594" s="7"/>
      <c r="IO594" s="7"/>
      <c r="IP594" s="7"/>
      <c r="IQ594" s="7"/>
      <c r="IR594" s="7"/>
      <c r="IS594" s="7"/>
      <c r="IT594" s="7"/>
      <c r="IU594" s="7"/>
      <c r="IV594" s="7"/>
      <c r="IW594" s="7"/>
      <c r="IX594" s="7"/>
      <c r="IY594" s="7"/>
      <c r="IZ594" s="7"/>
      <c r="JA594" s="7"/>
      <c r="JB594" s="7"/>
      <c r="JC594" s="7"/>
      <c r="JD594" s="7"/>
      <c r="JE594" s="7"/>
      <c r="JF594" s="7"/>
      <c r="JG594" s="7"/>
      <c r="JH594" s="7"/>
      <c r="JI594" s="7"/>
      <c r="JJ594" s="7"/>
      <c r="JK594" s="7"/>
      <c r="JL594" s="7"/>
      <c r="JM594" s="7"/>
      <c r="JN594" s="7"/>
      <c r="JO594" s="7"/>
      <c r="JP594" s="7"/>
      <c r="JQ594" s="7"/>
      <c r="JR594" s="7"/>
      <c r="JS594" s="7"/>
      <c r="JT594" s="7"/>
      <c r="JU594" s="7"/>
    </row>
    <row r="595" spans="1:281" s="3" customFormat="1" ht="30" customHeight="1" thickBot="1">
      <c r="A595" s="19" t="s">
        <v>1675</v>
      </c>
      <c r="B595" s="29" t="s">
        <v>1753</v>
      </c>
      <c r="C595" s="29" t="s">
        <v>110</v>
      </c>
      <c r="D595" s="109"/>
      <c r="E595" s="115">
        <v>0</v>
      </c>
      <c r="F595" s="113">
        <v>45852</v>
      </c>
      <c r="G595" s="34">
        <v>45866</v>
      </c>
      <c r="H595" s="125">
        <f t="shared" si="269"/>
        <v>15</v>
      </c>
      <c r="I595" s="22"/>
      <c r="J595" s="7"/>
      <c r="K595" s="7"/>
      <c r="L595" s="7"/>
      <c r="M595" s="7"/>
      <c r="N595" s="7"/>
      <c r="O595" s="7"/>
      <c r="P595" s="7"/>
      <c r="Q595" s="7"/>
      <c r="R595" s="7"/>
      <c r="S595" s="7"/>
      <c r="T595" s="7"/>
      <c r="U595" s="8"/>
      <c r="V595" s="8"/>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c r="FV595" s="7"/>
      <c r="FW595" s="7"/>
      <c r="FX595" s="7"/>
      <c r="FY595" s="7"/>
      <c r="FZ595" s="7"/>
      <c r="GA595" s="7"/>
      <c r="GB595" s="7"/>
      <c r="GC595" s="7"/>
      <c r="GD595" s="7"/>
      <c r="GE595" s="7"/>
      <c r="GF595" s="7"/>
      <c r="GG595" s="7"/>
      <c r="GH595" s="7"/>
      <c r="GI595" s="7"/>
      <c r="GJ595" s="7"/>
      <c r="GK595" s="7"/>
      <c r="GL595" s="7"/>
      <c r="GM595" s="7"/>
      <c r="GN595" s="7"/>
      <c r="GO595" s="7"/>
      <c r="GP595" s="7"/>
      <c r="GQ595" s="7"/>
      <c r="GR595" s="7"/>
      <c r="GS595" s="7"/>
      <c r="GT595" s="7"/>
      <c r="GU595" s="7"/>
      <c r="GV595" s="7"/>
      <c r="GW595" s="7"/>
      <c r="GX595" s="7"/>
      <c r="GY595" s="7"/>
      <c r="GZ595" s="7"/>
      <c r="HA595" s="7"/>
      <c r="HB595" s="7"/>
      <c r="HC595" s="7"/>
      <c r="HD595" s="7"/>
      <c r="HE595" s="7"/>
      <c r="HF595" s="7"/>
      <c r="HG595" s="7"/>
      <c r="HH595" s="7"/>
      <c r="HI595" s="7"/>
      <c r="HJ595" s="7"/>
      <c r="HK595" s="7"/>
      <c r="HL595" s="7"/>
      <c r="HM595" s="7"/>
      <c r="HN595" s="7"/>
      <c r="HO595" s="7"/>
      <c r="HP595" s="7"/>
      <c r="HQ595" s="7"/>
      <c r="HR595" s="7"/>
      <c r="HS595" s="7"/>
      <c r="HT595" s="7"/>
      <c r="HU595" s="7"/>
      <c r="HV595" s="7"/>
      <c r="HW595" s="7"/>
      <c r="HX595" s="7"/>
      <c r="HY595" s="7"/>
      <c r="HZ595" s="7"/>
      <c r="IA595" s="7"/>
      <c r="IB595" s="7"/>
      <c r="IC595" s="7"/>
      <c r="ID595" s="7"/>
      <c r="IE595" s="7"/>
      <c r="IF595" s="7"/>
      <c r="IG595" s="7"/>
      <c r="IH595" s="7"/>
      <c r="II595" s="7"/>
      <c r="IJ595" s="7"/>
      <c r="IK595" s="7"/>
      <c r="IL595" s="7"/>
      <c r="IM595" s="7"/>
      <c r="IN595" s="7"/>
      <c r="IO595" s="7"/>
      <c r="IP595" s="7"/>
      <c r="IQ595" s="7"/>
      <c r="IR595" s="7"/>
      <c r="IS595" s="7"/>
      <c r="IT595" s="7"/>
      <c r="IU595" s="7"/>
      <c r="IV595" s="7"/>
      <c r="IW595" s="7"/>
      <c r="IX595" s="7"/>
      <c r="IY595" s="7"/>
      <c r="IZ595" s="7"/>
      <c r="JA595" s="7"/>
      <c r="JB595" s="7"/>
      <c r="JC595" s="7"/>
      <c r="JD595" s="7"/>
      <c r="JE595" s="7"/>
      <c r="JF595" s="7"/>
      <c r="JG595" s="7"/>
      <c r="JH595" s="7"/>
      <c r="JI595" s="7"/>
      <c r="JJ595" s="7"/>
      <c r="JK595" s="7"/>
      <c r="JL595" s="7"/>
      <c r="JM595" s="7"/>
      <c r="JN595" s="7"/>
      <c r="JO595" s="7"/>
      <c r="JP595" s="7"/>
      <c r="JQ595" s="7"/>
      <c r="JR595" s="7"/>
      <c r="JS595" s="7"/>
      <c r="JT595" s="7"/>
      <c r="JU595" s="7"/>
    </row>
    <row r="596" spans="1:281" s="3" customFormat="1" ht="30" customHeight="1" thickBot="1">
      <c r="A596" s="19" t="s">
        <v>1676</v>
      </c>
      <c r="B596" s="29" t="s">
        <v>1753</v>
      </c>
      <c r="C596" s="29" t="s">
        <v>110</v>
      </c>
      <c r="D596" s="109"/>
      <c r="E596" s="115">
        <v>0</v>
      </c>
      <c r="F596" s="113">
        <v>45852</v>
      </c>
      <c r="G596" s="34">
        <v>45866</v>
      </c>
      <c r="H596" s="125">
        <f t="shared" si="269"/>
        <v>15</v>
      </c>
      <c r="I596" s="22"/>
      <c r="J596" s="7"/>
      <c r="K596" s="7"/>
      <c r="L596" s="7"/>
      <c r="M596" s="7"/>
      <c r="N596" s="7"/>
      <c r="O596" s="7"/>
      <c r="P596" s="7"/>
      <c r="Q596" s="7"/>
      <c r="R596" s="7"/>
      <c r="S596" s="7"/>
      <c r="T596" s="7"/>
      <c r="U596" s="8"/>
      <c r="V596" s="8"/>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c r="FV596" s="7"/>
      <c r="FW596" s="7"/>
      <c r="FX596" s="7"/>
      <c r="FY596" s="7"/>
      <c r="FZ596" s="7"/>
      <c r="GA596" s="7"/>
      <c r="GB596" s="7"/>
      <c r="GC596" s="7"/>
      <c r="GD596" s="7"/>
      <c r="GE596" s="7"/>
      <c r="GF596" s="7"/>
      <c r="GG596" s="7"/>
      <c r="GH596" s="7"/>
      <c r="GI596" s="7"/>
      <c r="GJ596" s="7"/>
      <c r="GK596" s="7"/>
      <c r="GL596" s="7"/>
      <c r="GM596" s="7"/>
      <c r="GN596" s="7"/>
      <c r="GO596" s="7"/>
      <c r="GP596" s="7"/>
      <c r="GQ596" s="7"/>
      <c r="GR596" s="7"/>
      <c r="GS596" s="7"/>
      <c r="GT596" s="7"/>
      <c r="GU596" s="7"/>
      <c r="GV596" s="7"/>
      <c r="GW596" s="7"/>
      <c r="GX596" s="7"/>
      <c r="GY596" s="7"/>
      <c r="GZ596" s="7"/>
      <c r="HA596" s="7"/>
      <c r="HB596" s="7"/>
      <c r="HC596" s="7"/>
      <c r="HD596" s="7"/>
      <c r="HE596" s="7"/>
      <c r="HF596" s="7"/>
      <c r="HG596" s="7"/>
      <c r="HH596" s="7"/>
      <c r="HI596" s="7"/>
      <c r="HJ596" s="7"/>
      <c r="HK596" s="7"/>
      <c r="HL596" s="7"/>
      <c r="HM596" s="7"/>
      <c r="HN596" s="7"/>
      <c r="HO596" s="7"/>
      <c r="HP596" s="7"/>
      <c r="HQ596" s="7"/>
      <c r="HR596" s="7"/>
      <c r="HS596" s="7"/>
      <c r="HT596" s="7"/>
      <c r="HU596" s="7"/>
      <c r="HV596" s="7"/>
      <c r="HW596" s="7"/>
      <c r="HX596" s="7"/>
      <c r="HY596" s="7"/>
      <c r="HZ596" s="7"/>
      <c r="IA596" s="7"/>
      <c r="IB596" s="7"/>
      <c r="IC596" s="7"/>
      <c r="ID596" s="7"/>
      <c r="IE596" s="7"/>
      <c r="IF596" s="7"/>
      <c r="IG596" s="7"/>
      <c r="IH596" s="7"/>
      <c r="II596" s="7"/>
      <c r="IJ596" s="7"/>
      <c r="IK596" s="7"/>
      <c r="IL596" s="7"/>
      <c r="IM596" s="7"/>
      <c r="IN596" s="7"/>
      <c r="IO596" s="7"/>
      <c r="IP596" s="7"/>
      <c r="IQ596" s="7"/>
      <c r="IR596" s="7"/>
      <c r="IS596" s="7"/>
      <c r="IT596" s="7"/>
      <c r="IU596" s="7"/>
      <c r="IV596" s="7"/>
      <c r="IW596" s="7"/>
      <c r="IX596" s="7"/>
      <c r="IY596" s="7"/>
      <c r="IZ596" s="7"/>
      <c r="JA596" s="7"/>
      <c r="JB596" s="7"/>
      <c r="JC596" s="7"/>
      <c r="JD596" s="7"/>
      <c r="JE596" s="7"/>
      <c r="JF596" s="7"/>
      <c r="JG596" s="7"/>
      <c r="JH596" s="7"/>
      <c r="JI596" s="7"/>
      <c r="JJ596" s="7"/>
      <c r="JK596" s="7"/>
      <c r="JL596" s="7"/>
      <c r="JM596" s="7"/>
      <c r="JN596" s="7"/>
      <c r="JO596" s="7"/>
      <c r="JP596" s="7"/>
      <c r="JQ596" s="7"/>
      <c r="JR596" s="7"/>
      <c r="JS596" s="7"/>
      <c r="JT596" s="7"/>
      <c r="JU596" s="7"/>
    </row>
    <row r="597" spans="1:281" s="3" customFormat="1" ht="30" customHeight="1" thickBot="1">
      <c r="A597" s="19" t="s">
        <v>1677</v>
      </c>
      <c r="B597" s="29" t="s">
        <v>1753</v>
      </c>
      <c r="C597" s="29" t="s">
        <v>110</v>
      </c>
      <c r="D597" s="109"/>
      <c r="E597" s="115">
        <v>0</v>
      </c>
      <c r="F597" s="113">
        <v>45852</v>
      </c>
      <c r="G597" s="34">
        <v>45866</v>
      </c>
      <c r="H597" s="125">
        <f t="shared" si="269"/>
        <v>15</v>
      </c>
      <c r="I597" s="22"/>
      <c r="J597" s="7"/>
      <c r="K597" s="7"/>
      <c r="L597" s="7"/>
      <c r="M597" s="7"/>
      <c r="N597" s="7"/>
      <c r="O597" s="7"/>
      <c r="P597" s="7"/>
      <c r="Q597" s="7"/>
      <c r="R597" s="7"/>
      <c r="S597" s="7"/>
      <c r="T597" s="7"/>
      <c r="U597" s="8"/>
      <c r="V597" s="8"/>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c r="FV597" s="7"/>
      <c r="FW597" s="7"/>
      <c r="FX597" s="7"/>
      <c r="FY597" s="7"/>
      <c r="FZ597" s="7"/>
      <c r="GA597" s="7"/>
      <c r="GB597" s="7"/>
      <c r="GC597" s="7"/>
      <c r="GD597" s="7"/>
      <c r="GE597" s="7"/>
      <c r="GF597" s="7"/>
      <c r="GG597" s="7"/>
      <c r="GH597" s="7"/>
      <c r="GI597" s="7"/>
      <c r="GJ597" s="7"/>
      <c r="GK597" s="7"/>
      <c r="GL597" s="7"/>
      <c r="GM597" s="7"/>
      <c r="GN597" s="7"/>
      <c r="GO597" s="7"/>
      <c r="GP597" s="7"/>
      <c r="GQ597" s="7"/>
      <c r="GR597" s="7"/>
      <c r="GS597" s="7"/>
      <c r="GT597" s="7"/>
      <c r="GU597" s="7"/>
      <c r="GV597" s="7"/>
      <c r="GW597" s="7"/>
      <c r="GX597" s="7"/>
      <c r="GY597" s="7"/>
      <c r="GZ597" s="7"/>
      <c r="HA597" s="7"/>
      <c r="HB597" s="7"/>
      <c r="HC597" s="7"/>
      <c r="HD597" s="7"/>
      <c r="HE597" s="7"/>
      <c r="HF597" s="7"/>
      <c r="HG597" s="7"/>
      <c r="HH597" s="7"/>
      <c r="HI597" s="7"/>
      <c r="HJ597" s="7"/>
      <c r="HK597" s="7"/>
      <c r="HL597" s="7"/>
      <c r="HM597" s="7"/>
      <c r="HN597" s="7"/>
      <c r="HO597" s="7"/>
      <c r="HP597" s="7"/>
      <c r="HQ597" s="7"/>
      <c r="HR597" s="7"/>
      <c r="HS597" s="7"/>
      <c r="HT597" s="7"/>
      <c r="HU597" s="7"/>
      <c r="HV597" s="7"/>
      <c r="HW597" s="7"/>
      <c r="HX597" s="7"/>
      <c r="HY597" s="7"/>
      <c r="HZ597" s="7"/>
      <c r="IA597" s="7"/>
      <c r="IB597" s="7"/>
      <c r="IC597" s="7"/>
      <c r="ID597" s="7"/>
      <c r="IE597" s="7"/>
      <c r="IF597" s="7"/>
      <c r="IG597" s="7"/>
      <c r="IH597" s="7"/>
      <c r="II597" s="7"/>
      <c r="IJ597" s="7"/>
      <c r="IK597" s="7"/>
      <c r="IL597" s="7"/>
      <c r="IM597" s="7"/>
      <c r="IN597" s="7"/>
      <c r="IO597" s="7"/>
      <c r="IP597" s="7"/>
      <c r="IQ597" s="7"/>
      <c r="IR597" s="7"/>
      <c r="IS597" s="7"/>
      <c r="IT597" s="7"/>
      <c r="IU597" s="7"/>
      <c r="IV597" s="7"/>
      <c r="IW597" s="7"/>
      <c r="IX597" s="7"/>
      <c r="IY597" s="7"/>
      <c r="IZ597" s="7"/>
      <c r="JA597" s="7"/>
      <c r="JB597" s="7"/>
      <c r="JC597" s="7"/>
      <c r="JD597" s="7"/>
      <c r="JE597" s="7"/>
      <c r="JF597" s="7"/>
      <c r="JG597" s="7"/>
      <c r="JH597" s="7"/>
      <c r="JI597" s="7"/>
      <c r="JJ597" s="7"/>
      <c r="JK597" s="7"/>
      <c r="JL597" s="7"/>
      <c r="JM597" s="7"/>
      <c r="JN597" s="7"/>
      <c r="JO597" s="7"/>
      <c r="JP597" s="7"/>
      <c r="JQ597" s="7"/>
      <c r="JR597" s="7"/>
      <c r="JS597" s="7"/>
      <c r="JT597" s="7"/>
      <c r="JU597" s="7"/>
    </row>
    <row r="598" spans="1:281" s="3" customFormat="1" ht="30" customHeight="1" thickBot="1">
      <c r="A598" s="19" t="s">
        <v>1678</v>
      </c>
      <c r="B598" s="29" t="s">
        <v>1753</v>
      </c>
      <c r="C598" s="29" t="s">
        <v>110</v>
      </c>
      <c r="D598" s="109"/>
      <c r="E598" s="115">
        <v>0</v>
      </c>
      <c r="F598" s="113">
        <v>45852</v>
      </c>
      <c r="G598" s="34">
        <v>45866</v>
      </c>
      <c r="H598" s="125">
        <f t="shared" si="269"/>
        <v>15</v>
      </c>
      <c r="I598" s="22"/>
      <c r="J598" s="7"/>
      <c r="K598" s="7"/>
      <c r="L598" s="7"/>
      <c r="M598" s="7"/>
      <c r="N598" s="7"/>
      <c r="O598" s="7"/>
      <c r="P598" s="7"/>
      <c r="Q598" s="7"/>
      <c r="R598" s="7"/>
      <c r="S598" s="7"/>
      <c r="T598" s="7"/>
      <c r="U598" s="8"/>
      <c r="V598" s="8"/>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c r="FV598" s="7"/>
      <c r="FW598" s="7"/>
      <c r="FX598" s="7"/>
      <c r="FY598" s="7"/>
      <c r="FZ598" s="7"/>
      <c r="GA598" s="7"/>
      <c r="GB598" s="7"/>
      <c r="GC598" s="7"/>
      <c r="GD598" s="7"/>
      <c r="GE598" s="7"/>
      <c r="GF598" s="7"/>
      <c r="GG598" s="7"/>
      <c r="GH598" s="7"/>
      <c r="GI598" s="7"/>
      <c r="GJ598" s="7"/>
      <c r="GK598" s="7"/>
      <c r="GL598" s="7"/>
      <c r="GM598" s="7"/>
      <c r="GN598" s="7"/>
      <c r="GO598" s="7"/>
      <c r="GP598" s="7"/>
      <c r="GQ598" s="7"/>
      <c r="GR598" s="7"/>
      <c r="GS598" s="7"/>
      <c r="GT598" s="7"/>
      <c r="GU598" s="7"/>
      <c r="GV598" s="7"/>
      <c r="GW598" s="7"/>
      <c r="GX598" s="7"/>
      <c r="GY598" s="7"/>
      <c r="GZ598" s="7"/>
      <c r="HA598" s="7"/>
      <c r="HB598" s="7"/>
      <c r="HC598" s="7"/>
      <c r="HD598" s="7"/>
      <c r="HE598" s="7"/>
      <c r="HF598" s="7"/>
      <c r="HG598" s="7"/>
      <c r="HH598" s="7"/>
      <c r="HI598" s="7"/>
      <c r="HJ598" s="7"/>
      <c r="HK598" s="7"/>
      <c r="HL598" s="7"/>
      <c r="HM598" s="7"/>
      <c r="HN598" s="7"/>
      <c r="HO598" s="7"/>
      <c r="HP598" s="7"/>
      <c r="HQ598" s="7"/>
      <c r="HR598" s="7"/>
      <c r="HS598" s="7"/>
      <c r="HT598" s="7"/>
      <c r="HU598" s="7"/>
      <c r="HV598" s="7"/>
      <c r="HW598" s="7"/>
      <c r="HX598" s="7"/>
      <c r="HY598" s="7"/>
      <c r="HZ598" s="7"/>
      <c r="IA598" s="7"/>
      <c r="IB598" s="7"/>
      <c r="IC598" s="7"/>
      <c r="ID598" s="7"/>
      <c r="IE598" s="7"/>
      <c r="IF598" s="7"/>
      <c r="IG598" s="7"/>
      <c r="IH598" s="7"/>
      <c r="II598" s="7"/>
      <c r="IJ598" s="7"/>
      <c r="IK598" s="7"/>
      <c r="IL598" s="7"/>
      <c r="IM598" s="7"/>
      <c r="IN598" s="7"/>
      <c r="IO598" s="7"/>
      <c r="IP598" s="7"/>
      <c r="IQ598" s="7"/>
      <c r="IR598" s="7"/>
      <c r="IS598" s="7"/>
      <c r="IT598" s="7"/>
      <c r="IU598" s="7"/>
      <c r="IV598" s="7"/>
      <c r="IW598" s="7"/>
      <c r="IX598" s="7"/>
      <c r="IY598" s="7"/>
      <c r="IZ598" s="7"/>
      <c r="JA598" s="7"/>
      <c r="JB598" s="7"/>
      <c r="JC598" s="7"/>
      <c r="JD598" s="7"/>
      <c r="JE598" s="7"/>
      <c r="JF598" s="7"/>
      <c r="JG598" s="7"/>
      <c r="JH598" s="7"/>
      <c r="JI598" s="7"/>
      <c r="JJ598" s="7"/>
      <c r="JK598" s="7"/>
      <c r="JL598" s="7"/>
      <c r="JM598" s="7"/>
      <c r="JN598" s="7"/>
      <c r="JO598" s="7"/>
      <c r="JP598" s="7"/>
      <c r="JQ598" s="7"/>
      <c r="JR598" s="7"/>
      <c r="JS598" s="7"/>
      <c r="JT598" s="7"/>
      <c r="JU598" s="7"/>
    </row>
    <row r="599" spans="1:281" s="3" customFormat="1" ht="30" customHeight="1" thickBot="1">
      <c r="A599" s="19" t="s">
        <v>1679</v>
      </c>
      <c r="B599" s="29" t="s">
        <v>1753</v>
      </c>
      <c r="C599" s="29" t="s">
        <v>110</v>
      </c>
      <c r="D599" s="109"/>
      <c r="E599" s="115">
        <v>0</v>
      </c>
      <c r="F599" s="113">
        <v>45852</v>
      </c>
      <c r="G599" s="34">
        <v>45866</v>
      </c>
      <c r="H599" s="125">
        <f t="shared" si="269"/>
        <v>15</v>
      </c>
      <c r="I599" s="22"/>
      <c r="J599" s="7"/>
      <c r="K599" s="7"/>
      <c r="L599" s="7"/>
      <c r="M599" s="7"/>
      <c r="N599" s="7"/>
      <c r="O599" s="7"/>
      <c r="P599" s="7"/>
      <c r="Q599" s="7"/>
      <c r="R599" s="7"/>
      <c r="S599" s="7"/>
      <c r="T599" s="7"/>
      <c r="U599" s="8"/>
      <c r="V599" s="8"/>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c r="FV599" s="7"/>
      <c r="FW599" s="7"/>
      <c r="FX599" s="7"/>
      <c r="FY599" s="7"/>
      <c r="FZ599" s="7"/>
      <c r="GA599" s="7"/>
      <c r="GB599" s="7"/>
      <c r="GC599" s="7"/>
      <c r="GD599" s="7"/>
      <c r="GE599" s="7"/>
      <c r="GF599" s="7"/>
      <c r="GG599" s="7"/>
      <c r="GH599" s="7"/>
      <c r="GI599" s="7"/>
      <c r="GJ599" s="7"/>
      <c r="GK599" s="7"/>
      <c r="GL599" s="7"/>
      <c r="GM599" s="7"/>
      <c r="GN599" s="7"/>
      <c r="GO599" s="7"/>
      <c r="GP599" s="7"/>
      <c r="GQ599" s="7"/>
      <c r="GR599" s="7"/>
      <c r="GS599" s="7"/>
      <c r="GT599" s="7"/>
      <c r="GU599" s="7"/>
      <c r="GV599" s="7"/>
      <c r="GW599" s="7"/>
      <c r="GX599" s="7"/>
      <c r="GY599" s="7"/>
      <c r="GZ599" s="7"/>
      <c r="HA599" s="7"/>
      <c r="HB599" s="7"/>
      <c r="HC599" s="7"/>
      <c r="HD599" s="7"/>
      <c r="HE599" s="7"/>
      <c r="HF599" s="7"/>
      <c r="HG599" s="7"/>
      <c r="HH599" s="7"/>
      <c r="HI599" s="7"/>
      <c r="HJ599" s="7"/>
      <c r="HK599" s="7"/>
      <c r="HL599" s="7"/>
      <c r="HM599" s="7"/>
      <c r="HN599" s="7"/>
      <c r="HO599" s="7"/>
      <c r="HP599" s="7"/>
      <c r="HQ599" s="7"/>
      <c r="HR599" s="7"/>
      <c r="HS599" s="7"/>
      <c r="HT599" s="7"/>
      <c r="HU599" s="7"/>
      <c r="HV599" s="7"/>
      <c r="HW599" s="7"/>
      <c r="HX599" s="7"/>
      <c r="HY599" s="7"/>
      <c r="HZ599" s="7"/>
      <c r="IA599" s="7"/>
      <c r="IB599" s="7"/>
      <c r="IC599" s="7"/>
      <c r="ID599" s="7"/>
      <c r="IE599" s="7"/>
      <c r="IF599" s="7"/>
      <c r="IG599" s="7"/>
      <c r="IH599" s="7"/>
      <c r="II599" s="7"/>
      <c r="IJ599" s="7"/>
      <c r="IK599" s="7"/>
      <c r="IL599" s="7"/>
      <c r="IM599" s="7"/>
      <c r="IN599" s="7"/>
      <c r="IO599" s="7"/>
      <c r="IP599" s="7"/>
      <c r="IQ599" s="7"/>
      <c r="IR599" s="7"/>
      <c r="IS599" s="7"/>
      <c r="IT599" s="7"/>
      <c r="IU599" s="7"/>
      <c r="IV599" s="7"/>
      <c r="IW599" s="7"/>
      <c r="IX599" s="7"/>
      <c r="IY599" s="7"/>
      <c r="IZ599" s="7"/>
      <c r="JA599" s="7"/>
      <c r="JB599" s="7"/>
      <c r="JC599" s="7"/>
      <c r="JD599" s="7"/>
      <c r="JE599" s="7"/>
      <c r="JF599" s="7"/>
      <c r="JG599" s="7"/>
      <c r="JH599" s="7"/>
      <c r="JI599" s="7"/>
      <c r="JJ599" s="7"/>
      <c r="JK599" s="7"/>
      <c r="JL599" s="7"/>
      <c r="JM599" s="7"/>
      <c r="JN599" s="7"/>
      <c r="JO599" s="7"/>
      <c r="JP599" s="7"/>
      <c r="JQ599" s="7"/>
      <c r="JR599" s="7"/>
      <c r="JS599" s="7"/>
      <c r="JT599" s="7"/>
      <c r="JU599" s="7"/>
    </row>
    <row r="600" spans="1:281" s="3" customFormat="1" ht="30" customHeight="1" thickBot="1">
      <c r="A600" s="19" t="s">
        <v>1680</v>
      </c>
      <c r="B600" s="29" t="s">
        <v>1753</v>
      </c>
      <c r="C600" s="29" t="s">
        <v>110</v>
      </c>
      <c r="D600" s="109"/>
      <c r="E600" s="115">
        <v>0</v>
      </c>
      <c r="F600" s="113">
        <v>45852</v>
      </c>
      <c r="G600" s="34">
        <v>45866</v>
      </c>
      <c r="H600" s="125">
        <f t="shared" si="269"/>
        <v>15</v>
      </c>
      <c r="I600" s="22"/>
      <c r="J600" s="7"/>
      <c r="K600" s="7"/>
      <c r="L600" s="7"/>
      <c r="M600" s="7"/>
      <c r="N600" s="7"/>
      <c r="O600" s="7"/>
      <c r="P600" s="7"/>
      <c r="Q600" s="7"/>
      <c r="R600" s="7"/>
      <c r="S600" s="7"/>
      <c r="T600" s="7"/>
      <c r="U600" s="8"/>
      <c r="V600" s="8"/>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c r="FV600" s="7"/>
      <c r="FW600" s="7"/>
      <c r="FX600" s="7"/>
      <c r="FY600" s="7"/>
      <c r="FZ600" s="7"/>
      <c r="GA600" s="7"/>
      <c r="GB600" s="7"/>
      <c r="GC600" s="7"/>
      <c r="GD600" s="7"/>
      <c r="GE600" s="7"/>
      <c r="GF600" s="7"/>
      <c r="GG600" s="7"/>
      <c r="GH600" s="7"/>
      <c r="GI600" s="7"/>
      <c r="GJ600" s="7"/>
      <c r="GK600" s="7"/>
      <c r="GL600" s="7"/>
      <c r="GM600" s="7"/>
      <c r="GN600" s="7"/>
      <c r="GO600" s="7"/>
      <c r="GP600" s="7"/>
      <c r="GQ600" s="7"/>
      <c r="GR600" s="7"/>
      <c r="GS600" s="7"/>
      <c r="GT600" s="7"/>
      <c r="GU600" s="7"/>
      <c r="GV600" s="7"/>
      <c r="GW600" s="7"/>
      <c r="GX600" s="7"/>
      <c r="GY600" s="7"/>
      <c r="GZ600" s="7"/>
      <c r="HA600" s="7"/>
      <c r="HB600" s="7"/>
      <c r="HC600" s="7"/>
      <c r="HD600" s="7"/>
      <c r="HE600" s="7"/>
      <c r="HF600" s="7"/>
      <c r="HG600" s="7"/>
      <c r="HH600" s="7"/>
      <c r="HI600" s="7"/>
      <c r="HJ600" s="7"/>
      <c r="HK600" s="7"/>
      <c r="HL600" s="7"/>
      <c r="HM600" s="7"/>
      <c r="HN600" s="7"/>
      <c r="HO600" s="7"/>
      <c r="HP600" s="7"/>
      <c r="HQ600" s="7"/>
      <c r="HR600" s="7"/>
      <c r="HS600" s="7"/>
      <c r="HT600" s="7"/>
      <c r="HU600" s="7"/>
      <c r="HV600" s="7"/>
      <c r="HW600" s="7"/>
      <c r="HX600" s="7"/>
      <c r="HY600" s="7"/>
      <c r="HZ600" s="7"/>
      <c r="IA600" s="7"/>
      <c r="IB600" s="7"/>
      <c r="IC600" s="7"/>
      <c r="ID600" s="7"/>
      <c r="IE600" s="7"/>
      <c r="IF600" s="7"/>
      <c r="IG600" s="7"/>
      <c r="IH600" s="7"/>
      <c r="II600" s="7"/>
      <c r="IJ600" s="7"/>
      <c r="IK600" s="7"/>
      <c r="IL600" s="7"/>
      <c r="IM600" s="7"/>
      <c r="IN600" s="7"/>
      <c r="IO600" s="7"/>
      <c r="IP600" s="7"/>
      <c r="IQ600" s="7"/>
      <c r="IR600" s="7"/>
      <c r="IS600" s="7"/>
      <c r="IT600" s="7"/>
      <c r="IU600" s="7"/>
      <c r="IV600" s="7"/>
      <c r="IW600" s="7"/>
      <c r="IX600" s="7"/>
      <c r="IY600" s="7"/>
      <c r="IZ600" s="7"/>
      <c r="JA600" s="7"/>
      <c r="JB600" s="7"/>
      <c r="JC600" s="7"/>
      <c r="JD600" s="7"/>
      <c r="JE600" s="7"/>
      <c r="JF600" s="7"/>
      <c r="JG600" s="7"/>
      <c r="JH600" s="7"/>
      <c r="JI600" s="7"/>
      <c r="JJ600" s="7"/>
      <c r="JK600" s="7"/>
      <c r="JL600" s="7"/>
      <c r="JM600" s="7"/>
      <c r="JN600" s="7"/>
      <c r="JO600" s="7"/>
      <c r="JP600" s="7"/>
      <c r="JQ600" s="7"/>
      <c r="JR600" s="7"/>
      <c r="JS600" s="7"/>
      <c r="JT600" s="7"/>
      <c r="JU600" s="7"/>
    </row>
    <row r="601" spans="1:281" s="3" customFormat="1" ht="30" customHeight="1" thickBot="1">
      <c r="A601" s="19" t="s">
        <v>1681</v>
      </c>
      <c r="B601" s="29" t="s">
        <v>1753</v>
      </c>
      <c r="C601" s="29" t="s">
        <v>110</v>
      </c>
      <c r="D601" s="109"/>
      <c r="E601" s="115">
        <v>0</v>
      </c>
      <c r="F601" s="113">
        <v>45852</v>
      </c>
      <c r="G601" s="34">
        <v>45866</v>
      </c>
      <c r="H601" s="125">
        <f t="shared" si="269"/>
        <v>15</v>
      </c>
      <c r="I601" s="22"/>
      <c r="J601" s="7"/>
      <c r="K601" s="7"/>
      <c r="L601" s="7"/>
      <c r="M601" s="7"/>
      <c r="N601" s="7"/>
      <c r="O601" s="7"/>
      <c r="P601" s="7"/>
      <c r="Q601" s="7"/>
      <c r="R601" s="7"/>
      <c r="S601" s="7"/>
      <c r="T601" s="7"/>
      <c r="U601" s="8"/>
      <c r="V601" s="8"/>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c r="FV601" s="7"/>
      <c r="FW601" s="7"/>
      <c r="FX601" s="7"/>
      <c r="FY601" s="7"/>
      <c r="FZ601" s="7"/>
      <c r="GA601" s="7"/>
      <c r="GB601" s="7"/>
      <c r="GC601" s="7"/>
      <c r="GD601" s="7"/>
      <c r="GE601" s="7"/>
      <c r="GF601" s="7"/>
      <c r="GG601" s="7"/>
      <c r="GH601" s="7"/>
      <c r="GI601" s="7"/>
      <c r="GJ601" s="7"/>
      <c r="GK601" s="7"/>
      <c r="GL601" s="7"/>
      <c r="GM601" s="7"/>
      <c r="GN601" s="7"/>
      <c r="GO601" s="7"/>
      <c r="GP601" s="7"/>
      <c r="GQ601" s="7"/>
      <c r="GR601" s="7"/>
      <c r="GS601" s="7"/>
      <c r="GT601" s="7"/>
      <c r="GU601" s="7"/>
      <c r="GV601" s="7"/>
      <c r="GW601" s="7"/>
      <c r="GX601" s="7"/>
      <c r="GY601" s="7"/>
      <c r="GZ601" s="7"/>
      <c r="HA601" s="7"/>
      <c r="HB601" s="7"/>
      <c r="HC601" s="7"/>
      <c r="HD601" s="7"/>
      <c r="HE601" s="7"/>
      <c r="HF601" s="7"/>
      <c r="HG601" s="7"/>
      <c r="HH601" s="7"/>
      <c r="HI601" s="7"/>
      <c r="HJ601" s="7"/>
      <c r="HK601" s="7"/>
      <c r="HL601" s="7"/>
      <c r="HM601" s="7"/>
      <c r="HN601" s="7"/>
      <c r="HO601" s="7"/>
      <c r="HP601" s="7"/>
      <c r="HQ601" s="7"/>
      <c r="HR601" s="7"/>
      <c r="HS601" s="7"/>
      <c r="HT601" s="7"/>
      <c r="HU601" s="7"/>
      <c r="HV601" s="7"/>
      <c r="HW601" s="7"/>
      <c r="HX601" s="7"/>
      <c r="HY601" s="7"/>
      <c r="HZ601" s="7"/>
      <c r="IA601" s="7"/>
      <c r="IB601" s="7"/>
      <c r="IC601" s="7"/>
      <c r="ID601" s="7"/>
      <c r="IE601" s="7"/>
      <c r="IF601" s="7"/>
      <c r="IG601" s="7"/>
      <c r="IH601" s="7"/>
      <c r="II601" s="7"/>
      <c r="IJ601" s="7"/>
      <c r="IK601" s="7"/>
      <c r="IL601" s="7"/>
      <c r="IM601" s="7"/>
      <c r="IN601" s="7"/>
      <c r="IO601" s="7"/>
      <c r="IP601" s="7"/>
      <c r="IQ601" s="7"/>
      <c r="IR601" s="7"/>
      <c r="IS601" s="7"/>
      <c r="IT601" s="7"/>
      <c r="IU601" s="7"/>
      <c r="IV601" s="7"/>
      <c r="IW601" s="7"/>
      <c r="IX601" s="7"/>
      <c r="IY601" s="7"/>
      <c r="IZ601" s="7"/>
      <c r="JA601" s="7"/>
      <c r="JB601" s="7"/>
      <c r="JC601" s="7"/>
      <c r="JD601" s="7"/>
      <c r="JE601" s="7"/>
      <c r="JF601" s="7"/>
      <c r="JG601" s="7"/>
      <c r="JH601" s="7"/>
      <c r="JI601" s="7"/>
      <c r="JJ601" s="7"/>
      <c r="JK601" s="7"/>
      <c r="JL601" s="7"/>
      <c r="JM601" s="7"/>
      <c r="JN601" s="7"/>
      <c r="JO601" s="7"/>
      <c r="JP601" s="7"/>
      <c r="JQ601" s="7"/>
      <c r="JR601" s="7"/>
      <c r="JS601" s="7"/>
      <c r="JT601" s="7"/>
      <c r="JU601" s="7"/>
    </row>
    <row r="602" spans="1:281" s="3" customFormat="1" ht="30" customHeight="1" thickBot="1">
      <c r="A602" s="19" t="s">
        <v>1682</v>
      </c>
      <c r="B602" s="29" t="s">
        <v>1753</v>
      </c>
      <c r="C602" s="29" t="s">
        <v>110</v>
      </c>
      <c r="D602" s="109"/>
      <c r="E602" s="115">
        <v>0</v>
      </c>
      <c r="F602" s="113">
        <v>45852</v>
      </c>
      <c r="G602" s="34">
        <v>45866</v>
      </c>
      <c r="H602" s="125">
        <f t="shared" si="269"/>
        <v>15</v>
      </c>
      <c r="I602" s="22"/>
      <c r="J602" s="7"/>
      <c r="K602" s="7"/>
      <c r="L602" s="7"/>
      <c r="M602" s="7"/>
      <c r="N602" s="7"/>
      <c r="O602" s="7"/>
      <c r="P602" s="7"/>
      <c r="Q602" s="7"/>
      <c r="R602" s="7"/>
      <c r="S602" s="7"/>
      <c r="T602" s="7"/>
      <c r="U602" s="8"/>
      <c r="V602" s="8"/>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c r="FV602" s="7"/>
      <c r="FW602" s="7"/>
      <c r="FX602" s="7"/>
      <c r="FY602" s="7"/>
      <c r="FZ602" s="7"/>
      <c r="GA602" s="7"/>
      <c r="GB602" s="7"/>
      <c r="GC602" s="7"/>
      <c r="GD602" s="7"/>
      <c r="GE602" s="7"/>
      <c r="GF602" s="7"/>
      <c r="GG602" s="7"/>
      <c r="GH602" s="7"/>
      <c r="GI602" s="7"/>
      <c r="GJ602" s="7"/>
      <c r="GK602" s="7"/>
      <c r="GL602" s="7"/>
      <c r="GM602" s="7"/>
      <c r="GN602" s="7"/>
      <c r="GO602" s="7"/>
      <c r="GP602" s="7"/>
      <c r="GQ602" s="7"/>
      <c r="GR602" s="7"/>
      <c r="GS602" s="7"/>
      <c r="GT602" s="7"/>
      <c r="GU602" s="7"/>
      <c r="GV602" s="7"/>
      <c r="GW602" s="7"/>
      <c r="GX602" s="7"/>
      <c r="GY602" s="7"/>
      <c r="GZ602" s="7"/>
      <c r="HA602" s="7"/>
      <c r="HB602" s="7"/>
      <c r="HC602" s="7"/>
      <c r="HD602" s="7"/>
      <c r="HE602" s="7"/>
      <c r="HF602" s="7"/>
      <c r="HG602" s="7"/>
      <c r="HH602" s="7"/>
      <c r="HI602" s="7"/>
      <c r="HJ602" s="7"/>
      <c r="HK602" s="7"/>
      <c r="HL602" s="7"/>
      <c r="HM602" s="7"/>
      <c r="HN602" s="7"/>
      <c r="HO602" s="7"/>
      <c r="HP602" s="7"/>
      <c r="HQ602" s="7"/>
      <c r="HR602" s="7"/>
      <c r="HS602" s="7"/>
      <c r="HT602" s="7"/>
      <c r="HU602" s="7"/>
      <c r="HV602" s="7"/>
      <c r="HW602" s="7"/>
      <c r="HX602" s="7"/>
      <c r="HY602" s="7"/>
      <c r="HZ602" s="7"/>
      <c r="IA602" s="7"/>
      <c r="IB602" s="7"/>
      <c r="IC602" s="7"/>
      <c r="ID602" s="7"/>
      <c r="IE602" s="7"/>
      <c r="IF602" s="7"/>
      <c r="IG602" s="7"/>
      <c r="IH602" s="7"/>
      <c r="II602" s="7"/>
      <c r="IJ602" s="7"/>
      <c r="IK602" s="7"/>
      <c r="IL602" s="7"/>
      <c r="IM602" s="7"/>
      <c r="IN602" s="7"/>
      <c r="IO602" s="7"/>
      <c r="IP602" s="7"/>
      <c r="IQ602" s="7"/>
      <c r="IR602" s="7"/>
      <c r="IS602" s="7"/>
      <c r="IT602" s="7"/>
      <c r="IU602" s="7"/>
      <c r="IV602" s="7"/>
      <c r="IW602" s="7"/>
      <c r="IX602" s="7"/>
      <c r="IY602" s="7"/>
      <c r="IZ602" s="7"/>
      <c r="JA602" s="7"/>
      <c r="JB602" s="7"/>
      <c r="JC602" s="7"/>
      <c r="JD602" s="7"/>
      <c r="JE602" s="7"/>
      <c r="JF602" s="7"/>
      <c r="JG602" s="7"/>
      <c r="JH602" s="7"/>
      <c r="JI602" s="7"/>
      <c r="JJ602" s="7"/>
      <c r="JK602" s="7"/>
      <c r="JL602" s="7"/>
      <c r="JM602" s="7"/>
      <c r="JN602" s="7"/>
      <c r="JO602" s="7"/>
      <c r="JP602" s="7"/>
      <c r="JQ602" s="7"/>
      <c r="JR602" s="7"/>
      <c r="JS602" s="7"/>
      <c r="JT602" s="7"/>
      <c r="JU602" s="7"/>
    </row>
    <row r="603" spans="1:281" s="3" customFormat="1" ht="30" customHeight="1" thickBot="1">
      <c r="A603" s="19" t="s">
        <v>1683</v>
      </c>
      <c r="B603" s="29" t="s">
        <v>1753</v>
      </c>
      <c r="C603" s="29" t="s">
        <v>110</v>
      </c>
      <c r="D603" s="109"/>
      <c r="E603" s="115">
        <v>0</v>
      </c>
      <c r="F603" s="113">
        <v>45852</v>
      </c>
      <c r="G603" s="34">
        <v>45866</v>
      </c>
      <c r="H603" s="125">
        <f t="shared" si="269"/>
        <v>15</v>
      </c>
      <c r="I603" s="22"/>
      <c r="J603" s="7"/>
      <c r="K603" s="7"/>
      <c r="L603" s="7"/>
      <c r="M603" s="7"/>
      <c r="N603" s="7"/>
      <c r="O603" s="7"/>
      <c r="P603" s="7"/>
      <c r="Q603" s="7"/>
      <c r="R603" s="7"/>
      <c r="S603" s="7"/>
      <c r="T603" s="7"/>
      <c r="U603" s="8"/>
      <c r="V603" s="8"/>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c r="FV603" s="7"/>
      <c r="FW603" s="7"/>
      <c r="FX603" s="7"/>
      <c r="FY603" s="7"/>
      <c r="FZ603" s="7"/>
      <c r="GA603" s="7"/>
      <c r="GB603" s="7"/>
      <c r="GC603" s="7"/>
      <c r="GD603" s="7"/>
      <c r="GE603" s="7"/>
      <c r="GF603" s="7"/>
      <c r="GG603" s="7"/>
      <c r="GH603" s="7"/>
      <c r="GI603" s="7"/>
      <c r="GJ603" s="7"/>
      <c r="GK603" s="7"/>
      <c r="GL603" s="7"/>
      <c r="GM603" s="7"/>
      <c r="GN603" s="7"/>
      <c r="GO603" s="7"/>
      <c r="GP603" s="7"/>
      <c r="GQ603" s="7"/>
      <c r="GR603" s="7"/>
      <c r="GS603" s="7"/>
      <c r="GT603" s="7"/>
      <c r="GU603" s="7"/>
      <c r="GV603" s="7"/>
      <c r="GW603" s="7"/>
      <c r="GX603" s="7"/>
      <c r="GY603" s="7"/>
      <c r="GZ603" s="7"/>
      <c r="HA603" s="7"/>
      <c r="HB603" s="7"/>
      <c r="HC603" s="7"/>
      <c r="HD603" s="7"/>
      <c r="HE603" s="7"/>
      <c r="HF603" s="7"/>
      <c r="HG603" s="7"/>
      <c r="HH603" s="7"/>
      <c r="HI603" s="7"/>
      <c r="HJ603" s="7"/>
      <c r="HK603" s="7"/>
      <c r="HL603" s="7"/>
      <c r="HM603" s="7"/>
      <c r="HN603" s="7"/>
      <c r="HO603" s="7"/>
      <c r="HP603" s="7"/>
      <c r="HQ603" s="7"/>
      <c r="HR603" s="7"/>
      <c r="HS603" s="7"/>
      <c r="HT603" s="7"/>
      <c r="HU603" s="7"/>
      <c r="HV603" s="7"/>
      <c r="HW603" s="7"/>
      <c r="HX603" s="7"/>
      <c r="HY603" s="7"/>
      <c r="HZ603" s="7"/>
      <c r="IA603" s="7"/>
      <c r="IB603" s="7"/>
      <c r="IC603" s="7"/>
      <c r="ID603" s="7"/>
      <c r="IE603" s="7"/>
      <c r="IF603" s="7"/>
      <c r="IG603" s="7"/>
      <c r="IH603" s="7"/>
      <c r="II603" s="7"/>
      <c r="IJ603" s="7"/>
      <c r="IK603" s="7"/>
      <c r="IL603" s="7"/>
      <c r="IM603" s="7"/>
      <c r="IN603" s="7"/>
      <c r="IO603" s="7"/>
      <c r="IP603" s="7"/>
      <c r="IQ603" s="7"/>
      <c r="IR603" s="7"/>
      <c r="IS603" s="7"/>
      <c r="IT603" s="7"/>
      <c r="IU603" s="7"/>
      <c r="IV603" s="7"/>
      <c r="IW603" s="7"/>
      <c r="IX603" s="7"/>
      <c r="IY603" s="7"/>
      <c r="IZ603" s="7"/>
      <c r="JA603" s="7"/>
      <c r="JB603" s="7"/>
      <c r="JC603" s="7"/>
      <c r="JD603" s="7"/>
      <c r="JE603" s="7"/>
      <c r="JF603" s="7"/>
      <c r="JG603" s="7"/>
      <c r="JH603" s="7"/>
      <c r="JI603" s="7"/>
      <c r="JJ603" s="7"/>
      <c r="JK603" s="7"/>
      <c r="JL603" s="7"/>
      <c r="JM603" s="7"/>
      <c r="JN603" s="7"/>
      <c r="JO603" s="7"/>
      <c r="JP603" s="7"/>
      <c r="JQ603" s="7"/>
      <c r="JR603" s="7"/>
      <c r="JS603" s="7"/>
      <c r="JT603" s="7"/>
      <c r="JU603" s="7"/>
    </row>
    <row r="604" spans="1:281" s="3" customFormat="1" ht="30" customHeight="1" thickBot="1">
      <c r="A604" s="19" t="s">
        <v>1684</v>
      </c>
      <c r="B604" s="29" t="s">
        <v>1753</v>
      </c>
      <c r="C604" s="29" t="s">
        <v>110</v>
      </c>
      <c r="D604" s="109"/>
      <c r="E604" s="115">
        <v>0</v>
      </c>
      <c r="F604" s="113">
        <v>45852</v>
      </c>
      <c r="G604" s="34">
        <v>45866</v>
      </c>
      <c r="H604" s="125">
        <f t="shared" si="269"/>
        <v>15</v>
      </c>
      <c r="I604" s="22"/>
      <c r="J604" s="7"/>
      <c r="K604" s="7"/>
      <c r="L604" s="7"/>
      <c r="M604" s="7"/>
      <c r="N604" s="7"/>
      <c r="O604" s="7"/>
      <c r="P604" s="7"/>
      <c r="Q604" s="7"/>
      <c r="R604" s="7"/>
      <c r="S604" s="7"/>
      <c r="T604" s="7"/>
      <c r="U604" s="8"/>
      <c r="V604" s="8"/>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c r="FV604" s="7"/>
      <c r="FW604" s="7"/>
      <c r="FX604" s="7"/>
      <c r="FY604" s="7"/>
      <c r="FZ604" s="7"/>
      <c r="GA604" s="7"/>
      <c r="GB604" s="7"/>
      <c r="GC604" s="7"/>
      <c r="GD604" s="7"/>
      <c r="GE604" s="7"/>
      <c r="GF604" s="7"/>
      <c r="GG604" s="7"/>
      <c r="GH604" s="7"/>
      <c r="GI604" s="7"/>
      <c r="GJ604" s="7"/>
      <c r="GK604" s="7"/>
      <c r="GL604" s="7"/>
      <c r="GM604" s="7"/>
      <c r="GN604" s="7"/>
      <c r="GO604" s="7"/>
      <c r="GP604" s="7"/>
      <c r="GQ604" s="7"/>
      <c r="GR604" s="7"/>
      <c r="GS604" s="7"/>
      <c r="GT604" s="7"/>
      <c r="GU604" s="7"/>
      <c r="GV604" s="7"/>
      <c r="GW604" s="7"/>
      <c r="GX604" s="7"/>
      <c r="GY604" s="7"/>
      <c r="GZ604" s="7"/>
      <c r="HA604" s="7"/>
      <c r="HB604" s="7"/>
      <c r="HC604" s="7"/>
      <c r="HD604" s="7"/>
      <c r="HE604" s="7"/>
      <c r="HF604" s="7"/>
      <c r="HG604" s="7"/>
      <c r="HH604" s="7"/>
      <c r="HI604" s="7"/>
      <c r="HJ604" s="7"/>
      <c r="HK604" s="7"/>
      <c r="HL604" s="7"/>
      <c r="HM604" s="7"/>
      <c r="HN604" s="7"/>
      <c r="HO604" s="7"/>
      <c r="HP604" s="7"/>
      <c r="HQ604" s="7"/>
      <c r="HR604" s="7"/>
      <c r="HS604" s="7"/>
      <c r="HT604" s="7"/>
      <c r="HU604" s="7"/>
      <c r="HV604" s="7"/>
      <c r="HW604" s="7"/>
      <c r="HX604" s="7"/>
      <c r="HY604" s="7"/>
      <c r="HZ604" s="7"/>
      <c r="IA604" s="7"/>
      <c r="IB604" s="7"/>
      <c r="IC604" s="7"/>
      <c r="ID604" s="7"/>
      <c r="IE604" s="7"/>
      <c r="IF604" s="7"/>
      <c r="IG604" s="7"/>
      <c r="IH604" s="7"/>
      <c r="II604" s="7"/>
      <c r="IJ604" s="7"/>
      <c r="IK604" s="7"/>
      <c r="IL604" s="7"/>
      <c r="IM604" s="7"/>
      <c r="IN604" s="7"/>
      <c r="IO604" s="7"/>
      <c r="IP604" s="7"/>
      <c r="IQ604" s="7"/>
      <c r="IR604" s="7"/>
      <c r="IS604" s="7"/>
      <c r="IT604" s="7"/>
      <c r="IU604" s="7"/>
      <c r="IV604" s="7"/>
      <c r="IW604" s="7"/>
      <c r="IX604" s="7"/>
      <c r="IY604" s="7"/>
      <c r="IZ604" s="7"/>
      <c r="JA604" s="7"/>
      <c r="JB604" s="7"/>
      <c r="JC604" s="7"/>
      <c r="JD604" s="7"/>
      <c r="JE604" s="7"/>
      <c r="JF604" s="7"/>
      <c r="JG604" s="7"/>
      <c r="JH604" s="7"/>
      <c r="JI604" s="7"/>
      <c r="JJ604" s="7"/>
      <c r="JK604" s="7"/>
      <c r="JL604" s="7"/>
      <c r="JM604" s="7"/>
      <c r="JN604" s="7"/>
      <c r="JO604" s="7"/>
      <c r="JP604" s="7"/>
      <c r="JQ604" s="7"/>
      <c r="JR604" s="7"/>
      <c r="JS604" s="7"/>
      <c r="JT604" s="7"/>
      <c r="JU604" s="7"/>
    </row>
    <row r="605" spans="1:281" s="3" customFormat="1" ht="30" customHeight="1" thickBot="1">
      <c r="A605" s="19" t="s">
        <v>1685</v>
      </c>
      <c r="B605" s="29" t="s">
        <v>1753</v>
      </c>
      <c r="C605" s="29" t="s">
        <v>110</v>
      </c>
      <c r="D605" s="109"/>
      <c r="E605" s="115">
        <v>0</v>
      </c>
      <c r="F605" s="113">
        <v>45852</v>
      </c>
      <c r="G605" s="34">
        <v>45866</v>
      </c>
      <c r="H605" s="125">
        <f t="shared" si="269"/>
        <v>15</v>
      </c>
      <c r="I605" s="22"/>
      <c r="J605" s="7"/>
      <c r="K605" s="7"/>
      <c r="L605" s="7"/>
      <c r="M605" s="7"/>
      <c r="N605" s="7"/>
      <c r="O605" s="7"/>
      <c r="P605" s="7"/>
      <c r="Q605" s="7"/>
      <c r="R605" s="7"/>
      <c r="S605" s="7"/>
      <c r="T605" s="7"/>
      <c r="U605" s="8"/>
      <c r="V605" s="8"/>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c r="FV605" s="7"/>
      <c r="FW605" s="7"/>
      <c r="FX605" s="7"/>
      <c r="FY605" s="7"/>
      <c r="FZ605" s="7"/>
      <c r="GA605" s="7"/>
      <c r="GB605" s="7"/>
      <c r="GC605" s="7"/>
      <c r="GD605" s="7"/>
      <c r="GE605" s="7"/>
      <c r="GF605" s="7"/>
      <c r="GG605" s="7"/>
      <c r="GH605" s="7"/>
      <c r="GI605" s="7"/>
      <c r="GJ605" s="7"/>
      <c r="GK605" s="7"/>
      <c r="GL605" s="7"/>
      <c r="GM605" s="7"/>
      <c r="GN605" s="7"/>
      <c r="GO605" s="7"/>
      <c r="GP605" s="7"/>
      <c r="GQ605" s="7"/>
      <c r="GR605" s="7"/>
      <c r="GS605" s="7"/>
      <c r="GT605" s="7"/>
      <c r="GU605" s="7"/>
      <c r="GV605" s="7"/>
      <c r="GW605" s="7"/>
      <c r="GX605" s="7"/>
      <c r="GY605" s="7"/>
      <c r="GZ605" s="7"/>
      <c r="HA605" s="7"/>
      <c r="HB605" s="7"/>
      <c r="HC605" s="7"/>
      <c r="HD605" s="7"/>
      <c r="HE605" s="7"/>
      <c r="HF605" s="7"/>
      <c r="HG605" s="7"/>
      <c r="HH605" s="7"/>
      <c r="HI605" s="7"/>
      <c r="HJ605" s="7"/>
      <c r="HK605" s="7"/>
      <c r="HL605" s="7"/>
      <c r="HM605" s="7"/>
      <c r="HN605" s="7"/>
      <c r="HO605" s="7"/>
      <c r="HP605" s="7"/>
      <c r="HQ605" s="7"/>
      <c r="HR605" s="7"/>
      <c r="HS605" s="7"/>
      <c r="HT605" s="7"/>
      <c r="HU605" s="7"/>
      <c r="HV605" s="7"/>
      <c r="HW605" s="7"/>
      <c r="HX605" s="7"/>
      <c r="HY605" s="7"/>
      <c r="HZ605" s="7"/>
      <c r="IA605" s="7"/>
      <c r="IB605" s="7"/>
      <c r="IC605" s="7"/>
      <c r="ID605" s="7"/>
      <c r="IE605" s="7"/>
      <c r="IF605" s="7"/>
      <c r="IG605" s="7"/>
      <c r="IH605" s="7"/>
      <c r="II605" s="7"/>
      <c r="IJ605" s="7"/>
      <c r="IK605" s="7"/>
      <c r="IL605" s="7"/>
      <c r="IM605" s="7"/>
      <c r="IN605" s="7"/>
      <c r="IO605" s="7"/>
      <c r="IP605" s="7"/>
      <c r="IQ605" s="7"/>
      <c r="IR605" s="7"/>
      <c r="IS605" s="7"/>
      <c r="IT605" s="7"/>
      <c r="IU605" s="7"/>
      <c r="IV605" s="7"/>
      <c r="IW605" s="7"/>
      <c r="IX605" s="7"/>
      <c r="IY605" s="7"/>
      <c r="IZ605" s="7"/>
      <c r="JA605" s="7"/>
      <c r="JB605" s="7"/>
      <c r="JC605" s="7"/>
      <c r="JD605" s="7"/>
      <c r="JE605" s="7"/>
      <c r="JF605" s="7"/>
      <c r="JG605" s="7"/>
      <c r="JH605" s="7"/>
      <c r="JI605" s="7"/>
      <c r="JJ605" s="7"/>
      <c r="JK605" s="7"/>
      <c r="JL605" s="7"/>
      <c r="JM605" s="7"/>
      <c r="JN605" s="7"/>
      <c r="JO605" s="7"/>
      <c r="JP605" s="7"/>
      <c r="JQ605" s="7"/>
      <c r="JR605" s="7"/>
      <c r="JS605" s="7"/>
      <c r="JT605" s="7"/>
      <c r="JU605" s="7"/>
    </row>
    <row r="606" spans="1:281" s="3" customFormat="1" ht="30" customHeight="1" thickBot="1">
      <c r="A606" s="19" t="s">
        <v>1686</v>
      </c>
      <c r="B606" s="29" t="s">
        <v>1753</v>
      </c>
      <c r="C606" s="29" t="s">
        <v>110</v>
      </c>
      <c r="D606" s="109"/>
      <c r="E606" s="115">
        <v>0</v>
      </c>
      <c r="F606" s="113">
        <v>45852</v>
      </c>
      <c r="G606" s="34">
        <v>45866</v>
      </c>
      <c r="H606" s="125">
        <f t="shared" si="269"/>
        <v>15</v>
      </c>
      <c r="I606" s="22"/>
      <c r="J606" s="7"/>
      <c r="K606" s="7"/>
      <c r="L606" s="7"/>
      <c r="M606" s="7"/>
      <c r="N606" s="7"/>
      <c r="O606" s="7"/>
      <c r="P606" s="7"/>
      <c r="Q606" s="7"/>
      <c r="R606" s="7"/>
      <c r="S606" s="7"/>
      <c r="T606" s="7"/>
      <c r="U606" s="8"/>
      <c r="V606" s="8"/>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c r="FV606" s="7"/>
      <c r="FW606" s="7"/>
      <c r="FX606" s="7"/>
      <c r="FY606" s="7"/>
      <c r="FZ606" s="7"/>
      <c r="GA606" s="7"/>
      <c r="GB606" s="7"/>
      <c r="GC606" s="7"/>
      <c r="GD606" s="7"/>
      <c r="GE606" s="7"/>
      <c r="GF606" s="7"/>
      <c r="GG606" s="7"/>
      <c r="GH606" s="7"/>
      <c r="GI606" s="7"/>
      <c r="GJ606" s="7"/>
      <c r="GK606" s="7"/>
      <c r="GL606" s="7"/>
      <c r="GM606" s="7"/>
      <c r="GN606" s="7"/>
      <c r="GO606" s="7"/>
      <c r="GP606" s="7"/>
      <c r="GQ606" s="7"/>
      <c r="GR606" s="7"/>
      <c r="GS606" s="7"/>
      <c r="GT606" s="7"/>
      <c r="GU606" s="7"/>
      <c r="GV606" s="7"/>
      <c r="GW606" s="7"/>
      <c r="GX606" s="7"/>
      <c r="GY606" s="7"/>
      <c r="GZ606" s="7"/>
      <c r="HA606" s="7"/>
      <c r="HB606" s="7"/>
      <c r="HC606" s="7"/>
      <c r="HD606" s="7"/>
      <c r="HE606" s="7"/>
      <c r="HF606" s="7"/>
      <c r="HG606" s="7"/>
      <c r="HH606" s="7"/>
      <c r="HI606" s="7"/>
      <c r="HJ606" s="7"/>
      <c r="HK606" s="7"/>
      <c r="HL606" s="7"/>
      <c r="HM606" s="7"/>
      <c r="HN606" s="7"/>
      <c r="HO606" s="7"/>
      <c r="HP606" s="7"/>
      <c r="HQ606" s="7"/>
      <c r="HR606" s="7"/>
      <c r="HS606" s="7"/>
      <c r="HT606" s="7"/>
      <c r="HU606" s="7"/>
      <c r="HV606" s="7"/>
      <c r="HW606" s="7"/>
      <c r="HX606" s="7"/>
      <c r="HY606" s="7"/>
      <c r="HZ606" s="7"/>
      <c r="IA606" s="7"/>
      <c r="IB606" s="7"/>
      <c r="IC606" s="7"/>
      <c r="ID606" s="7"/>
      <c r="IE606" s="7"/>
      <c r="IF606" s="7"/>
      <c r="IG606" s="7"/>
      <c r="IH606" s="7"/>
      <c r="II606" s="7"/>
      <c r="IJ606" s="7"/>
      <c r="IK606" s="7"/>
      <c r="IL606" s="7"/>
      <c r="IM606" s="7"/>
      <c r="IN606" s="7"/>
      <c r="IO606" s="7"/>
      <c r="IP606" s="7"/>
      <c r="IQ606" s="7"/>
      <c r="IR606" s="7"/>
      <c r="IS606" s="7"/>
      <c r="IT606" s="7"/>
      <c r="IU606" s="7"/>
      <c r="IV606" s="7"/>
      <c r="IW606" s="7"/>
      <c r="IX606" s="7"/>
      <c r="IY606" s="7"/>
      <c r="IZ606" s="7"/>
      <c r="JA606" s="7"/>
      <c r="JB606" s="7"/>
      <c r="JC606" s="7"/>
      <c r="JD606" s="7"/>
      <c r="JE606" s="7"/>
      <c r="JF606" s="7"/>
      <c r="JG606" s="7"/>
      <c r="JH606" s="7"/>
      <c r="JI606" s="7"/>
      <c r="JJ606" s="7"/>
      <c r="JK606" s="7"/>
      <c r="JL606" s="7"/>
      <c r="JM606" s="7"/>
      <c r="JN606" s="7"/>
      <c r="JO606" s="7"/>
      <c r="JP606" s="7"/>
      <c r="JQ606" s="7"/>
      <c r="JR606" s="7"/>
      <c r="JS606" s="7"/>
      <c r="JT606" s="7"/>
      <c r="JU606" s="7"/>
    </row>
    <row r="607" spans="1:281" s="3" customFormat="1" ht="30" customHeight="1" thickBot="1">
      <c r="A607" s="19" t="s">
        <v>1687</v>
      </c>
      <c r="B607" s="29" t="s">
        <v>1753</v>
      </c>
      <c r="C607" s="29" t="s">
        <v>110</v>
      </c>
      <c r="D607" s="109"/>
      <c r="E607" s="115">
        <v>0</v>
      </c>
      <c r="F607" s="113">
        <v>45852</v>
      </c>
      <c r="G607" s="34">
        <v>45866</v>
      </c>
      <c r="H607" s="125">
        <f t="shared" si="269"/>
        <v>15</v>
      </c>
      <c r="I607" s="22"/>
      <c r="J607" s="7"/>
      <c r="K607" s="7"/>
      <c r="L607" s="7"/>
      <c r="M607" s="7"/>
      <c r="N607" s="7"/>
      <c r="O607" s="7"/>
      <c r="P607" s="7"/>
      <c r="Q607" s="7"/>
      <c r="R607" s="7"/>
      <c r="S607" s="7"/>
      <c r="T607" s="7"/>
      <c r="U607" s="8"/>
      <c r="V607" s="8"/>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c r="FV607" s="7"/>
      <c r="FW607" s="7"/>
      <c r="FX607" s="7"/>
      <c r="FY607" s="7"/>
      <c r="FZ607" s="7"/>
      <c r="GA607" s="7"/>
      <c r="GB607" s="7"/>
      <c r="GC607" s="7"/>
      <c r="GD607" s="7"/>
      <c r="GE607" s="7"/>
      <c r="GF607" s="7"/>
      <c r="GG607" s="7"/>
      <c r="GH607" s="7"/>
      <c r="GI607" s="7"/>
      <c r="GJ607" s="7"/>
      <c r="GK607" s="7"/>
      <c r="GL607" s="7"/>
      <c r="GM607" s="7"/>
      <c r="GN607" s="7"/>
      <c r="GO607" s="7"/>
      <c r="GP607" s="7"/>
      <c r="GQ607" s="7"/>
      <c r="GR607" s="7"/>
      <c r="GS607" s="7"/>
      <c r="GT607" s="7"/>
      <c r="GU607" s="7"/>
      <c r="GV607" s="7"/>
      <c r="GW607" s="7"/>
      <c r="GX607" s="7"/>
      <c r="GY607" s="7"/>
      <c r="GZ607" s="7"/>
      <c r="HA607" s="7"/>
      <c r="HB607" s="7"/>
      <c r="HC607" s="7"/>
      <c r="HD607" s="7"/>
      <c r="HE607" s="7"/>
      <c r="HF607" s="7"/>
      <c r="HG607" s="7"/>
      <c r="HH607" s="7"/>
      <c r="HI607" s="7"/>
      <c r="HJ607" s="7"/>
      <c r="HK607" s="7"/>
      <c r="HL607" s="7"/>
      <c r="HM607" s="7"/>
      <c r="HN607" s="7"/>
      <c r="HO607" s="7"/>
      <c r="HP607" s="7"/>
      <c r="HQ607" s="7"/>
      <c r="HR607" s="7"/>
      <c r="HS607" s="7"/>
      <c r="HT607" s="7"/>
      <c r="HU607" s="7"/>
      <c r="HV607" s="7"/>
      <c r="HW607" s="7"/>
      <c r="HX607" s="7"/>
      <c r="HY607" s="7"/>
      <c r="HZ607" s="7"/>
      <c r="IA607" s="7"/>
      <c r="IB607" s="7"/>
      <c r="IC607" s="7"/>
      <c r="ID607" s="7"/>
      <c r="IE607" s="7"/>
      <c r="IF607" s="7"/>
      <c r="IG607" s="7"/>
      <c r="IH607" s="7"/>
      <c r="II607" s="7"/>
      <c r="IJ607" s="7"/>
      <c r="IK607" s="7"/>
      <c r="IL607" s="7"/>
      <c r="IM607" s="7"/>
      <c r="IN607" s="7"/>
      <c r="IO607" s="7"/>
      <c r="IP607" s="7"/>
      <c r="IQ607" s="7"/>
      <c r="IR607" s="7"/>
      <c r="IS607" s="7"/>
      <c r="IT607" s="7"/>
      <c r="IU607" s="7"/>
      <c r="IV607" s="7"/>
      <c r="IW607" s="7"/>
      <c r="IX607" s="7"/>
      <c r="IY607" s="7"/>
      <c r="IZ607" s="7"/>
      <c r="JA607" s="7"/>
      <c r="JB607" s="7"/>
      <c r="JC607" s="7"/>
      <c r="JD607" s="7"/>
      <c r="JE607" s="7"/>
      <c r="JF607" s="7"/>
      <c r="JG607" s="7"/>
      <c r="JH607" s="7"/>
      <c r="JI607" s="7"/>
      <c r="JJ607" s="7"/>
      <c r="JK607" s="7"/>
      <c r="JL607" s="7"/>
      <c r="JM607" s="7"/>
      <c r="JN607" s="7"/>
      <c r="JO607" s="7"/>
      <c r="JP607" s="7"/>
      <c r="JQ607" s="7"/>
      <c r="JR607" s="7"/>
      <c r="JS607" s="7"/>
      <c r="JT607" s="7"/>
      <c r="JU607" s="7"/>
    </row>
    <row r="608" spans="1:281" s="3" customFormat="1" ht="30" customHeight="1" thickBot="1">
      <c r="A608" s="19" t="s">
        <v>1688</v>
      </c>
      <c r="B608" s="29" t="s">
        <v>1753</v>
      </c>
      <c r="C608" s="29" t="s">
        <v>110</v>
      </c>
      <c r="D608" s="109"/>
      <c r="E608" s="115">
        <v>0</v>
      </c>
      <c r="F608" s="113">
        <v>45852</v>
      </c>
      <c r="G608" s="34">
        <v>45866</v>
      </c>
      <c r="H608" s="125">
        <f t="shared" si="269"/>
        <v>15</v>
      </c>
      <c r="I608" s="22"/>
      <c r="J608" s="7"/>
      <c r="K608" s="7"/>
      <c r="L608" s="7"/>
      <c r="M608" s="7"/>
      <c r="N608" s="7"/>
      <c r="O608" s="7"/>
      <c r="P608" s="7"/>
      <c r="Q608" s="7"/>
      <c r="R608" s="7"/>
      <c r="S608" s="7"/>
      <c r="T608" s="7"/>
      <c r="U608" s="8"/>
      <c r="V608" s="8"/>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c r="FV608" s="7"/>
      <c r="FW608" s="7"/>
      <c r="FX608" s="7"/>
      <c r="FY608" s="7"/>
      <c r="FZ608" s="7"/>
      <c r="GA608" s="7"/>
      <c r="GB608" s="7"/>
      <c r="GC608" s="7"/>
      <c r="GD608" s="7"/>
      <c r="GE608" s="7"/>
      <c r="GF608" s="7"/>
      <c r="GG608" s="7"/>
      <c r="GH608" s="7"/>
      <c r="GI608" s="7"/>
      <c r="GJ608" s="7"/>
      <c r="GK608" s="7"/>
      <c r="GL608" s="7"/>
      <c r="GM608" s="7"/>
      <c r="GN608" s="7"/>
      <c r="GO608" s="7"/>
      <c r="GP608" s="7"/>
      <c r="GQ608" s="7"/>
      <c r="GR608" s="7"/>
      <c r="GS608" s="7"/>
      <c r="GT608" s="7"/>
      <c r="GU608" s="7"/>
      <c r="GV608" s="7"/>
      <c r="GW608" s="7"/>
      <c r="GX608" s="7"/>
      <c r="GY608" s="7"/>
      <c r="GZ608" s="7"/>
      <c r="HA608" s="7"/>
      <c r="HB608" s="7"/>
      <c r="HC608" s="7"/>
      <c r="HD608" s="7"/>
      <c r="HE608" s="7"/>
      <c r="HF608" s="7"/>
      <c r="HG608" s="7"/>
      <c r="HH608" s="7"/>
      <c r="HI608" s="7"/>
      <c r="HJ608" s="7"/>
      <c r="HK608" s="7"/>
      <c r="HL608" s="7"/>
      <c r="HM608" s="7"/>
      <c r="HN608" s="7"/>
      <c r="HO608" s="7"/>
      <c r="HP608" s="7"/>
      <c r="HQ608" s="7"/>
      <c r="HR608" s="7"/>
      <c r="HS608" s="7"/>
      <c r="HT608" s="7"/>
      <c r="HU608" s="7"/>
      <c r="HV608" s="7"/>
      <c r="HW608" s="7"/>
      <c r="HX608" s="7"/>
      <c r="HY608" s="7"/>
      <c r="HZ608" s="7"/>
      <c r="IA608" s="7"/>
      <c r="IB608" s="7"/>
      <c r="IC608" s="7"/>
      <c r="ID608" s="7"/>
      <c r="IE608" s="7"/>
      <c r="IF608" s="7"/>
      <c r="IG608" s="7"/>
      <c r="IH608" s="7"/>
      <c r="II608" s="7"/>
      <c r="IJ608" s="7"/>
      <c r="IK608" s="7"/>
      <c r="IL608" s="7"/>
      <c r="IM608" s="7"/>
      <c r="IN608" s="7"/>
      <c r="IO608" s="7"/>
      <c r="IP608" s="7"/>
      <c r="IQ608" s="7"/>
      <c r="IR608" s="7"/>
      <c r="IS608" s="7"/>
      <c r="IT608" s="7"/>
      <c r="IU608" s="7"/>
      <c r="IV608" s="7"/>
      <c r="IW608" s="7"/>
      <c r="IX608" s="7"/>
      <c r="IY608" s="7"/>
      <c r="IZ608" s="7"/>
      <c r="JA608" s="7"/>
      <c r="JB608" s="7"/>
      <c r="JC608" s="7"/>
      <c r="JD608" s="7"/>
      <c r="JE608" s="7"/>
      <c r="JF608" s="7"/>
      <c r="JG608" s="7"/>
      <c r="JH608" s="7"/>
      <c r="JI608" s="7"/>
      <c r="JJ608" s="7"/>
      <c r="JK608" s="7"/>
      <c r="JL608" s="7"/>
      <c r="JM608" s="7"/>
      <c r="JN608" s="7"/>
      <c r="JO608" s="7"/>
      <c r="JP608" s="7"/>
      <c r="JQ608" s="7"/>
      <c r="JR608" s="7"/>
      <c r="JS608" s="7"/>
      <c r="JT608" s="7"/>
      <c r="JU608" s="7"/>
    </row>
    <row r="609" spans="1:281" s="3" customFormat="1" ht="30" customHeight="1" thickBot="1">
      <c r="A609" s="19" t="s">
        <v>1689</v>
      </c>
      <c r="B609" s="29" t="s">
        <v>1753</v>
      </c>
      <c r="C609" s="29" t="s">
        <v>110</v>
      </c>
      <c r="D609" s="109"/>
      <c r="E609" s="115">
        <v>0</v>
      </c>
      <c r="F609" s="113">
        <v>45852</v>
      </c>
      <c r="G609" s="34">
        <v>45866</v>
      </c>
      <c r="H609" s="125">
        <f t="shared" si="269"/>
        <v>15</v>
      </c>
      <c r="I609" s="22"/>
      <c r="J609" s="7"/>
      <c r="K609" s="7"/>
      <c r="L609" s="7"/>
      <c r="M609" s="7"/>
      <c r="N609" s="7"/>
      <c r="O609" s="7"/>
      <c r="P609" s="7"/>
      <c r="Q609" s="7"/>
      <c r="R609" s="7"/>
      <c r="S609" s="7"/>
      <c r="T609" s="7"/>
      <c r="U609" s="8"/>
      <c r="V609" s="8"/>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c r="FV609" s="7"/>
      <c r="FW609" s="7"/>
      <c r="FX609" s="7"/>
      <c r="FY609" s="7"/>
      <c r="FZ609" s="7"/>
      <c r="GA609" s="7"/>
      <c r="GB609" s="7"/>
      <c r="GC609" s="7"/>
      <c r="GD609" s="7"/>
      <c r="GE609" s="7"/>
      <c r="GF609" s="7"/>
      <c r="GG609" s="7"/>
      <c r="GH609" s="7"/>
      <c r="GI609" s="7"/>
      <c r="GJ609" s="7"/>
      <c r="GK609" s="7"/>
      <c r="GL609" s="7"/>
      <c r="GM609" s="7"/>
      <c r="GN609" s="7"/>
      <c r="GO609" s="7"/>
      <c r="GP609" s="7"/>
      <c r="GQ609" s="7"/>
      <c r="GR609" s="7"/>
      <c r="GS609" s="7"/>
      <c r="GT609" s="7"/>
      <c r="GU609" s="7"/>
      <c r="GV609" s="7"/>
      <c r="GW609" s="7"/>
      <c r="GX609" s="7"/>
      <c r="GY609" s="7"/>
      <c r="GZ609" s="7"/>
      <c r="HA609" s="7"/>
      <c r="HB609" s="7"/>
      <c r="HC609" s="7"/>
      <c r="HD609" s="7"/>
      <c r="HE609" s="7"/>
      <c r="HF609" s="7"/>
      <c r="HG609" s="7"/>
      <c r="HH609" s="7"/>
      <c r="HI609" s="7"/>
      <c r="HJ609" s="7"/>
      <c r="HK609" s="7"/>
      <c r="HL609" s="7"/>
      <c r="HM609" s="7"/>
      <c r="HN609" s="7"/>
      <c r="HO609" s="7"/>
      <c r="HP609" s="7"/>
      <c r="HQ609" s="7"/>
      <c r="HR609" s="7"/>
      <c r="HS609" s="7"/>
      <c r="HT609" s="7"/>
      <c r="HU609" s="7"/>
      <c r="HV609" s="7"/>
      <c r="HW609" s="7"/>
      <c r="HX609" s="7"/>
      <c r="HY609" s="7"/>
      <c r="HZ609" s="7"/>
      <c r="IA609" s="7"/>
      <c r="IB609" s="7"/>
      <c r="IC609" s="7"/>
      <c r="ID609" s="7"/>
      <c r="IE609" s="7"/>
      <c r="IF609" s="7"/>
      <c r="IG609" s="7"/>
      <c r="IH609" s="7"/>
      <c r="II609" s="7"/>
      <c r="IJ609" s="7"/>
      <c r="IK609" s="7"/>
      <c r="IL609" s="7"/>
      <c r="IM609" s="7"/>
      <c r="IN609" s="7"/>
      <c r="IO609" s="7"/>
      <c r="IP609" s="7"/>
      <c r="IQ609" s="7"/>
      <c r="IR609" s="7"/>
      <c r="IS609" s="7"/>
      <c r="IT609" s="7"/>
      <c r="IU609" s="7"/>
      <c r="IV609" s="7"/>
      <c r="IW609" s="7"/>
      <c r="IX609" s="7"/>
      <c r="IY609" s="7"/>
      <c r="IZ609" s="7"/>
      <c r="JA609" s="7"/>
      <c r="JB609" s="7"/>
      <c r="JC609" s="7"/>
      <c r="JD609" s="7"/>
      <c r="JE609" s="7"/>
      <c r="JF609" s="7"/>
      <c r="JG609" s="7"/>
      <c r="JH609" s="7"/>
      <c r="JI609" s="7"/>
      <c r="JJ609" s="7"/>
      <c r="JK609" s="7"/>
      <c r="JL609" s="7"/>
      <c r="JM609" s="7"/>
      <c r="JN609" s="7"/>
      <c r="JO609" s="7"/>
      <c r="JP609" s="7"/>
      <c r="JQ609" s="7"/>
      <c r="JR609" s="7"/>
      <c r="JS609" s="7"/>
      <c r="JT609" s="7"/>
      <c r="JU609" s="7"/>
    </row>
    <row r="610" spans="1:281" s="3" customFormat="1" ht="30" customHeight="1" thickBot="1">
      <c r="A610" s="19" t="s">
        <v>1690</v>
      </c>
      <c r="B610" s="29" t="s">
        <v>1753</v>
      </c>
      <c r="C610" s="29" t="s">
        <v>1996</v>
      </c>
      <c r="D610" s="109"/>
      <c r="E610" s="115">
        <v>0</v>
      </c>
      <c r="F610" s="113">
        <v>45852</v>
      </c>
      <c r="G610" s="34">
        <v>45866</v>
      </c>
      <c r="H610" s="125">
        <f t="shared" si="269"/>
        <v>15</v>
      </c>
      <c r="I610" s="22"/>
      <c r="J610" s="7"/>
      <c r="K610" s="7"/>
      <c r="L610" s="7"/>
      <c r="M610" s="7"/>
      <c r="N610" s="7"/>
      <c r="O610" s="7"/>
      <c r="P610" s="7"/>
      <c r="Q610" s="7"/>
      <c r="R610" s="7"/>
      <c r="S610" s="7"/>
      <c r="T610" s="7"/>
      <c r="U610" s="8"/>
      <c r="V610" s="8"/>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c r="DJ610" s="7"/>
      <c r="DK610" s="7"/>
      <c r="DL610" s="7"/>
      <c r="DM610" s="7"/>
      <c r="DN610" s="7"/>
      <c r="DO610" s="7"/>
      <c r="DP610" s="7"/>
      <c r="DQ610" s="7"/>
      <c r="DR610" s="7"/>
      <c r="DS610" s="7"/>
      <c r="DT610" s="7"/>
      <c r="DU610" s="7"/>
      <c r="DV610" s="7"/>
      <c r="DW610" s="7"/>
      <c r="DX610" s="7"/>
      <c r="DY610" s="7"/>
      <c r="DZ610" s="7"/>
      <c r="EA610" s="7"/>
      <c r="EB610" s="7"/>
      <c r="EC610" s="7"/>
      <c r="ED610" s="7"/>
      <c r="EE610" s="7"/>
      <c r="EF610" s="7"/>
      <c r="EG610" s="7"/>
      <c r="EH610" s="7"/>
      <c r="EI610" s="7"/>
      <c r="EJ610" s="7"/>
      <c r="EK610" s="7"/>
      <c r="EL610" s="7"/>
      <c r="EM610" s="7"/>
      <c r="EN610" s="7"/>
      <c r="EO610" s="7"/>
      <c r="EP610" s="7"/>
      <c r="EQ610" s="7"/>
      <c r="ER610" s="7"/>
      <c r="ES610" s="7"/>
      <c r="ET610" s="7"/>
      <c r="EU610" s="7"/>
      <c r="EV610" s="7"/>
      <c r="EW610" s="7"/>
      <c r="EX610" s="7"/>
      <c r="EY610" s="7"/>
      <c r="EZ610" s="7"/>
      <c r="FA610" s="7"/>
      <c r="FB610" s="7"/>
      <c r="FC610" s="7"/>
      <c r="FD610" s="7"/>
      <c r="FE610" s="7"/>
      <c r="FF610" s="7"/>
      <c r="FG610" s="7"/>
      <c r="FH610" s="7"/>
      <c r="FI610" s="7"/>
      <c r="FJ610" s="7"/>
      <c r="FK610" s="7"/>
      <c r="FL610" s="7"/>
      <c r="FM610" s="7"/>
      <c r="FN610" s="7"/>
      <c r="FO610" s="7"/>
      <c r="FP610" s="7"/>
      <c r="FQ610" s="7"/>
      <c r="FR610" s="7"/>
      <c r="FS610" s="7"/>
      <c r="FT610" s="7"/>
      <c r="FU610" s="7"/>
      <c r="FV610" s="7"/>
      <c r="FW610" s="7"/>
      <c r="FX610" s="7"/>
      <c r="FY610" s="7"/>
      <c r="FZ610" s="7"/>
      <c r="GA610" s="7"/>
      <c r="GB610" s="7"/>
      <c r="GC610" s="7"/>
      <c r="GD610" s="7"/>
      <c r="GE610" s="7"/>
      <c r="GF610" s="7"/>
      <c r="GG610" s="7"/>
      <c r="GH610" s="7"/>
      <c r="GI610" s="7"/>
      <c r="GJ610" s="7"/>
      <c r="GK610" s="7"/>
      <c r="GL610" s="7"/>
      <c r="GM610" s="7"/>
      <c r="GN610" s="7"/>
      <c r="GO610" s="7"/>
      <c r="GP610" s="7"/>
      <c r="GQ610" s="7"/>
      <c r="GR610" s="7"/>
      <c r="GS610" s="7"/>
      <c r="GT610" s="7"/>
      <c r="GU610" s="7"/>
      <c r="GV610" s="7"/>
      <c r="GW610" s="7"/>
      <c r="GX610" s="7"/>
      <c r="GY610" s="7"/>
      <c r="GZ610" s="7"/>
      <c r="HA610" s="7"/>
      <c r="HB610" s="7"/>
      <c r="HC610" s="7"/>
      <c r="HD610" s="7"/>
      <c r="HE610" s="7"/>
      <c r="HF610" s="7"/>
      <c r="HG610" s="7"/>
      <c r="HH610" s="7"/>
      <c r="HI610" s="7"/>
      <c r="HJ610" s="7"/>
      <c r="HK610" s="7"/>
      <c r="HL610" s="7"/>
      <c r="HM610" s="7"/>
      <c r="HN610" s="7"/>
      <c r="HO610" s="7"/>
      <c r="HP610" s="7"/>
      <c r="HQ610" s="7"/>
      <c r="HR610" s="7"/>
      <c r="HS610" s="7"/>
      <c r="HT610" s="7"/>
      <c r="HU610" s="7"/>
      <c r="HV610" s="7"/>
      <c r="HW610" s="7"/>
      <c r="HX610" s="7"/>
      <c r="HY610" s="7"/>
      <c r="HZ610" s="7"/>
      <c r="IA610" s="7"/>
      <c r="IB610" s="7"/>
      <c r="IC610" s="7"/>
      <c r="ID610" s="7"/>
      <c r="IE610" s="7"/>
      <c r="IF610" s="7"/>
      <c r="IG610" s="7"/>
      <c r="IH610" s="7"/>
      <c r="II610" s="7"/>
      <c r="IJ610" s="7"/>
      <c r="IK610" s="7"/>
      <c r="IL610" s="7"/>
      <c r="IM610" s="7"/>
      <c r="IN610" s="7"/>
      <c r="IO610" s="7"/>
      <c r="IP610" s="7"/>
      <c r="IQ610" s="7"/>
      <c r="IR610" s="7"/>
      <c r="IS610" s="7"/>
      <c r="IT610" s="7"/>
      <c r="IU610" s="7"/>
      <c r="IV610" s="7"/>
      <c r="IW610" s="7"/>
      <c r="IX610" s="7"/>
      <c r="IY610" s="7"/>
      <c r="IZ610" s="7"/>
      <c r="JA610" s="7"/>
      <c r="JB610" s="7"/>
      <c r="JC610" s="7"/>
      <c r="JD610" s="7"/>
      <c r="JE610" s="7"/>
      <c r="JF610" s="7"/>
      <c r="JG610" s="7"/>
      <c r="JH610" s="7"/>
      <c r="JI610" s="7"/>
      <c r="JJ610" s="7"/>
      <c r="JK610" s="7"/>
      <c r="JL610" s="7"/>
      <c r="JM610" s="7"/>
      <c r="JN610" s="7"/>
      <c r="JO610" s="7"/>
      <c r="JP610" s="7"/>
      <c r="JQ610" s="7"/>
      <c r="JR610" s="7"/>
      <c r="JS610" s="7"/>
      <c r="JT610" s="7"/>
      <c r="JU610" s="7"/>
    </row>
    <row r="611" spans="1:281" s="3" customFormat="1" ht="30" customHeight="1" thickBot="1">
      <c r="A611" s="19" t="s">
        <v>1691</v>
      </c>
      <c r="B611" s="29" t="s">
        <v>1753</v>
      </c>
      <c r="C611" s="29" t="s">
        <v>1996</v>
      </c>
      <c r="D611" s="109"/>
      <c r="E611" s="115">
        <v>0</v>
      </c>
      <c r="F611" s="113">
        <v>45852</v>
      </c>
      <c r="G611" s="34">
        <v>45866</v>
      </c>
      <c r="H611" s="125">
        <f t="shared" si="269"/>
        <v>15</v>
      </c>
      <c r="I611" s="22"/>
      <c r="J611" s="7"/>
      <c r="K611" s="7"/>
      <c r="L611" s="7"/>
      <c r="M611" s="7"/>
      <c r="N611" s="7"/>
      <c r="O611" s="7"/>
      <c r="P611" s="7"/>
      <c r="Q611" s="7"/>
      <c r="R611" s="7"/>
      <c r="S611" s="7"/>
      <c r="T611" s="7"/>
      <c r="U611" s="8"/>
      <c r="V611" s="8"/>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c r="DJ611" s="7"/>
      <c r="DK611" s="7"/>
      <c r="DL611" s="7"/>
      <c r="DM611" s="7"/>
      <c r="DN611" s="7"/>
      <c r="DO611" s="7"/>
      <c r="DP611" s="7"/>
      <c r="DQ611" s="7"/>
      <c r="DR611" s="7"/>
      <c r="DS611" s="7"/>
      <c r="DT611" s="7"/>
      <c r="DU611" s="7"/>
      <c r="DV611" s="7"/>
      <c r="DW611" s="7"/>
      <c r="DX611" s="7"/>
      <c r="DY611" s="7"/>
      <c r="DZ611" s="7"/>
      <c r="EA611" s="7"/>
      <c r="EB611" s="7"/>
      <c r="EC611" s="7"/>
      <c r="ED611" s="7"/>
      <c r="EE611" s="7"/>
      <c r="EF611" s="7"/>
      <c r="EG611" s="7"/>
      <c r="EH611" s="7"/>
      <c r="EI611" s="7"/>
      <c r="EJ611" s="7"/>
      <c r="EK611" s="7"/>
      <c r="EL611" s="7"/>
      <c r="EM611" s="7"/>
      <c r="EN611" s="7"/>
      <c r="EO611" s="7"/>
      <c r="EP611" s="7"/>
      <c r="EQ611" s="7"/>
      <c r="ER611" s="7"/>
      <c r="ES611" s="7"/>
      <c r="ET611" s="7"/>
      <c r="EU611" s="7"/>
      <c r="EV611" s="7"/>
      <c r="EW611" s="7"/>
      <c r="EX611" s="7"/>
      <c r="EY611" s="7"/>
      <c r="EZ611" s="7"/>
      <c r="FA611" s="7"/>
      <c r="FB611" s="7"/>
      <c r="FC611" s="7"/>
      <c r="FD611" s="7"/>
      <c r="FE611" s="7"/>
      <c r="FF611" s="7"/>
      <c r="FG611" s="7"/>
      <c r="FH611" s="7"/>
      <c r="FI611" s="7"/>
      <c r="FJ611" s="7"/>
      <c r="FK611" s="7"/>
      <c r="FL611" s="7"/>
      <c r="FM611" s="7"/>
      <c r="FN611" s="7"/>
      <c r="FO611" s="7"/>
      <c r="FP611" s="7"/>
      <c r="FQ611" s="7"/>
      <c r="FR611" s="7"/>
      <c r="FS611" s="7"/>
      <c r="FT611" s="7"/>
      <c r="FU611" s="7"/>
      <c r="FV611" s="7"/>
      <c r="FW611" s="7"/>
      <c r="FX611" s="7"/>
      <c r="FY611" s="7"/>
      <c r="FZ611" s="7"/>
      <c r="GA611" s="7"/>
      <c r="GB611" s="7"/>
      <c r="GC611" s="7"/>
      <c r="GD611" s="7"/>
      <c r="GE611" s="7"/>
      <c r="GF611" s="7"/>
      <c r="GG611" s="7"/>
      <c r="GH611" s="7"/>
      <c r="GI611" s="7"/>
      <c r="GJ611" s="7"/>
      <c r="GK611" s="7"/>
      <c r="GL611" s="7"/>
      <c r="GM611" s="7"/>
      <c r="GN611" s="7"/>
      <c r="GO611" s="7"/>
      <c r="GP611" s="7"/>
      <c r="GQ611" s="7"/>
      <c r="GR611" s="7"/>
      <c r="GS611" s="7"/>
      <c r="GT611" s="7"/>
      <c r="GU611" s="7"/>
      <c r="GV611" s="7"/>
      <c r="GW611" s="7"/>
      <c r="GX611" s="7"/>
      <c r="GY611" s="7"/>
      <c r="GZ611" s="7"/>
      <c r="HA611" s="7"/>
      <c r="HB611" s="7"/>
      <c r="HC611" s="7"/>
      <c r="HD611" s="7"/>
      <c r="HE611" s="7"/>
      <c r="HF611" s="7"/>
      <c r="HG611" s="7"/>
      <c r="HH611" s="7"/>
      <c r="HI611" s="7"/>
      <c r="HJ611" s="7"/>
      <c r="HK611" s="7"/>
      <c r="HL611" s="7"/>
      <c r="HM611" s="7"/>
      <c r="HN611" s="7"/>
      <c r="HO611" s="7"/>
      <c r="HP611" s="7"/>
      <c r="HQ611" s="7"/>
      <c r="HR611" s="7"/>
      <c r="HS611" s="7"/>
      <c r="HT611" s="7"/>
      <c r="HU611" s="7"/>
      <c r="HV611" s="7"/>
      <c r="HW611" s="7"/>
      <c r="HX611" s="7"/>
      <c r="HY611" s="7"/>
      <c r="HZ611" s="7"/>
      <c r="IA611" s="7"/>
      <c r="IB611" s="7"/>
      <c r="IC611" s="7"/>
      <c r="ID611" s="7"/>
      <c r="IE611" s="7"/>
      <c r="IF611" s="7"/>
      <c r="IG611" s="7"/>
      <c r="IH611" s="7"/>
      <c r="II611" s="7"/>
      <c r="IJ611" s="7"/>
      <c r="IK611" s="7"/>
      <c r="IL611" s="7"/>
      <c r="IM611" s="7"/>
      <c r="IN611" s="7"/>
      <c r="IO611" s="7"/>
      <c r="IP611" s="7"/>
      <c r="IQ611" s="7"/>
      <c r="IR611" s="7"/>
      <c r="IS611" s="7"/>
      <c r="IT611" s="7"/>
      <c r="IU611" s="7"/>
      <c r="IV611" s="7"/>
      <c r="IW611" s="7"/>
      <c r="IX611" s="7"/>
      <c r="IY611" s="7"/>
      <c r="IZ611" s="7"/>
      <c r="JA611" s="7"/>
      <c r="JB611" s="7"/>
      <c r="JC611" s="7"/>
      <c r="JD611" s="7"/>
      <c r="JE611" s="7"/>
      <c r="JF611" s="7"/>
      <c r="JG611" s="7"/>
      <c r="JH611" s="7"/>
      <c r="JI611" s="7"/>
      <c r="JJ611" s="7"/>
      <c r="JK611" s="7"/>
      <c r="JL611" s="7"/>
      <c r="JM611" s="7"/>
      <c r="JN611" s="7"/>
      <c r="JO611" s="7"/>
      <c r="JP611" s="7"/>
      <c r="JQ611" s="7"/>
      <c r="JR611" s="7"/>
      <c r="JS611" s="7"/>
      <c r="JT611" s="7"/>
      <c r="JU611" s="7"/>
    </row>
    <row r="612" spans="1:281" s="3" customFormat="1" ht="30" customHeight="1" thickBot="1">
      <c r="A612" s="19" t="s">
        <v>1692</v>
      </c>
      <c r="B612" s="29"/>
      <c r="C612" s="29" t="s">
        <v>405</v>
      </c>
      <c r="D612" s="109"/>
      <c r="E612" s="115">
        <v>0</v>
      </c>
      <c r="F612" s="113">
        <v>45852</v>
      </c>
      <c r="G612" s="34">
        <v>45866</v>
      </c>
      <c r="H612" s="125">
        <f t="shared" si="269"/>
        <v>15</v>
      </c>
      <c r="I612" s="22"/>
      <c r="J612" s="7"/>
      <c r="K612" s="7"/>
      <c r="L612" s="7"/>
      <c r="M612" s="7"/>
      <c r="N612" s="7"/>
      <c r="O612" s="7"/>
      <c r="P612" s="7"/>
      <c r="Q612" s="7"/>
      <c r="R612" s="7"/>
      <c r="S612" s="7"/>
      <c r="T612" s="7"/>
      <c r="U612" s="8"/>
      <c r="V612" s="8"/>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c r="DJ612" s="7"/>
      <c r="DK612" s="7"/>
      <c r="DL612" s="7"/>
      <c r="DM612" s="7"/>
      <c r="DN612" s="7"/>
      <c r="DO612" s="7"/>
      <c r="DP612" s="7"/>
      <c r="DQ612" s="7"/>
      <c r="DR612" s="7"/>
      <c r="DS612" s="7"/>
      <c r="DT612" s="7"/>
      <c r="DU612" s="7"/>
      <c r="DV612" s="7"/>
      <c r="DW612" s="7"/>
      <c r="DX612" s="7"/>
      <c r="DY612" s="7"/>
      <c r="DZ612" s="7"/>
      <c r="EA612" s="7"/>
      <c r="EB612" s="7"/>
      <c r="EC612" s="7"/>
      <c r="ED612" s="7"/>
      <c r="EE612" s="7"/>
      <c r="EF612" s="7"/>
      <c r="EG612" s="7"/>
      <c r="EH612" s="7"/>
      <c r="EI612" s="7"/>
      <c r="EJ612" s="7"/>
      <c r="EK612" s="7"/>
      <c r="EL612" s="7"/>
      <c r="EM612" s="7"/>
      <c r="EN612" s="7"/>
      <c r="EO612" s="7"/>
      <c r="EP612" s="7"/>
      <c r="EQ612" s="7"/>
      <c r="ER612" s="7"/>
      <c r="ES612" s="7"/>
      <c r="ET612" s="7"/>
      <c r="EU612" s="7"/>
      <c r="EV612" s="7"/>
      <c r="EW612" s="7"/>
      <c r="EX612" s="7"/>
      <c r="EY612" s="7"/>
      <c r="EZ612" s="7"/>
      <c r="FA612" s="7"/>
      <c r="FB612" s="7"/>
      <c r="FC612" s="7"/>
      <c r="FD612" s="7"/>
      <c r="FE612" s="7"/>
      <c r="FF612" s="7"/>
      <c r="FG612" s="7"/>
      <c r="FH612" s="7"/>
      <c r="FI612" s="7"/>
      <c r="FJ612" s="7"/>
      <c r="FK612" s="7"/>
      <c r="FL612" s="7"/>
      <c r="FM612" s="7"/>
      <c r="FN612" s="7"/>
      <c r="FO612" s="7"/>
      <c r="FP612" s="7"/>
      <c r="FQ612" s="7"/>
      <c r="FR612" s="7"/>
      <c r="FS612" s="7"/>
      <c r="FT612" s="7"/>
      <c r="FU612" s="7"/>
      <c r="FV612" s="7"/>
      <c r="FW612" s="7"/>
      <c r="FX612" s="7"/>
      <c r="FY612" s="7"/>
      <c r="FZ612" s="7"/>
      <c r="GA612" s="7"/>
      <c r="GB612" s="7"/>
      <c r="GC612" s="7"/>
      <c r="GD612" s="7"/>
      <c r="GE612" s="7"/>
      <c r="GF612" s="7"/>
      <c r="GG612" s="7"/>
      <c r="GH612" s="7"/>
      <c r="GI612" s="7"/>
      <c r="GJ612" s="7"/>
      <c r="GK612" s="7"/>
      <c r="GL612" s="7"/>
      <c r="GM612" s="7"/>
      <c r="GN612" s="7"/>
      <c r="GO612" s="7"/>
      <c r="GP612" s="7"/>
      <c r="GQ612" s="7"/>
      <c r="GR612" s="7"/>
      <c r="GS612" s="7"/>
      <c r="GT612" s="7"/>
      <c r="GU612" s="7"/>
      <c r="GV612" s="7"/>
      <c r="GW612" s="7"/>
      <c r="GX612" s="7"/>
      <c r="GY612" s="7"/>
      <c r="GZ612" s="7"/>
      <c r="HA612" s="7"/>
      <c r="HB612" s="7"/>
      <c r="HC612" s="7"/>
      <c r="HD612" s="7"/>
      <c r="HE612" s="7"/>
      <c r="HF612" s="7"/>
      <c r="HG612" s="7"/>
      <c r="HH612" s="7"/>
      <c r="HI612" s="7"/>
      <c r="HJ612" s="7"/>
      <c r="HK612" s="7"/>
      <c r="HL612" s="7"/>
      <c r="HM612" s="7"/>
      <c r="HN612" s="7"/>
      <c r="HO612" s="7"/>
      <c r="HP612" s="7"/>
      <c r="HQ612" s="7"/>
      <c r="HR612" s="7"/>
      <c r="HS612" s="7"/>
      <c r="HT612" s="7"/>
      <c r="HU612" s="7"/>
      <c r="HV612" s="7"/>
      <c r="HW612" s="7"/>
      <c r="HX612" s="7"/>
      <c r="HY612" s="7"/>
      <c r="HZ612" s="7"/>
      <c r="IA612" s="7"/>
      <c r="IB612" s="7"/>
      <c r="IC612" s="7"/>
      <c r="ID612" s="7"/>
      <c r="IE612" s="7"/>
      <c r="IF612" s="7"/>
      <c r="IG612" s="7"/>
      <c r="IH612" s="7"/>
      <c r="II612" s="7"/>
      <c r="IJ612" s="7"/>
      <c r="IK612" s="7"/>
      <c r="IL612" s="7"/>
      <c r="IM612" s="7"/>
      <c r="IN612" s="7"/>
      <c r="IO612" s="7"/>
      <c r="IP612" s="7"/>
      <c r="IQ612" s="7"/>
      <c r="IR612" s="7"/>
      <c r="IS612" s="7"/>
      <c r="IT612" s="7"/>
      <c r="IU612" s="7"/>
      <c r="IV612" s="7"/>
      <c r="IW612" s="7"/>
      <c r="IX612" s="7"/>
      <c r="IY612" s="7"/>
      <c r="IZ612" s="7"/>
      <c r="JA612" s="7"/>
      <c r="JB612" s="7"/>
      <c r="JC612" s="7"/>
      <c r="JD612" s="7"/>
      <c r="JE612" s="7"/>
      <c r="JF612" s="7"/>
      <c r="JG612" s="7"/>
      <c r="JH612" s="7"/>
      <c r="JI612" s="7"/>
      <c r="JJ612" s="7"/>
      <c r="JK612" s="7"/>
      <c r="JL612" s="7"/>
      <c r="JM612" s="7"/>
      <c r="JN612" s="7"/>
      <c r="JO612" s="7"/>
      <c r="JP612" s="7"/>
      <c r="JQ612" s="7"/>
      <c r="JR612" s="7"/>
      <c r="JS612" s="7"/>
      <c r="JT612" s="7"/>
      <c r="JU612" s="7"/>
    </row>
    <row r="613" spans="1:281" s="3" customFormat="1" ht="30" customHeight="1" thickBot="1">
      <c r="A613" s="19" t="s">
        <v>1693</v>
      </c>
      <c r="B613" s="29" t="s">
        <v>1753</v>
      </c>
      <c r="C613" s="29" t="s">
        <v>1996</v>
      </c>
      <c r="D613" s="109"/>
      <c r="E613" s="115">
        <v>0</v>
      </c>
      <c r="F613" s="113">
        <v>45852</v>
      </c>
      <c r="G613" s="34">
        <v>45866</v>
      </c>
      <c r="H613" s="125">
        <f t="shared" si="269"/>
        <v>15</v>
      </c>
      <c r="I613" s="22"/>
      <c r="J613" s="7"/>
      <c r="K613" s="7"/>
      <c r="L613" s="7"/>
      <c r="M613" s="7"/>
      <c r="N613" s="7"/>
      <c r="O613" s="7"/>
      <c r="P613" s="7"/>
      <c r="Q613" s="7"/>
      <c r="R613" s="7"/>
      <c r="S613" s="7"/>
      <c r="T613" s="7"/>
      <c r="U613" s="8"/>
      <c r="V613" s="8"/>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c r="DJ613" s="7"/>
      <c r="DK613" s="7"/>
      <c r="DL613" s="7"/>
      <c r="DM613" s="7"/>
      <c r="DN613" s="7"/>
      <c r="DO613" s="7"/>
      <c r="DP613" s="7"/>
      <c r="DQ613" s="7"/>
      <c r="DR613" s="7"/>
      <c r="DS613" s="7"/>
      <c r="DT613" s="7"/>
      <c r="DU613" s="7"/>
      <c r="DV613" s="7"/>
      <c r="DW613" s="7"/>
      <c r="DX613" s="7"/>
      <c r="DY613" s="7"/>
      <c r="DZ613" s="7"/>
      <c r="EA613" s="7"/>
      <c r="EB613" s="7"/>
      <c r="EC613" s="7"/>
      <c r="ED613" s="7"/>
      <c r="EE613" s="7"/>
      <c r="EF613" s="7"/>
      <c r="EG613" s="7"/>
      <c r="EH613" s="7"/>
      <c r="EI613" s="7"/>
      <c r="EJ613" s="7"/>
      <c r="EK613" s="7"/>
      <c r="EL613" s="7"/>
      <c r="EM613" s="7"/>
      <c r="EN613" s="7"/>
      <c r="EO613" s="7"/>
      <c r="EP613" s="7"/>
      <c r="EQ613" s="7"/>
      <c r="ER613" s="7"/>
      <c r="ES613" s="7"/>
      <c r="ET613" s="7"/>
      <c r="EU613" s="7"/>
      <c r="EV613" s="7"/>
      <c r="EW613" s="7"/>
      <c r="EX613" s="7"/>
      <c r="EY613" s="7"/>
      <c r="EZ613" s="7"/>
      <c r="FA613" s="7"/>
      <c r="FB613" s="7"/>
      <c r="FC613" s="7"/>
      <c r="FD613" s="7"/>
      <c r="FE613" s="7"/>
      <c r="FF613" s="7"/>
      <c r="FG613" s="7"/>
      <c r="FH613" s="7"/>
      <c r="FI613" s="7"/>
      <c r="FJ613" s="7"/>
      <c r="FK613" s="7"/>
      <c r="FL613" s="7"/>
      <c r="FM613" s="7"/>
      <c r="FN613" s="7"/>
      <c r="FO613" s="7"/>
      <c r="FP613" s="7"/>
      <c r="FQ613" s="7"/>
      <c r="FR613" s="7"/>
      <c r="FS613" s="7"/>
      <c r="FT613" s="7"/>
      <c r="FU613" s="7"/>
      <c r="FV613" s="7"/>
      <c r="FW613" s="7"/>
      <c r="FX613" s="7"/>
      <c r="FY613" s="7"/>
      <c r="FZ613" s="7"/>
      <c r="GA613" s="7"/>
      <c r="GB613" s="7"/>
      <c r="GC613" s="7"/>
      <c r="GD613" s="7"/>
      <c r="GE613" s="7"/>
      <c r="GF613" s="7"/>
      <c r="GG613" s="7"/>
      <c r="GH613" s="7"/>
      <c r="GI613" s="7"/>
      <c r="GJ613" s="7"/>
      <c r="GK613" s="7"/>
      <c r="GL613" s="7"/>
      <c r="GM613" s="7"/>
      <c r="GN613" s="7"/>
      <c r="GO613" s="7"/>
      <c r="GP613" s="7"/>
      <c r="GQ613" s="7"/>
      <c r="GR613" s="7"/>
      <c r="GS613" s="7"/>
      <c r="GT613" s="7"/>
      <c r="GU613" s="7"/>
      <c r="GV613" s="7"/>
      <c r="GW613" s="7"/>
      <c r="GX613" s="7"/>
      <c r="GY613" s="7"/>
      <c r="GZ613" s="7"/>
      <c r="HA613" s="7"/>
      <c r="HB613" s="7"/>
      <c r="HC613" s="7"/>
      <c r="HD613" s="7"/>
      <c r="HE613" s="7"/>
      <c r="HF613" s="7"/>
      <c r="HG613" s="7"/>
      <c r="HH613" s="7"/>
      <c r="HI613" s="7"/>
      <c r="HJ613" s="7"/>
      <c r="HK613" s="7"/>
      <c r="HL613" s="7"/>
      <c r="HM613" s="7"/>
      <c r="HN613" s="7"/>
      <c r="HO613" s="7"/>
      <c r="HP613" s="7"/>
      <c r="HQ613" s="7"/>
      <c r="HR613" s="7"/>
      <c r="HS613" s="7"/>
      <c r="HT613" s="7"/>
      <c r="HU613" s="7"/>
      <c r="HV613" s="7"/>
      <c r="HW613" s="7"/>
      <c r="HX613" s="7"/>
      <c r="HY613" s="7"/>
      <c r="HZ613" s="7"/>
      <c r="IA613" s="7"/>
      <c r="IB613" s="7"/>
      <c r="IC613" s="7"/>
      <c r="ID613" s="7"/>
      <c r="IE613" s="7"/>
      <c r="IF613" s="7"/>
      <c r="IG613" s="7"/>
      <c r="IH613" s="7"/>
      <c r="II613" s="7"/>
      <c r="IJ613" s="7"/>
      <c r="IK613" s="7"/>
      <c r="IL613" s="7"/>
      <c r="IM613" s="7"/>
      <c r="IN613" s="7"/>
      <c r="IO613" s="7"/>
      <c r="IP613" s="7"/>
      <c r="IQ613" s="7"/>
      <c r="IR613" s="7"/>
      <c r="IS613" s="7"/>
      <c r="IT613" s="7"/>
      <c r="IU613" s="7"/>
      <c r="IV613" s="7"/>
      <c r="IW613" s="7"/>
      <c r="IX613" s="7"/>
      <c r="IY613" s="7"/>
      <c r="IZ613" s="7"/>
      <c r="JA613" s="7"/>
      <c r="JB613" s="7"/>
      <c r="JC613" s="7"/>
      <c r="JD613" s="7"/>
      <c r="JE613" s="7"/>
      <c r="JF613" s="7"/>
      <c r="JG613" s="7"/>
      <c r="JH613" s="7"/>
      <c r="JI613" s="7"/>
      <c r="JJ613" s="7"/>
      <c r="JK613" s="7"/>
      <c r="JL613" s="7"/>
      <c r="JM613" s="7"/>
      <c r="JN613" s="7"/>
      <c r="JO613" s="7"/>
      <c r="JP613" s="7"/>
      <c r="JQ613" s="7"/>
      <c r="JR613" s="7"/>
      <c r="JS613" s="7"/>
      <c r="JT613" s="7"/>
      <c r="JU613" s="7"/>
    </row>
    <row r="614" spans="1:281" s="3" customFormat="1" ht="30" customHeight="1" thickBot="1">
      <c r="A614" s="19" t="s">
        <v>1694</v>
      </c>
      <c r="B614" s="29" t="s">
        <v>1753</v>
      </c>
      <c r="C614" s="29" t="s">
        <v>1996</v>
      </c>
      <c r="D614" s="109"/>
      <c r="E614" s="115">
        <v>0</v>
      </c>
      <c r="F614" s="113">
        <v>45852</v>
      </c>
      <c r="G614" s="34">
        <v>45866</v>
      </c>
      <c r="H614" s="125">
        <f t="shared" si="269"/>
        <v>15</v>
      </c>
      <c r="I614" s="22"/>
      <c r="J614" s="7"/>
      <c r="K614" s="7"/>
      <c r="L614" s="7"/>
      <c r="M614" s="7"/>
      <c r="N614" s="7"/>
      <c r="O614" s="7"/>
      <c r="P614" s="7"/>
      <c r="Q614" s="7"/>
      <c r="R614" s="7"/>
      <c r="S614" s="7"/>
      <c r="T614" s="7"/>
      <c r="U614" s="8"/>
      <c r="V614" s="8"/>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c r="DJ614" s="7"/>
      <c r="DK614" s="7"/>
      <c r="DL614" s="7"/>
      <c r="DM614" s="7"/>
      <c r="DN614" s="7"/>
      <c r="DO614" s="7"/>
      <c r="DP614" s="7"/>
      <c r="DQ614" s="7"/>
      <c r="DR614" s="7"/>
      <c r="DS614" s="7"/>
      <c r="DT614" s="7"/>
      <c r="DU614" s="7"/>
      <c r="DV614" s="7"/>
      <c r="DW614" s="7"/>
      <c r="DX614" s="7"/>
      <c r="DY614" s="7"/>
      <c r="DZ614" s="7"/>
      <c r="EA614" s="7"/>
      <c r="EB614" s="7"/>
      <c r="EC614" s="7"/>
      <c r="ED614" s="7"/>
      <c r="EE614" s="7"/>
      <c r="EF614" s="7"/>
      <c r="EG614" s="7"/>
      <c r="EH614" s="7"/>
      <c r="EI614" s="7"/>
      <c r="EJ614" s="7"/>
      <c r="EK614" s="7"/>
      <c r="EL614" s="7"/>
      <c r="EM614" s="7"/>
      <c r="EN614" s="7"/>
      <c r="EO614" s="7"/>
      <c r="EP614" s="7"/>
      <c r="EQ614" s="7"/>
      <c r="ER614" s="7"/>
      <c r="ES614" s="7"/>
      <c r="ET614" s="7"/>
      <c r="EU614" s="7"/>
      <c r="EV614" s="7"/>
      <c r="EW614" s="7"/>
      <c r="EX614" s="7"/>
      <c r="EY614" s="7"/>
      <c r="EZ614" s="7"/>
      <c r="FA614" s="7"/>
      <c r="FB614" s="7"/>
      <c r="FC614" s="7"/>
      <c r="FD614" s="7"/>
      <c r="FE614" s="7"/>
      <c r="FF614" s="7"/>
      <c r="FG614" s="7"/>
      <c r="FH614" s="7"/>
      <c r="FI614" s="7"/>
      <c r="FJ614" s="7"/>
      <c r="FK614" s="7"/>
      <c r="FL614" s="7"/>
      <c r="FM614" s="7"/>
      <c r="FN614" s="7"/>
      <c r="FO614" s="7"/>
      <c r="FP614" s="7"/>
      <c r="FQ614" s="7"/>
      <c r="FR614" s="7"/>
      <c r="FS614" s="7"/>
      <c r="FT614" s="7"/>
      <c r="FU614" s="7"/>
      <c r="FV614" s="7"/>
      <c r="FW614" s="7"/>
      <c r="FX614" s="7"/>
      <c r="FY614" s="7"/>
      <c r="FZ614" s="7"/>
      <c r="GA614" s="7"/>
      <c r="GB614" s="7"/>
      <c r="GC614" s="7"/>
      <c r="GD614" s="7"/>
      <c r="GE614" s="7"/>
      <c r="GF614" s="7"/>
      <c r="GG614" s="7"/>
      <c r="GH614" s="7"/>
      <c r="GI614" s="7"/>
      <c r="GJ614" s="7"/>
      <c r="GK614" s="7"/>
      <c r="GL614" s="7"/>
      <c r="GM614" s="7"/>
      <c r="GN614" s="7"/>
      <c r="GO614" s="7"/>
      <c r="GP614" s="7"/>
      <c r="GQ614" s="7"/>
      <c r="GR614" s="7"/>
      <c r="GS614" s="7"/>
      <c r="GT614" s="7"/>
      <c r="GU614" s="7"/>
      <c r="GV614" s="7"/>
      <c r="GW614" s="7"/>
      <c r="GX614" s="7"/>
      <c r="GY614" s="7"/>
      <c r="GZ614" s="7"/>
      <c r="HA614" s="7"/>
      <c r="HB614" s="7"/>
      <c r="HC614" s="7"/>
      <c r="HD614" s="7"/>
      <c r="HE614" s="7"/>
      <c r="HF614" s="7"/>
      <c r="HG614" s="7"/>
      <c r="HH614" s="7"/>
      <c r="HI614" s="7"/>
      <c r="HJ614" s="7"/>
      <c r="HK614" s="7"/>
      <c r="HL614" s="7"/>
      <c r="HM614" s="7"/>
      <c r="HN614" s="7"/>
      <c r="HO614" s="7"/>
      <c r="HP614" s="7"/>
      <c r="HQ614" s="7"/>
      <c r="HR614" s="7"/>
      <c r="HS614" s="7"/>
      <c r="HT614" s="7"/>
      <c r="HU614" s="7"/>
      <c r="HV614" s="7"/>
      <c r="HW614" s="7"/>
      <c r="HX614" s="7"/>
      <c r="HY614" s="7"/>
      <c r="HZ614" s="7"/>
      <c r="IA614" s="7"/>
      <c r="IB614" s="7"/>
      <c r="IC614" s="7"/>
      <c r="ID614" s="7"/>
      <c r="IE614" s="7"/>
      <c r="IF614" s="7"/>
      <c r="IG614" s="7"/>
      <c r="IH614" s="7"/>
      <c r="II614" s="7"/>
      <c r="IJ614" s="7"/>
      <c r="IK614" s="7"/>
      <c r="IL614" s="7"/>
      <c r="IM614" s="7"/>
      <c r="IN614" s="7"/>
      <c r="IO614" s="7"/>
      <c r="IP614" s="7"/>
      <c r="IQ614" s="7"/>
      <c r="IR614" s="7"/>
      <c r="IS614" s="7"/>
      <c r="IT614" s="7"/>
      <c r="IU614" s="7"/>
      <c r="IV614" s="7"/>
      <c r="IW614" s="7"/>
      <c r="IX614" s="7"/>
      <c r="IY614" s="7"/>
      <c r="IZ614" s="7"/>
      <c r="JA614" s="7"/>
      <c r="JB614" s="7"/>
      <c r="JC614" s="7"/>
      <c r="JD614" s="7"/>
      <c r="JE614" s="7"/>
      <c r="JF614" s="7"/>
      <c r="JG614" s="7"/>
      <c r="JH614" s="7"/>
      <c r="JI614" s="7"/>
      <c r="JJ614" s="7"/>
      <c r="JK614" s="7"/>
      <c r="JL614" s="7"/>
      <c r="JM614" s="7"/>
      <c r="JN614" s="7"/>
      <c r="JO614" s="7"/>
      <c r="JP614" s="7"/>
      <c r="JQ614" s="7"/>
      <c r="JR614" s="7"/>
      <c r="JS614" s="7"/>
      <c r="JT614" s="7"/>
      <c r="JU614" s="7"/>
    </row>
    <row r="615" spans="1:281" s="3" customFormat="1" ht="30" customHeight="1" thickBot="1">
      <c r="A615" s="19" t="s">
        <v>1695</v>
      </c>
      <c r="B615" s="29" t="s">
        <v>1753</v>
      </c>
      <c r="C615" s="29" t="s">
        <v>1996</v>
      </c>
      <c r="D615" s="109"/>
      <c r="E615" s="115">
        <v>0</v>
      </c>
      <c r="F615" s="113">
        <v>45852</v>
      </c>
      <c r="G615" s="34">
        <v>45866</v>
      </c>
      <c r="H615" s="125">
        <f t="shared" si="269"/>
        <v>15</v>
      </c>
      <c r="I615" s="22"/>
      <c r="J615" s="7"/>
      <c r="K615" s="7"/>
      <c r="L615" s="7"/>
      <c r="M615" s="7"/>
      <c r="N615" s="7"/>
      <c r="O615" s="7"/>
      <c r="P615" s="7"/>
      <c r="Q615" s="7"/>
      <c r="R615" s="7"/>
      <c r="S615" s="7"/>
      <c r="T615" s="7"/>
      <c r="U615" s="8"/>
      <c r="V615" s="8"/>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c r="DJ615" s="7"/>
      <c r="DK615" s="7"/>
      <c r="DL615" s="7"/>
      <c r="DM615" s="7"/>
      <c r="DN615" s="7"/>
      <c r="DO615" s="7"/>
      <c r="DP615" s="7"/>
      <c r="DQ615" s="7"/>
      <c r="DR615" s="7"/>
      <c r="DS615" s="7"/>
      <c r="DT615" s="7"/>
      <c r="DU615" s="7"/>
      <c r="DV615" s="7"/>
      <c r="DW615" s="7"/>
      <c r="DX615" s="7"/>
      <c r="DY615" s="7"/>
      <c r="DZ615" s="7"/>
      <c r="EA615" s="7"/>
      <c r="EB615" s="7"/>
      <c r="EC615" s="7"/>
      <c r="ED615" s="7"/>
      <c r="EE615" s="7"/>
      <c r="EF615" s="7"/>
      <c r="EG615" s="7"/>
      <c r="EH615" s="7"/>
      <c r="EI615" s="7"/>
      <c r="EJ615" s="7"/>
      <c r="EK615" s="7"/>
      <c r="EL615" s="7"/>
      <c r="EM615" s="7"/>
      <c r="EN615" s="7"/>
      <c r="EO615" s="7"/>
      <c r="EP615" s="7"/>
      <c r="EQ615" s="7"/>
      <c r="ER615" s="7"/>
      <c r="ES615" s="7"/>
      <c r="ET615" s="7"/>
      <c r="EU615" s="7"/>
      <c r="EV615" s="7"/>
      <c r="EW615" s="7"/>
      <c r="EX615" s="7"/>
      <c r="EY615" s="7"/>
      <c r="EZ615" s="7"/>
      <c r="FA615" s="7"/>
      <c r="FB615" s="7"/>
      <c r="FC615" s="7"/>
      <c r="FD615" s="7"/>
      <c r="FE615" s="7"/>
      <c r="FF615" s="7"/>
      <c r="FG615" s="7"/>
      <c r="FH615" s="7"/>
      <c r="FI615" s="7"/>
      <c r="FJ615" s="7"/>
      <c r="FK615" s="7"/>
      <c r="FL615" s="7"/>
      <c r="FM615" s="7"/>
      <c r="FN615" s="7"/>
      <c r="FO615" s="7"/>
      <c r="FP615" s="7"/>
      <c r="FQ615" s="7"/>
      <c r="FR615" s="7"/>
      <c r="FS615" s="7"/>
      <c r="FT615" s="7"/>
      <c r="FU615" s="7"/>
      <c r="FV615" s="7"/>
      <c r="FW615" s="7"/>
      <c r="FX615" s="7"/>
      <c r="FY615" s="7"/>
      <c r="FZ615" s="7"/>
      <c r="GA615" s="7"/>
      <c r="GB615" s="7"/>
      <c r="GC615" s="7"/>
      <c r="GD615" s="7"/>
      <c r="GE615" s="7"/>
      <c r="GF615" s="7"/>
      <c r="GG615" s="7"/>
      <c r="GH615" s="7"/>
      <c r="GI615" s="7"/>
      <c r="GJ615" s="7"/>
      <c r="GK615" s="7"/>
      <c r="GL615" s="7"/>
      <c r="GM615" s="7"/>
      <c r="GN615" s="7"/>
      <c r="GO615" s="7"/>
      <c r="GP615" s="7"/>
      <c r="GQ615" s="7"/>
      <c r="GR615" s="7"/>
      <c r="GS615" s="7"/>
      <c r="GT615" s="7"/>
      <c r="GU615" s="7"/>
      <c r="GV615" s="7"/>
      <c r="GW615" s="7"/>
      <c r="GX615" s="7"/>
      <c r="GY615" s="7"/>
      <c r="GZ615" s="7"/>
      <c r="HA615" s="7"/>
      <c r="HB615" s="7"/>
      <c r="HC615" s="7"/>
      <c r="HD615" s="7"/>
      <c r="HE615" s="7"/>
      <c r="HF615" s="7"/>
      <c r="HG615" s="7"/>
      <c r="HH615" s="7"/>
      <c r="HI615" s="7"/>
      <c r="HJ615" s="7"/>
      <c r="HK615" s="7"/>
      <c r="HL615" s="7"/>
      <c r="HM615" s="7"/>
      <c r="HN615" s="7"/>
      <c r="HO615" s="7"/>
      <c r="HP615" s="7"/>
      <c r="HQ615" s="7"/>
      <c r="HR615" s="7"/>
      <c r="HS615" s="7"/>
      <c r="HT615" s="7"/>
      <c r="HU615" s="7"/>
      <c r="HV615" s="7"/>
      <c r="HW615" s="7"/>
      <c r="HX615" s="7"/>
      <c r="HY615" s="7"/>
      <c r="HZ615" s="7"/>
      <c r="IA615" s="7"/>
      <c r="IB615" s="7"/>
      <c r="IC615" s="7"/>
      <c r="ID615" s="7"/>
      <c r="IE615" s="7"/>
      <c r="IF615" s="7"/>
      <c r="IG615" s="7"/>
      <c r="IH615" s="7"/>
      <c r="II615" s="7"/>
      <c r="IJ615" s="7"/>
      <c r="IK615" s="7"/>
      <c r="IL615" s="7"/>
      <c r="IM615" s="7"/>
      <c r="IN615" s="7"/>
      <c r="IO615" s="7"/>
      <c r="IP615" s="7"/>
      <c r="IQ615" s="7"/>
      <c r="IR615" s="7"/>
      <c r="IS615" s="7"/>
      <c r="IT615" s="7"/>
      <c r="IU615" s="7"/>
      <c r="IV615" s="7"/>
      <c r="IW615" s="7"/>
      <c r="IX615" s="7"/>
      <c r="IY615" s="7"/>
      <c r="IZ615" s="7"/>
      <c r="JA615" s="7"/>
      <c r="JB615" s="7"/>
      <c r="JC615" s="7"/>
      <c r="JD615" s="7"/>
      <c r="JE615" s="7"/>
      <c r="JF615" s="7"/>
      <c r="JG615" s="7"/>
      <c r="JH615" s="7"/>
      <c r="JI615" s="7"/>
      <c r="JJ615" s="7"/>
      <c r="JK615" s="7"/>
      <c r="JL615" s="7"/>
      <c r="JM615" s="7"/>
      <c r="JN615" s="7"/>
      <c r="JO615" s="7"/>
      <c r="JP615" s="7"/>
      <c r="JQ615" s="7"/>
      <c r="JR615" s="7"/>
      <c r="JS615" s="7"/>
      <c r="JT615" s="7"/>
      <c r="JU615" s="7"/>
    </row>
    <row r="616" spans="1:281" s="3" customFormat="1" ht="30" customHeight="1" thickBot="1">
      <c r="A616" s="19" t="s">
        <v>1696</v>
      </c>
      <c r="B616" s="29" t="s">
        <v>1753</v>
      </c>
      <c r="C616" s="29" t="s">
        <v>1996</v>
      </c>
      <c r="D616" s="109"/>
      <c r="E616" s="115">
        <v>0</v>
      </c>
      <c r="F616" s="113">
        <v>45852</v>
      </c>
      <c r="G616" s="34">
        <v>45866</v>
      </c>
      <c r="H616" s="125">
        <f t="shared" si="269"/>
        <v>15</v>
      </c>
      <c r="I616" s="22"/>
      <c r="J616" s="7"/>
      <c r="K616" s="7"/>
      <c r="L616" s="7"/>
      <c r="M616" s="7"/>
      <c r="N616" s="7"/>
      <c r="O616" s="7"/>
      <c r="P616" s="7"/>
      <c r="Q616" s="7"/>
      <c r="R616" s="7"/>
      <c r="S616" s="7"/>
      <c r="T616" s="7"/>
      <c r="U616" s="8"/>
      <c r="V616" s="8"/>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c r="DJ616" s="7"/>
      <c r="DK616" s="7"/>
      <c r="DL616" s="7"/>
      <c r="DM616" s="7"/>
      <c r="DN616" s="7"/>
      <c r="DO616" s="7"/>
      <c r="DP616" s="7"/>
      <c r="DQ616" s="7"/>
      <c r="DR616" s="7"/>
      <c r="DS616" s="7"/>
      <c r="DT616" s="7"/>
      <c r="DU616" s="7"/>
      <c r="DV616" s="7"/>
      <c r="DW616" s="7"/>
      <c r="DX616" s="7"/>
      <c r="DY616" s="7"/>
      <c r="DZ616" s="7"/>
      <c r="EA616" s="7"/>
      <c r="EB616" s="7"/>
      <c r="EC616" s="7"/>
      <c r="ED616" s="7"/>
      <c r="EE616" s="7"/>
      <c r="EF616" s="7"/>
      <c r="EG616" s="7"/>
      <c r="EH616" s="7"/>
      <c r="EI616" s="7"/>
      <c r="EJ616" s="7"/>
      <c r="EK616" s="7"/>
      <c r="EL616" s="7"/>
      <c r="EM616" s="7"/>
      <c r="EN616" s="7"/>
      <c r="EO616" s="7"/>
      <c r="EP616" s="7"/>
      <c r="EQ616" s="7"/>
      <c r="ER616" s="7"/>
      <c r="ES616" s="7"/>
      <c r="ET616" s="7"/>
      <c r="EU616" s="7"/>
      <c r="EV616" s="7"/>
      <c r="EW616" s="7"/>
      <c r="EX616" s="7"/>
      <c r="EY616" s="7"/>
      <c r="EZ616" s="7"/>
      <c r="FA616" s="7"/>
      <c r="FB616" s="7"/>
      <c r="FC616" s="7"/>
      <c r="FD616" s="7"/>
      <c r="FE616" s="7"/>
      <c r="FF616" s="7"/>
      <c r="FG616" s="7"/>
      <c r="FH616" s="7"/>
      <c r="FI616" s="7"/>
      <c r="FJ616" s="7"/>
      <c r="FK616" s="7"/>
      <c r="FL616" s="7"/>
      <c r="FM616" s="7"/>
      <c r="FN616" s="7"/>
      <c r="FO616" s="7"/>
      <c r="FP616" s="7"/>
      <c r="FQ616" s="7"/>
      <c r="FR616" s="7"/>
      <c r="FS616" s="7"/>
      <c r="FT616" s="7"/>
      <c r="FU616" s="7"/>
      <c r="FV616" s="7"/>
      <c r="FW616" s="7"/>
      <c r="FX616" s="7"/>
      <c r="FY616" s="7"/>
      <c r="FZ616" s="7"/>
      <c r="GA616" s="7"/>
      <c r="GB616" s="7"/>
      <c r="GC616" s="7"/>
      <c r="GD616" s="7"/>
      <c r="GE616" s="7"/>
      <c r="GF616" s="7"/>
      <c r="GG616" s="7"/>
      <c r="GH616" s="7"/>
      <c r="GI616" s="7"/>
      <c r="GJ616" s="7"/>
      <c r="GK616" s="7"/>
      <c r="GL616" s="7"/>
      <c r="GM616" s="7"/>
      <c r="GN616" s="7"/>
      <c r="GO616" s="7"/>
      <c r="GP616" s="7"/>
      <c r="GQ616" s="7"/>
      <c r="GR616" s="7"/>
      <c r="GS616" s="7"/>
      <c r="GT616" s="7"/>
      <c r="GU616" s="7"/>
      <c r="GV616" s="7"/>
      <c r="GW616" s="7"/>
      <c r="GX616" s="7"/>
      <c r="GY616" s="7"/>
      <c r="GZ616" s="7"/>
      <c r="HA616" s="7"/>
      <c r="HB616" s="7"/>
      <c r="HC616" s="7"/>
      <c r="HD616" s="7"/>
      <c r="HE616" s="7"/>
      <c r="HF616" s="7"/>
      <c r="HG616" s="7"/>
      <c r="HH616" s="7"/>
      <c r="HI616" s="7"/>
      <c r="HJ616" s="7"/>
      <c r="HK616" s="7"/>
      <c r="HL616" s="7"/>
      <c r="HM616" s="7"/>
      <c r="HN616" s="7"/>
      <c r="HO616" s="7"/>
      <c r="HP616" s="7"/>
      <c r="HQ616" s="7"/>
      <c r="HR616" s="7"/>
      <c r="HS616" s="7"/>
      <c r="HT616" s="7"/>
      <c r="HU616" s="7"/>
      <c r="HV616" s="7"/>
      <c r="HW616" s="7"/>
      <c r="HX616" s="7"/>
      <c r="HY616" s="7"/>
      <c r="HZ616" s="7"/>
      <c r="IA616" s="7"/>
      <c r="IB616" s="7"/>
      <c r="IC616" s="7"/>
      <c r="ID616" s="7"/>
      <c r="IE616" s="7"/>
      <c r="IF616" s="7"/>
      <c r="IG616" s="7"/>
      <c r="IH616" s="7"/>
      <c r="II616" s="7"/>
      <c r="IJ616" s="7"/>
      <c r="IK616" s="7"/>
      <c r="IL616" s="7"/>
      <c r="IM616" s="7"/>
      <c r="IN616" s="7"/>
      <c r="IO616" s="7"/>
      <c r="IP616" s="7"/>
      <c r="IQ616" s="7"/>
      <c r="IR616" s="7"/>
      <c r="IS616" s="7"/>
      <c r="IT616" s="7"/>
      <c r="IU616" s="7"/>
      <c r="IV616" s="7"/>
      <c r="IW616" s="7"/>
      <c r="IX616" s="7"/>
      <c r="IY616" s="7"/>
      <c r="IZ616" s="7"/>
      <c r="JA616" s="7"/>
      <c r="JB616" s="7"/>
      <c r="JC616" s="7"/>
      <c r="JD616" s="7"/>
      <c r="JE616" s="7"/>
      <c r="JF616" s="7"/>
      <c r="JG616" s="7"/>
      <c r="JH616" s="7"/>
      <c r="JI616" s="7"/>
      <c r="JJ616" s="7"/>
      <c r="JK616" s="7"/>
      <c r="JL616" s="7"/>
      <c r="JM616" s="7"/>
      <c r="JN616" s="7"/>
      <c r="JO616" s="7"/>
      <c r="JP616" s="7"/>
      <c r="JQ616" s="7"/>
      <c r="JR616" s="7"/>
      <c r="JS616" s="7"/>
      <c r="JT616" s="7"/>
      <c r="JU616" s="7"/>
    </row>
    <row r="617" spans="1:281" s="3" customFormat="1" ht="30" customHeight="1" thickBot="1">
      <c r="A617" s="19" t="s">
        <v>1697</v>
      </c>
      <c r="B617" s="29" t="s">
        <v>1753</v>
      </c>
      <c r="C617" s="29" t="s">
        <v>1996</v>
      </c>
      <c r="D617" s="109"/>
      <c r="E617" s="115">
        <v>0</v>
      </c>
      <c r="F617" s="113">
        <v>45852</v>
      </c>
      <c r="G617" s="34">
        <v>45866</v>
      </c>
      <c r="H617" s="125">
        <f t="shared" si="269"/>
        <v>15</v>
      </c>
      <c r="I617" s="22"/>
      <c r="J617" s="7"/>
      <c r="K617" s="7"/>
      <c r="L617" s="7"/>
      <c r="M617" s="7"/>
      <c r="N617" s="7"/>
      <c r="O617" s="7"/>
      <c r="P617" s="7"/>
      <c r="Q617" s="7"/>
      <c r="R617" s="7"/>
      <c r="S617" s="7"/>
      <c r="T617" s="7"/>
      <c r="U617" s="8"/>
      <c r="V617" s="8"/>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c r="DJ617" s="7"/>
      <c r="DK617" s="7"/>
      <c r="DL617" s="7"/>
      <c r="DM617" s="7"/>
      <c r="DN617" s="7"/>
      <c r="DO617" s="7"/>
      <c r="DP617" s="7"/>
      <c r="DQ617" s="7"/>
      <c r="DR617" s="7"/>
      <c r="DS617" s="7"/>
      <c r="DT617" s="7"/>
      <c r="DU617" s="7"/>
      <c r="DV617" s="7"/>
      <c r="DW617" s="7"/>
      <c r="DX617" s="7"/>
      <c r="DY617" s="7"/>
      <c r="DZ617" s="7"/>
      <c r="EA617" s="7"/>
      <c r="EB617" s="7"/>
      <c r="EC617" s="7"/>
      <c r="ED617" s="7"/>
      <c r="EE617" s="7"/>
      <c r="EF617" s="7"/>
      <c r="EG617" s="7"/>
      <c r="EH617" s="7"/>
      <c r="EI617" s="7"/>
      <c r="EJ617" s="7"/>
      <c r="EK617" s="7"/>
      <c r="EL617" s="7"/>
      <c r="EM617" s="7"/>
      <c r="EN617" s="7"/>
      <c r="EO617" s="7"/>
      <c r="EP617" s="7"/>
      <c r="EQ617" s="7"/>
      <c r="ER617" s="7"/>
      <c r="ES617" s="7"/>
      <c r="ET617" s="7"/>
      <c r="EU617" s="7"/>
      <c r="EV617" s="7"/>
      <c r="EW617" s="7"/>
      <c r="EX617" s="7"/>
      <c r="EY617" s="7"/>
      <c r="EZ617" s="7"/>
      <c r="FA617" s="7"/>
      <c r="FB617" s="7"/>
      <c r="FC617" s="7"/>
      <c r="FD617" s="7"/>
      <c r="FE617" s="7"/>
      <c r="FF617" s="7"/>
      <c r="FG617" s="7"/>
      <c r="FH617" s="7"/>
      <c r="FI617" s="7"/>
      <c r="FJ617" s="7"/>
      <c r="FK617" s="7"/>
      <c r="FL617" s="7"/>
      <c r="FM617" s="7"/>
      <c r="FN617" s="7"/>
      <c r="FO617" s="7"/>
      <c r="FP617" s="7"/>
      <c r="FQ617" s="7"/>
      <c r="FR617" s="7"/>
      <c r="FS617" s="7"/>
      <c r="FT617" s="7"/>
      <c r="FU617" s="7"/>
      <c r="FV617" s="7"/>
      <c r="FW617" s="7"/>
      <c r="FX617" s="7"/>
      <c r="FY617" s="7"/>
      <c r="FZ617" s="7"/>
      <c r="GA617" s="7"/>
      <c r="GB617" s="7"/>
      <c r="GC617" s="7"/>
      <c r="GD617" s="7"/>
      <c r="GE617" s="7"/>
      <c r="GF617" s="7"/>
      <c r="GG617" s="7"/>
      <c r="GH617" s="7"/>
      <c r="GI617" s="7"/>
      <c r="GJ617" s="7"/>
      <c r="GK617" s="7"/>
      <c r="GL617" s="7"/>
      <c r="GM617" s="7"/>
      <c r="GN617" s="7"/>
      <c r="GO617" s="7"/>
      <c r="GP617" s="7"/>
      <c r="GQ617" s="7"/>
      <c r="GR617" s="7"/>
      <c r="GS617" s="7"/>
      <c r="GT617" s="7"/>
      <c r="GU617" s="7"/>
      <c r="GV617" s="7"/>
      <c r="GW617" s="7"/>
      <c r="GX617" s="7"/>
      <c r="GY617" s="7"/>
      <c r="GZ617" s="7"/>
      <c r="HA617" s="7"/>
      <c r="HB617" s="7"/>
      <c r="HC617" s="7"/>
      <c r="HD617" s="7"/>
      <c r="HE617" s="7"/>
      <c r="HF617" s="7"/>
      <c r="HG617" s="7"/>
      <c r="HH617" s="7"/>
      <c r="HI617" s="7"/>
      <c r="HJ617" s="7"/>
      <c r="HK617" s="7"/>
      <c r="HL617" s="7"/>
      <c r="HM617" s="7"/>
      <c r="HN617" s="7"/>
      <c r="HO617" s="7"/>
      <c r="HP617" s="7"/>
      <c r="HQ617" s="7"/>
      <c r="HR617" s="7"/>
      <c r="HS617" s="7"/>
      <c r="HT617" s="7"/>
      <c r="HU617" s="7"/>
      <c r="HV617" s="7"/>
      <c r="HW617" s="7"/>
      <c r="HX617" s="7"/>
      <c r="HY617" s="7"/>
      <c r="HZ617" s="7"/>
      <c r="IA617" s="7"/>
      <c r="IB617" s="7"/>
      <c r="IC617" s="7"/>
      <c r="ID617" s="7"/>
      <c r="IE617" s="7"/>
      <c r="IF617" s="7"/>
      <c r="IG617" s="7"/>
      <c r="IH617" s="7"/>
      <c r="II617" s="7"/>
      <c r="IJ617" s="7"/>
      <c r="IK617" s="7"/>
      <c r="IL617" s="7"/>
      <c r="IM617" s="7"/>
      <c r="IN617" s="7"/>
      <c r="IO617" s="7"/>
      <c r="IP617" s="7"/>
      <c r="IQ617" s="7"/>
      <c r="IR617" s="7"/>
      <c r="IS617" s="7"/>
      <c r="IT617" s="7"/>
      <c r="IU617" s="7"/>
      <c r="IV617" s="7"/>
      <c r="IW617" s="7"/>
      <c r="IX617" s="7"/>
      <c r="IY617" s="7"/>
      <c r="IZ617" s="7"/>
      <c r="JA617" s="7"/>
      <c r="JB617" s="7"/>
      <c r="JC617" s="7"/>
      <c r="JD617" s="7"/>
      <c r="JE617" s="7"/>
      <c r="JF617" s="7"/>
      <c r="JG617" s="7"/>
      <c r="JH617" s="7"/>
      <c r="JI617" s="7"/>
      <c r="JJ617" s="7"/>
      <c r="JK617" s="7"/>
      <c r="JL617" s="7"/>
      <c r="JM617" s="7"/>
      <c r="JN617" s="7"/>
      <c r="JO617" s="7"/>
      <c r="JP617" s="7"/>
      <c r="JQ617" s="7"/>
      <c r="JR617" s="7"/>
      <c r="JS617" s="7"/>
      <c r="JT617" s="7"/>
      <c r="JU617" s="7"/>
    </row>
    <row r="618" spans="1:281" s="3" customFormat="1" ht="30" customHeight="1" thickBot="1">
      <c r="A618" s="19" t="s">
        <v>1698</v>
      </c>
      <c r="B618" s="29" t="s">
        <v>1753</v>
      </c>
      <c r="C618" s="29" t="s">
        <v>1996</v>
      </c>
      <c r="D618" s="109"/>
      <c r="E618" s="115">
        <v>0</v>
      </c>
      <c r="F618" s="113">
        <v>45852</v>
      </c>
      <c r="G618" s="34">
        <v>45866</v>
      </c>
      <c r="H618" s="125">
        <f t="shared" si="269"/>
        <v>15</v>
      </c>
      <c r="I618" s="22"/>
      <c r="J618" s="7"/>
      <c r="K618" s="7"/>
      <c r="L618" s="7"/>
      <c r="M618" s="7"/>
      <c r="N618" s="7"/>
      <c r="O618" s="7"/>
      <c r="P618" s="7"/>
      <c r="Q618" s="7"/>
      <c r="R618" s="7"/>
      <c r="S618" s="7"/>
      <c r="T618" s="7"/>
      <c r="U618" s="8"/>
      <c r="V618" s="8"/>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c r="DJ618" s="7"/>
      <c r="DK618" s="7"/>
      <c r="DL618" s="7"/>
      <c r="DM618" s="7"/>
      <c r="DN618" s="7"/>
      <c r="DO618" s="7"/>
      <c r="DP618" s="7"/>
      <c r="DQ618" s="7"/>
      <c r="DR618" s="7"/>
      <c r="DS618" s="7"/>
      <c r="DT618" s="7"/>
      <c r="DU618" s="7"/>
      <c r="DV618" s="7"/>
      <c r="DW618" s="7"/>
      <c r="DX618" s="7"/>
      <c r="DY618" s="7"/>
      <c r="DZ618" s="7"/>
      <c r="EA618" s="7"/>
      <c r="EB618" s="7"/>
      <c r="EC618" s="7"/>
      <c r="ED618" s="7"/>
      <c r="EE618" s="7"/>
      <c r="EF618" s="7"/>
      <c r="EG618" s="7"/>
      <c r="EH618" s="7"/>
      <c r="EI618" s="7"/>
      <c r="EJ618" s="7"/>
      <c r="EK618" s="7"/>
      <c r="EL618" s="7"/>
      <c r="EM618" s="7"/>
      <c r="EN618" s="7"/>
      <c r="EO618" s="7"/>
      <c r="EP618" s="7"/>
      <c r="EQ618" s="7"/>
      <c r="ER618" s="7"/>
      <c r="ES618" s="7"/>
      <c r="ET618" s="7"/>
      <c r="EU618" s="7"/>
      <c r="EV618" s="7"/>
      <c r="EW618" s="7"/>
      <c r="EX618" s="7"/>
      <c r="EY618" s="7"/>
      <c r="EZ618" s="7"/>
      <c r="FA618" s="7"/>
      <c r="FB618" s="7"/>
      <c r="FC618" s="7"/>
      <c r="FD618" s="7"/>
      <c r="FE618" s="7"/>
      <c r="FF618" s="7"/>
      <c r="FG618" s="7"/>
      <c r="FH618" s="7"/>
      <c r="FI618" s="7"/>
      <c r="FJ618" s="7"/>
      <c r="FK618" s="7"/>
      <c r="FL618" s="7"/>
      <c r="FM618" s="7"/>
      <c r="FN618" s="7"/>
      <c r="FO618" s="7"/>
      <c r="FP618" s="7"/>
      <c r="FQ618" s="7"/>
      <c r="FR618" s="7"/>
      <c r="FS618" s="7"/>
      <c r="FT618" s="7"/>
      <c r="FU618" s="7"/>
      <c r="FV618" s="7"/>
      <c r="FW618" s="7"/>
      <c r="FX618" s="7"/>
      <c r="FY618" s="7"/>
      <c r="FZ618" s="7"/>
      <c r="GA618" s="7"/>
      <c r="GB618" s="7"/>
      <c r="GC618" s="7"/>
      <c r="GD618" s="7"/>
      <c r="GE618" s="7"/>
      <c r="GF618" s="7"/>
      <c r="GG618" s="7"/>
      <c r="GH618" s="7"/>
      <c r="GI618" s="7"/>
      <c r="GJ618" s="7"/>
      <c r="GK618" s="7"/>
      <c r="GL618" s="7"/>
      <c r="GM618" s="7"/>
      <c r="GN618" s="7"/>
      <c r="GO618" s="7"/>
      <c r="GP618" s="7"/>
      <c r="GQ618" s="7"/>
      <c r="GR618" s="7"/>
      <c r="GS618" s="7"/>
      <c r="GT618" s="7"/>
      <c r="GU618" s="7"/>
      <c r="GV618" s="7"/>
      <c r="GW618" s="7"/>
      <c r="GX618" s="7"/>
      <c r="GY618" s="7"/>
      <c r="GZ618" s="7"/>
      <c r="HA618" s="7"/>
      <c r="HB618" s="7"/>
      <c r="HC618" s="7"/>
      <c r="HD618" s="7"/>
      <c r="HE618" s="7"/>
      <c r="HF618" s="7"/>
      <c r="HG618" s="7"/>
      <c r="HH618" s="7"/>
      <c r="HI618" s="7"/>
      <c r="HJ618" s="7"/>
      <c r="HK618" s="7"/>
      <c r="HL618" s="7"/>
      <c r="HM618" s="7"/>
      <c r="HN618" s="7"/>
      <c r="HO618" s="7"/>
      <c r="HP618" s="7"/>
      <c r="HQ618" s="7"/>
      <c r="HR618" s="7"/>
      <c r="HS618" s="7"/>
      <c r="HT618" s="7"/>
      <c r="HU618" s="7"/>
      <c r="HV618" s="7"/>
      <c r="HW618" s="7"/>
      <c r="HX618" s="7"/>
      <c r="HY618" s="7"/>
      <c r="HZ618" s="7"/>
      <c r="IA618" s="7"/>
      <c r="IB618" s="7"/>
      <c r="IC618" s="7"/>
      <c r="ID618" s="7"/>
      <c r="IE618" s="7"/>
      <c r="IF618" s="7"/>
      <c r="IG618" s="7"/>
      <c r="IH618" s="7"/>
      <c r="II618" s="7"/>
      <c r="IJ618" s="7"/>
      <c r="IK618" s="7"/>
      <c r="IL618" s="7"/>
      <c r="IM618" s="7"/>
      <c r="IN618" s="7"/>
      <c r="IO618" s="7"/>
      <c r="IP618" s="7"/>
      <c r="IQ618" s="7"/>
      <c r="IR618" s="7"/>
      <c r="IS618" s="7"/>
      <c r="IT618" s="7"/>
      <c r="IU618" s="7"/>
      <c r="IV618" s="7"/>
      <c r="IW618" s="7"/>
      <c r="IX618" s="7"/>
      <c r="IY618" s="7"/>
      <c r="IZ618" s="7"/>
      <c r="JA618" s="7"/>
      <c r="JB618" s="7"/>
      <c r="JC618" s="7"/>
      <c r="JD618" s="7"/>
      <c r="JE618" s="7"/>
      <c r="JF618" s="7"/>
      <c r="JG618" s="7"/>
      <c r="JH618" s="7"/>
      <c r="JI618" s="7"/>
      <c r="JJ618" s="7"/>
      <c r="JK618" s="7"/>
      <c r="JL618" s="7"/>
      <c r="JM618" s="7"/>
      <c r="JN618" s="7"/>
      <c r="JO618" s="7"/>
      <c r="JP618" s="7"/>
      <c r="JQ618" s="7"/>
      <c r="JR618" s="7"/>
      <c r="JS618" s="7"/>
      <c r="JT618" s="7"/>
      <c r="JU618" s="7"/>
    </row>
    <row r="619" spans="1:281" s="3" customFormat="1" ht="30" customHeight="1" thickBot="1">
      <c r="A619" s="19" t="s">
        <v>1699</v>
      </c>
      <c r="B619" s="29" t="s">
        <v>1753</v>
      </c>
      <c r="C619" s="29" t="s">
        <v>1996</v>
      </c>
      <c r="D619" s="109"/>
      <c r="E619" s="115">
        <v>0</v>
      </c>
      <c r="F619" s="113">
        <v>45852</v>
      </c>
      <c r="G619" s="34">
        <v>45866</v>
      </c>
      <c r="H619" s="125">
        <f t="shared" si="269"/>
        <v>15</v>
      </c>
      <c r="I619" s="22"/>
      <c r="J619" s="7"/>
      <c r="K619" s="7"/>
      <c r="L619" s="7"/>
      <c r="M619" s="7"/>
      <c r="N619" s="7"/>
      <c r="O619" s="7"/>
      <c r="P619" s="7"/>
      <c r="Q619" s="7"/>
      <c r="R619" s="7"/>
      <c r="S619" s="7"/>
      <c r="T619" s="7"/>
      <c r="U619" s="8"/>
      <c r="V619" s="8"/>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c r="DJ619" s="7"/>
      <c r="DK619" s="7"/>
      <c r="DL619" s="7"/>
      <c r="DM619" s="7"/>
      <c r="DN619" s="7"/>
      <c r="DO619" s="7"/>
      <c r="DP619" s="7"/>
      <c r="DQ619" s="7"/>
      <c r="DR619" s="7"/>
      <c r="DS619" s="7"/>
      <c r="DT619" s="7"/>
      <c r="DU619" s="7"/>
      <c r="DV619" s="7"/>
      <c r="DW619" s="7"/>
      <c r="DX619" s="7"/>
      <c r="DY619" s="7"/>
      <c r="DZ619" s="7"/>
      <c r="EA619" s="7"/>
      <c r="EB619" s="7"/>
      <c r="EC619" s="7"/>
      <c r="ED619" s="7"/>
      <c r="EE619" s="7"/>
      <c r="EF619" s="7"/>
      <c r="EG619" s="7"/>
      <c r="EH619" s="7"/>
      <c r="EI619" s="7"/>
      <c r="EJ619" s="7"/>
      <c r="EK619" s="7"/>
      <c r="EL619" s="7"/>
      <c r="EM619" s="7"/>
      <c r="EN619" s="7"/>
      <c r="EO619" s="7"/>
      <c r="EP619" s="7"/>
      <c r="EQ619" s="7"/>
      <c r="ER619" s="7"/>
      <c r="ES619" s="7"/>
      <c r="ET619" s="7"/>
      <c r="EU619" s="7"/>
      <c r="EV619" s="7"/>
      <c r="EW619" s="7"/>
      <c r="EX619" s="7"/>
      <c r="EY619" s="7"/>
      <c r="EZ619" s="7"/>
      <c r="FA619" s="7"/>
      <c r="FB619" s="7"/>
      <c r="FC619" s="7"/>
      <c r="FD619" s="7"/>
      <c r="FE619" s="7"/>
      <c r="FF619" s="7"/>
      <c r="FG619" s="7"/>
      <c r="FH619" s="7"/>
      <c r="FI619" s="7"/>
      <c r="FJ619" s="7"/>
      <c r="FK619" s="7"/>
      <c r="FL619" s="7"/>
      <c r="FM619" s="7"/>
      <c r="FN619" s="7"/>
      <c r="FO619" s="7"/>
      <c r="FP619" s="7"/>
      <c r="FQ619" s="7"/>
      <c r="FR619" s="7"/>
      <c r="FS619" s="7"/>
      <c r="FT619" s="7"/>
      <c r="FU619" s="7"/>
      <c r="FV619" s="7"/>
      <c r="FW619" s="7"/>
      <c r="FX619" s="7"/>
      <c r="FY619" s="7"/>
      <c r="FZ619" s="7"/>
      <c r="GA619" s="7"/>
      <c r="GB619" s="7"/>
      <c r="GC619" s="7"/>
      <c r="GD619" s="7"/>
      <c r="GE619" s="7"/>
      <c r="GF619" s="7"/>
      <c r="GG619" s="7"/>
      <c r="GH619" s="7"/>
      <c r="GI619" s="7"/>
      <c r="GJ619" s="7"/>
      <c r="GK619" s="7"/>
      <c r="GL619" s="7"/>
      <c r="GM619" s="7"/>
      <c r="GN619" s="7"/>
      <c r="GO619" s="7"/>
      <c r="GP619" s="7"/>
      <c r="GQ619" s="7"/>
      <c r="GR619" s="7"/>
      <c r="GS619" s="7"/>
      <c r="GT619" s="7"/>
      <c r="GU619" s="7"/>
      <c r="GV619" s="7"/>
      <c r="GW619" s="7"/>
      <c r="GX619" s="7"/>
      <c r="GY619" s="7"/>
      <c r="GZ619" s="7"/>
      <c r="HA619" s="7"/>
      <c r="HB619" s="7"/>
      <c r="HC619" s="7"/>
      <c r="HD619" s="7"/>
      <c r="HE619" s="7"/>
      <c r="HF619" s="7"/>
      <c r="HG619" s="7"/>
      <c r="HH619" s="7"/>
      <c r="HI619" s="7"/>
      <c r="HJ619" s="7"/>
      <c r="HK619" s="7"/>
      <c r="HL619" s="7"/>
      <c r="HM619" s="7"/>
      <c r="HN619" s="7"/>
      <c r="HO619" s="7"/>
      <c r="HP619" s="7"/>
      <c r="HQ619" s="7"/>
      <c r="HR619" s="7"/>
      <c r="HS619" s="7"/>
      <c r="HT619" s="7"/>
      <c r="HU619" s="7"/>
      <c r="HV619" s="7"/>
      <c r="HW619" s="7"/>
      <c r="HX619" s="7"/>
      <c r="HY619" s="7"/>
      <c r="HZ619" s="7"/>
      <c r="IA619" s="7"/>
      <c r="IB619" s="7"/>
      <c r="IC619" s="7"/>
      <c r="ID619" s="7"/>
      <c r="IE619" s="7"/>
      <c r="IF619" s="7"/>
      <c r="IG619" s="7"/>
      <c r="IH619" s="7"/>
      <c r="II619" s="7"/>
      <c r="IJ619" s="7"/>
      <c r="IK619" s="7"/>
      <c r="IL619" s="7"/>
      <c r="IM619" s="7"/>
      <c r="IN619" s="7"/>
      <c r="IO619" s="7"/>
      <c r="IP619" s="7"/>
      <c r="IQ619" s="7"/>
      <c r="IR619" s="7"/>
      <c r="IS619" s="7"/>
      <c r="IT619" s="7"/>
      <c r="IU619" s="7"/>
      <c r="IV619" s="7"/>
      <c r="IW619" s="7"/>
      <c r="IX619" s="7"/>
      <c r="IY619" s="7"/>
      <c r="IZ619" s="7"/>
      <c r="JA619" s="7"/>
      <c r="JB619" s="7"/>
      <c r="JC619" s="7"/>
      <c r="JD619" s="7"/>
      <c r="JE619" s="7"/>
      <c r="JF619" s="7"/>
      <c r="JG619" s="7"/>
      <c r="JH619" s="7"/>
      <c r="JI619" s="7"/>
      <c r="JJ619" s="7"/>
      <c r="JK619" s="7"/>
      <c r="JL619" s="7"/>
      <c r="JM619" s="7"/>
      <c r="JN619" s="7"/>
      <c r="JO619" s="7"/>
      <c r="JP619" s="7"/>
      <c r="JQ619" s="7"/>
      <c r="JR619" s="7"/>
      <c r="JS619" s="7"/>
      <c r="JT619" s="7"/>
      <c r="JU619" s="7"/>
    </row>
    <row r="620" spans="1:281" s="3" customFormat="1" ht="30" customHeight="1" thickBot="1">
      <c r="A620" s="19" t="s">
        <v>1700</v>
      </c>
      <c r="B620" s="29" t="s">
        <v>1753</v>
      </c>
      <c r="C620" s="29" t="s">
        <v>1996</v>
      </c>
      <c r="D620" s="109"/>
      <c r="E620" s="115">
        <v>0</v>
      </c>
      <c r="F620" s="113">
        <v>45852</v>
      </c>
      <c r="G620" s="34">
        <v>45866</v>
      </c>
      <c r="H620" s="125">
        <f t="shared" si="269"/>
        <v>15</v>
      </c>
      <c r="I620" s="22"/>
      <c r="J620" s="7"/>
      <c r="K620" s="7"/>
      <c r="L620" s="7"/>
      <c r="M620" s="7"/>
      <c r="N620" s="7"/>
      <c r="O620" s="7"/>
      <c r="P620" s="7"/>
      <c r="Q620" s="7"/>
      <c r="R620" s="7"/>
      <c r="S620" s="7"/>
      <c r="T620" s="7"/>
      <c r="U620" s="8"/>
      <c r="V620" s="8"/>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c r="DJ620" s="7"/>
      <c r="DK620" s="7"/>
      <c r="DL620" s="7"/>
      <c r="DM620" s="7"/>
      <c r="DN620" s="7"/>
      <c r="DO620" s="7"/>
      <c r="DP620" s="7"/>
      <c r="DQ620" s="7"/>
      <c r="DR620" s="7"/>
      <c r="DS620" s="7"/>
      <c r="DT620" s="7"/>
      <c r="DU620" s="7"/>
      <c r="DV620" s="7"/>
      <c r="DW620" s="7"/>
      <c r="DX620" s="7"/>
      <c r="DY620" s="7"/>
      <c r="DZ620" s="7"/>
      <c r="EA620" s="7"/>
      <c r="EB620" s="7"/>
      <c r="EC620" s="7"/>
      <c r="ED620" s="7"/>
      <c r="EE620" s="7"/>
      <c r="EF620" s="7"/>
      <c r="EG620" s="7"/>
      <c r="EH620" s="7"/>
      <c r="EI620" s="7"/>
      <c r="EJ620" s="7"/>
      <c r="EK620" s="7"/>
      <c r="EL620" s="7"/>
      <c r="EM620" s="7"/>
      <c r="EN620" s="7"/>
      <c r="EO620" s="7"/>
      <c r="EP620" s="7"/>
      <c r="EQ620" s="7"/>
      <c r="ER620" s="7"/>
      <c r="ES620" s="7"/>
      <c r="ET620" s="7"/>
      <c r="EU620" s="7"/>
      <c r="EV620" s="7"/>
      <c r="EW620" s="7"/>
      <c r="EX620" s="7"/>
      <c r="EY620" s="7"/>
      <c r="EZ620" s="7"/>
      <c r="FA620" s="7"/>
      <c r="FB620" s="7"/>
      <c r="FC620" s="7"/>
      <c r="FD620" s="7"/>
      <c r="FE620" s="7"/>
      <c r="FF620" s="7"/>
      <c r="FG620" s="7"/>
      <c r="FH620" s="7"/>
      <c r="FI620" s="7"/>
      <c r="FJ620" s="7"/>
      <c r="FK620" s="7"/>
      <c r="FL620" s="7"/>
      <c r="FM620" s="7"/>
      <c r="FN620" s="7"/>
      <c r="FO620" s="7"/>
      <c r="FP620" s="7"/>
      <c r="FQ620" s="7"/>
      <c r="FR620" s="7"/>
      <c r="FS620" s="7"/>
      <c r="FT620" s="7"/>
      <c r="FU620" s="7"/>
      <c r="FV620" s="7"/>
      <c r="FW620" s="7"/>
      <c r="FX620" s="7"/>
      <c r="FY620" s="7"/>
      <c r="FZ620" s="7"/>
      <c r="GA620" s="7"/>
      <c r="GB620" s="7"/>
      <c r="GC620" s="7"/>
      <c r="GD620" s="7"/>
      <c r="GE620" s="7"/>
      <c r="GF620" s="7"/>
      <c r="GG620" s="7"/>
      <c r="GH620" s="7"/>
      <c r="GI620" s="7"/>
      <c r="GJ620" s="7"/>
      <c r="GK620" s="7"/>
      <c r="GL620" s="7"/>
      <c r="GM620" s="7"/>
      <c r="GN620" s="7"/>
      <c r="GO620" s="7"/>
      <c r="GP620" s="7"/>
      <c r="GQ620" s="7"/>
      <c r="GR620" s="7"/>
      <c r="GS620" s="7"/>
      <c r="GT620" s="7"/>
      <c r="GU620" s="7"/>
      <c r="GV620" s="7"/>
      <c r="GW620" s="7"/>
      <c r="GX620" s="7"/>
      <c r="GY620" s="7"/>
      <c r="GZ620" s="7"/>
      <c r="HA620" s="7"/>
      <c r="HB620" s="7"/>
      <c r="HC620" s="7"/>
      <c r="HD620" s="7"/>
      <c r="HE620" s="7"/>
      <c r="HF620" s="7"/>
      <c r="HG620" s="7"/>
      <c r="HH620" s="7"/>
      <c r="HI620" s="7"/>
      <c r="HJ620" s="7"/>
      <c r="HK620" s="7"/>
      <c r="HL620" s="7"/>
      <c r="HM620" s="7"/>
      <c r="HN620" s="7"/>
      <c r="HO620" s="7"/>
      <c r="HP620" s="7"/>
      <c r="HQ620" s="7"/>
      <c r="HR620" s="7"/>
      <c r="HS620" s="7"/>
      <c r="HT620" s="7"/>
      <c r="HU620" s="7"/>
      <c r="HV620" s="7"/>
      <c r="HW620" s="7"/>
      <c r="HX620" s="7"/>
      <c r="HY620" s="7"/>
      <c r="HZ620" s="7"/>
      <c r="IA620" s="7"/>
      <c r="IB620" s="7"/>
      <c r="IC620" s="7"/>
      <c r="ID620" s="7"/>
      <c r="IE620" s="7"/>
      <c r="IF620" s="7"/>
      <c r="IG620" s="7"/>
      <c r="IH620" s="7"/>
      <c r="II620" s="7"/>
      <c r="IJ620" s="7"/>
      <c r="IK620" s="7"/>
      <c r="IL620" s="7"/>
      <c r="IM620" s="7"/>
      <c r="IN620" s="7"/>
      <c r="IO620" s="7"/>
      <c r="IP620" s="7"/>
      <c r="IQ620" s="7"/>
      <c r="IR620" s="7"/>
      <c r="IS620" s="7"/>
      <c r="IT620" s="7"/>
      <c r="IU620" s="7"/>
      <c r="IV620" s="7"/>
      <c r="IW620" s="7"/>
      <c r="IX620" s="7"/>
      <c r="IY620" s="7"/>
      <c r="IZ620" s="7"/>
      <c r="JA620" s="7"/>
      <c r="JB620" s="7"/>
      <c r="JC620" s="7"/>
      <c r="JD620" s="7"/>
      <c r="JE620" s="7"/>
      <c r="JF620" s="7"/>
      <c r="JG620" s="7"/>
      <c r="JH620" s="7"/>
      <c r="JI620" s="7"/>
      <c r="JJ620" s="7"/>
      <c r="JK620" s="7"/>
      <c r="JL620" s="7"/>
      <c r="JM620" s="7"/>
      <c r="JN620" s="7"/>
      <c r="JO620" s="7"/>
      <c r="JP620" s="7"/>
      <c r="JQ620" s="7"/>
      <c r="JR620" s="7"/>
      <c r="JS620" s="7"/>
      <c r="JT620" s="7"/>
      <c r="JU620" s="7"/>
    </row>
    <row r="621" spans="1:281" s="3" customFormat="1" ht="30" customHeight="1" thickBot="1">
      <c r="A621" s="19" t="s">
        <v>1701</v>
      </c>
      <c r="B621" s="29" t="s">
        <v>1753</v>
      </c>
      <c r="C621" s="29" t="s">
        <v>1996</v>
      </c>
      <c r="D621" s="109"/>
      <c r="E621" s="115">
        <v>0</v>
      </c>
      <c r="F621" s="113">
        <v>45852</v>
      </c>
      <c r="G621" s="34">
        <v>45866</v>
      </c>
      <c r="H621" s="125">
        <f t="shared" si="269"/>
        <v>15</v>
      </c>
      <c r="I621" s="22"/>
      <c r="J621" s="7"/>
      <c r="K621" s="7"/>
      <c r="L621" s="7"/>
      <c r="M621" s="7"/>
      <c r="N621" s="7"/>
      <c r="O621" s="7"/>
      <c r="P621" s="7"/>
      <c r="Q621" s="7"/>
      <c r="R621" s="7"/>
      <c r="S621" s="7"/>
      <c r="T621" s="7"/>
      <c r="U621" s="8"/>
      <c r="V621" s="8"/>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c r="DJ621" s="7"/>
      <c r="DK621" s="7"/>
      <c r="DL621" s="7"/>
      <c r="DM621" s="7"/>
      <c r="DN621" s="7"/>
      <c r="DO621" s="7"/>
      <c r="DP621" s="7"/>
      <c r="DQ621" s="7"/>
      <c r="DR621" s="7"/>
      <c r="DS621" s="7"/>
      <c r="DT621" s="7"/>
      <c r="DU621" s="7"/>
      <c r="DV621" s="7"/>
      <c r="DW621" s="7"/>
      <c r="DX621" s="7"/>
      <c r="DY621" s="7"/>
      <c r="DZ621" s="7"/>
      <c r="EA621" s="7"/>
      <c r="EB621" s="7"/>
      <c r="EC621" s="7"/>
      <c r="ED621" s="7"/>
      <c r="EE621" s="7"/>
      <c r="EF621" s="7"/>
      <c r="EG621" s="7"/>
      <c r="EH621" s="7"/>
      <c r="EI621" s="7"/>
      <c r="EJ621" s="7"/>
      <c r="EK621" s="7"/>
      <c r="EL621" s="7"/>
      <c r="EM621" s="7"/>
      <c r="EN621" s="7"/>
      <c r="EO621" s="7"/>
      <c r="EP621" s="7"/>
      <c r="EQ621" s="7"/>
      <c r="ER621" s="7"/>
      <c r="ES621" s="7"/>
      <c r="ET621" s="7"/>
      <c r="EU621" s="7"/>
      <c r="EV621" s="7"/>
      <c r="EW621" s="7"/>
      <c r="EX621" s="7"/>
      <c r="EY621" s="7"/>
      <c r="EZ621" s="7"/>
      <c r="FA621" s="7"/>
      <c r="FB621" s="7"/>
      <c r="FC621" s="7"/>
      <c r="FD621" s="7"/>
      <c r="FE621" s="7"/>
      <c r="FF621" s="7"/>
      <c r="FG621" s="7"/>
      <c r="FH621" s="7"/>
      <c r="FI621" s="7"/>
      <c r="FJ621" s="7"/>
      <c r="FK621" s="7"/>
      <c r="FL621" s="7"/>
      <c r="FM621" s="7"/>
      <c r="FN621" s="7"/>
      <c r="FO621" s="7"/>
      <c r="FP621" s="7"/>
      <c r="FQ621" s="7"/>
      <c r="FR621" s="7"/>
      <c r="FS621" s="7"/>
      <c r="FT621" s="7"/>
      <c r="FU621" s="7"/>
      <c r="FV621" s="7"/>
      <c r="FW621" s="7"/>
      <c r="FX621" s="7"/>
      <c r="FY621" s="7"/>
      <c r="FZ621" s="7"/>
      <c r="GA621" s="7"/>
      <c r="GB621" s="7"/>
      <c r="GC621" s="7"/>
      <c r="GD621" s="7"/>
      <c r="GE621" s="7"/>
      <c r="GF621" s="7"/>
      <c r="GG621" s="7"/>
      <c r="GH621" s="7"/>
      <c r="GI621" s="7"/>
      <c r="GJ621" s="7"/>
      <c r="GK621" s="7"/>
      <c r="GL621" s="7"/>
      <c r="GM621" s="7"/>
      <c r="GN621" s="7"/>
      <c r="GO621" s="7"/>
      <c r="GP621" s="7"/>
      <c r="GQ621" s="7"/>
      <c r="GR621" s="7"/>
      <c r="GS621" s="7"/>
      <c r="GT621" s="7"/>
      <c r="GU621" s="7"/>
      <c r="GV621" s="7"/>
      <c r="GW621" s="7"/>
      <c r="GX621" s="7"/>
      <c r="GY621" s="7"/>
      <c r="GZ621" s="7"/>
      <c r="HA621" s="7"/>
      <c r="HB621" s="7"/>
      <c r="HC621" s="7"/>
      <c r="HD621" s="7"/>
      <c r="HE621" s="7"/>
      <c r="HF621" s="7"/>
      <c r="HG621" s="7"/>
      <c r="HH621" s="7"/>
      <c r="HI621" s="7"/>
      <c r="HJ621" s="7"/>
      <c r="HK621" s="7"/>
      <c r="HL621" s="7"/>
      <c r="HM621" s="7"/>
      <c r="HN621" s="7"/>
      <c r="HO621" s="7"/>
      <c r="HP621" s="7"/>
      <c r="HQ621" s="7"/>
      <c r="HR621" s="7"/>
      <c r="HS621" s="7"/>
      <c r="HT621" s="7"/>
      <c r="HU621" s="7"/>
      <c r="HV621" s="7"/>
      <c r="HW621" s="7"/>
      <c r="HX621" s="7"/>
      <c r="HY621" s="7"/>
      <c r="HZ621" s="7"/>
      <c r="IA621" s="7"/>
      <c r="IB621" s="7"/>
      <c r="IC621" s="7"/>
      <c r="ID621" s="7"/>
      <c r="IE621" s="7"/>
      <c r="IF621" s="7"/>
      <c r="IG621" s="7"/>
      <c r="IH621" s="7"/>
      <c r="II621" s="7"/>
      <c r="IJ621" s="7"/>
      <c r="IK621" s="7"/>
      <c r="IL621" s="7"/>
      <c r="IM621" s="7"/>
      <c r="IN621" s="7"/>
      <c r="IO621" s="7"/>
      <c r="IP621" s="7"/>
      <c r="IQ621" s="7"/>
      <c r="IR621" s="7"/>
      <c r="IS621" s="7"/>
      <c r="IT621" s="7"/>
      <c r="IU621" s="7"/>
      <c r="IV621" s="7"/>
      <c r="IW621" s="7"/>
      <c r="IX621" s="7"/>
      <c r="IY621" s="7"/>
      <c r="IZ621" s="7"/>
      <c r="JA621" s="7"/>
      <c r="JB621" s="7"/>
      <c r="JC621" s="7"/>
      <c r="JD621" s="7"/>
      <c r="JE621" s="7"/>
      <c r="JF621" s="7"/>
      <c r="JG621" s="7"/>
      <c r="JH621" s="7"/>
      <c r="JI621" s="7"/>
      <c r="JJ621" s="7"/>
      <c r="JK621" s="7"/>
      <c r="JL621" s="7"/>
      <c r="JM621" s="7"/>
      <c r="JN621" s="7"/>
      <c r="JO621" s="7"/>
      <c r="JP621" s="7"/>
      <c r="JQ621" s="7"/>
      <c r="JR621" s="7"/>
      <c r="JS621" s="7"/>
      <c r="JT621" s="7"/>
      <c r="JU621" s="7"/>
    </row>
    <row r="622" spans="1:281" s="3" customFormat="1" ht="30" customHeight="1" thickBot="1">
      <c r="A622" s="19" t="s">
        <v>1702</v>
      </c>
      <c r="B622" s="29" t="s">
        <v>1753</v>
      </c>
      <c r="C622" s="29" t="s">
        <v>110</v>
      </c>
      <c r="D622" s="109"/>
      <c r="E622" s="115">
        <v>0</v>
      </c>
      <c r="F622" s="113">
        <v>45852</v>
      </c>
      <c r="G622" s="34">
        <v>45866</v>
      </c>
      <c r="H622" s="125">
        <f t="shared" si="269"/>
        <v>15</v>
      </c>
      <c r="I622" s="22"/>
      <c r="J622" s="7"/>
      <c r="K622" s="7"/>
      <c r="L622" s="7"/>
      <c r="M622" s="7"/>
      <c r="N622" s="7"/>
      <c r="O622" s="7"/>
      <c r="P622" s="7"/>
      <c r="Q622" s="7"/>
      <c r="R622" s="7"/>
      <c r="S622" s="7"/>
      <c r="T622" s="7"/>
      <c r="U622" s="8"/>
      <c r="V622" s="8"/>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c r="DJ622" s="7"/>
      <c r="DK622" s="7"/>
      <c r="DL622" s="7"/>
      <c r="DM622" s="7"/>
      <c r="DN622" s="7"/>
      <c r="DO622" s="7"/>
      <c r="DP622" s="7"/>
      <c r="DQ622" s="7"/>
      <c r="DR622" s="7"/>
      <c r="DS622" s="7"/>
      <c r="DT622" s="7"/>
      <c r="DU622" s="7"/>
      <c r="DV622" s="7"/>
      <c r="DW622" s="7"/>
      <c r="DX622" s="7"/>
      <c r="DY622" s="7"/>
      <c r="DZ622" s="7"/>
      <c r="EA622" s="7"/>
      <c r="EB622" s="7"/>
      <c r="EC622" s="7"/>
      <c r="ED622" s="7"/>
      <c r="EE622" s="7"/>
      <c r="EF622" s="7"/>
      <c r="EG622" s="7"/>
      <c r="EH622" s="7"/>
      <c r="EI622" s="7"/>
      <c r="EJ622" s="7"/>
      <c r="EK622" s="7"/>
      <c r="EL622" s="7"/>
      <c r="EM622" s="7"/>
      <c r="EN622" s="7"/>
      <c r="EO622" s="7"/>
      <c r="EP622" s="7"/>
      <c r="EQ622" s="7"/>
      <c r="ER622" s="7"/>
      <c r="ES622" s="7"/>
      <c r="ET622" s="7"/>
      <c r="EU622" s="7"/>
      <c r="EV622" s="7"/>
      <c r="EW622" s="7"/>
      <c r="EX622" s="7"/>
      <c r="EY622" s="7"/>
      <c r="EZ622" s="7"/>
      <c r="FA622" s="7"/>
      <c r="FB622" s="7"/>
      <c r="FC622" s="7"/>
      <c r="FD622" s="7"/>
      <c r="FE622" s="7"/>
      <c r="FF622" s="7"/>
      <c r="FG622" s="7"/>
      <c r="FH622" s="7"/>
      <c r="FI622" s="7"/>
      <c r="FJ622" s="7"/>
      <c r="FK622" s="7"/>
      <c r="FL622" s="7"/>
      <c r="FM622" s="7"/>
      <c r="FN622" s="7"/>
      <c r="FO622" s="7"/>
      <c r="FP622" s="7"/>
      <c r="FQ622" s="7"/>
      <c r="FR622" s="7"/>
      <c r="FS622" s="7"/>
      <c r="FT622" s="7"/>
      <c r="FU622" s="7"/>
      <c r="FV622" s="7"/>
      <c r="FW622" s="7"/>
      <c r="FX622" s="7"/>
      <c r="FY622" s="7"/>
      <c r="FZ622" s="7"/>
      <c r="GA622" s="7"/>
      <c r="GB622" s="7"/>
      <c r="GC622" s="7"/>
      <c r="GD622" s="7"/>
      <c r="GE622" s="7"/>
      <c r="GF622" s="7"/>
      <c r="GG622" s="7"/>
      <c r="GH622" s="7"/>
      <c r="GI622" s="7"/>
      <c r="GJ622" s="7"/>
      <c r="GK622" s="7"/>
      <c r="GL622" s="7"/>
      <c r="GM622" s="7"/>
      <c r="GN622" s="7"/>
      <c r="GO622" s="7"/>
      <c r="GP622" s="7"/>
      <c r="GQ622" s="7"/>
      <c r="GR622" s="7"/>
      <c r="GS622" s="7"/>
      <c r="GT622" s="7"/>
      <c r="GU622" s="7"/>
      <c r="GV622" s="7"/>
      <c r="GW622" s="7"/>
      <c r="GX622" s="7"/>
      <c r="GY622" s="7"/>
      <c r="GZ622" s="7"/>
      <c r="HA622" s="7"/>
      <c r="HB622" s="7"/>
      <c r="HC622" s="7"/>
      <c r="HD622" s="7"/>
      <c r="HE622" s="7"/>
      <c r="HF622" s="7"/>
      <c r="HG622" s="7"/>
      <c r="HH622" s="7"/>
      <c r="HI622" s="7"/>
      <c r="HJ622" s="7"/>
      <c r="HK622" s="7"/>
      <c r="HL622" s="7"/>
      <c r="HM622" s="7"/>
      <c r="HN622" s="7"/>
      <c r="HO622" s="7"/>
      <c r="HP622" s="7"/>
      <c r="HQ622" s="7"/>
      <c r="HR622" s="7"/>
      <c r="HS622" s="7"/>
      <c r="HT622" s="7"/>
      <c r="HU622" s="7"/>
      <c r="HV622" s="7"/>
      <c r="HW622" s="7"/>
      <c r="HX622" s="7"/>
      <c r="HY622" s="7"/>
      <c r="HZ622" s="7"/>
      <c r="IA622" s="7"/>
      <c r="IB622" s="7"/>
      <c r="IC622" s="7"/>
      <c r="ID622" s="7"/>
      <c r="IE622" s="7"/>
      <c r="IF622" s="7"/>
      <c r="IG622" s="7"/>
      <c r="IH622" s="7"/>
      <c r="II622" s="7"/>
      <c r="IJ622" s="7"/>
      <c r="IK622" s="7"/>
      <c r="IL622" s="7"/>
      <c r="IM622" s="7"/>
      <c r="IN622" s="7"/>
      <c r="IO622" s="7"/>
      <c r="IP622" s="7"/>
      <c r="IQ622" s="7"/>
      <c r="IR622" s="7"/>
      <c r="IS622" s="7"/>
      <c r="IT622" s="7"/>
      <c r="IU622" s="7"/>
      <c r="IV622" s="7"/>
      <c r="IW622" s="7"/>
      <c r="IX622" s="7"/>
      <c r="IY622" s="7"/>
      <c r="IZ622" s="7"/>
      <c r="JA622" s="7"/>
      <c r="JB622" s="7"/>
      <c r="JC622" s="7"/>
      <c r="JD622" s="7"/>
      <c r="JE622" s="7"/>
      <c r="JF622" s="7"/>
      <c r="JG622" s="7"/>
      <c r="JH622" s="7"/>
      <c r="JI622" s="7"/>
      <c r="JJ622" s="7"/>
      <c r="JK622" s="7"/>
      <c r="JL622" s="7"/>
      <c r="JM622" s="7"/>
      <c r="JN622" s="7"/>
      <c r="JO622" s="7"/>
      <c r="JP622" s="7"/>
      <c r="JQ622" s="7"/>
      <c r="JR622" s="7"/>
      <c r="JS622" s="7"/>
      <c r="JT622" s="7"/>
      <c r="JU622" s="7"/>
    </row>
    <row r="623" spans="1:281" s="3" customFormat="1" ht="30" customHeight="1" thickBot="1">
      <c r="A623" s="19" t="s">
        <v>1703</v>
      </c>
      <c r="B623" s="29" t="s">
        <v>1753</v>
      </c>
      <c r="C623" s="29" t="s">
        <v>110</v>
      </c>
      <c r="D623" s="109"/>
      <c r="E623" s="115">
        <v>0</v>
      </c>
      <c r="F623" s="113">
        <v>45852</v>
      </c>
      <c r="G623" s="34">
        <v>45866</v>
      </c>
      <c r="H623" s="125">
        <f t="shared" si="269"/>
        <v>15</v>
      </c>
      <c r="I623" s="22"/>
      <c r="J623" s="7"/>
      <c r="K623" s="7"/>
      <c r="L623" s="7"/>
      <c r="M623" s="7"/>
      <c r="N623" s="7"/>
      <c r="O623" s="7"/>
      <c r="P623" s="7"/>
      <c r="Q623" s="7"/>
      <c r="R623" s="7"/>
      <c r="S623" s="7"/>
      <c r="T623" s="7"/>
      <c r="U623" s="8"/>
      <c r="V623" s="8"/>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c r="DJ623" s="7"/>
      <c r="DK623" s="7"/>
      <c r="DL623" s="7"/>
      <c r="DM623" s="7"/>
      <c r="DN623" s="7"/>
      <c r="DO623" s="7"/>
      <c r="DP623" s="7"/>
      <c r="DQ623" s="7"/>
      <c r="DR623" s="7"/>
      <c r="DS623" s="7"/>
      <c r="DT623" s="7"/>
      <c r="DU623" s="7"/>
      <c r="DV623" s="7"/>
      <c r="DW623" s="7"/>
      <c r="DX623" s="7"/>
      <c r="DY623" s="7"/>
      <c r="DZ623" s="7"/>
      <c r="EA623" s="7"/>
      <c r="EB623" s="7"/>
      <c r="EC623" s="7"/>
      <c r="ED623" s="7"/>
      <c r="EE623" s="7"/>
      <c r="EF623" s="7"/>
      <c r="EG623" s="7"/>
      <c r="EH623" s="7"/>
      <c r="EI623" s="7"/>
      <c r="EJ623" s="7"/>
      <c r="EK623" s="7"/>
      <c r="EL623" s="7"/>
      <c r="EM623" s="7"/>
      <c r="EN623" s="7"/>
      <c r="EO623" s="7"/>
      <c r="EP623" s="7"/>
      <c r="EQ623" s="7"/>
      <c r="ER623" s="7"/>
      <c r="ES623" s="7"/>
      <c r="ET623" s="7"/>
      <c r="EU623" s="7"/>
      <c r="EV623" s="7"/>
      <c r="EW623" s="7"/>
      <c r="EX623" s="7"/>
      <c r="EY623" s="7"/>
      <c r="EZ623" s="7"/>
      <c r="FA623" s="7"/>
      <c r="FB623" s="7"/>
      <c r="FC623" s="7"/>
      <c r="FD623" s="7"/>
      <c r="FE623" s="7"/>
      <c r="FF623" s="7"/>
      <c r="FG623" s="7"/>
      <c r="FH623" s="7"/>
      <c r="FI623" s="7"/>
      <c r="FJ623" s="7"/>
      <c r="FK623" s="7"/>
      <c r="FL623" s="7"/>
      <c r="FM623" s="7"/>
      <c r="FN623" s="7"/>
      <c r="FO623" s="7"/>
      <c r="FP623" s="7"/>
      <c r="FQ623" s="7"/>
      <c r="FR623" s="7"/>
      <c r="FS623" s="7"/>
      <c r="FT623" s="7"/>
      <c r="FU623" s="7"/>
      <c r="FV623" s="7"/>
      <c r="FW623" s="7"/>
      <c r="FX623" s="7"/>
      <c r="FY623" s="7"/>
      <c r="FZ623" s="7"/>
      <c r="GA623" s="7"/>
      <c r="GB623" s="7"/>
      <c r="GC623" s="7"/>
      <c r="GD623" s="7"/>
      <c r="GE623" s="7"/>
      <c r="GF623" s="7"/>
      <c r="GG623" s="7"/>
      <c r="GH623" s="7"/>
      <c r="GI623" s="7"/>
      <c r="GJ623" s="7"/>
      <c r="GK623" s="7"/>
      <c r="GL623" s="7"/>
      <c r="GM623" s="7"/>
      <c r="GN623" s="7"/>
      <c r="GO623" s="7"/>
      <c r="GP623" s="7"/>
      <c r="GQ623" s="7"/>
      <c r="GR623" s="7"/>
      <c r="GS623" s="7"/>
      <c r="GT623" s="7"/>
      <c r="GU623" s="7"/>
      <c r="GV623" s="7"/>
      <c r="GW623" s="7"/>
      <c r="GX623" s="7"/>
      <c r="GY623" s="7"/>
      <c r="GZ623" s="7"/>
      <c r="HA623" s="7"/>
      <c r="HB623" s="7"/>
      <c r="HC623" s="7"/>
      <c r="HD623" s="7"/>
      <c r="HE623" s="7"/>
      <c r="HF623" s="7"/>
      <c r="HG623" s="7"/>
      <c r="HH623" s="7"/>
      <c r="HI623" s="7"/>
      <c r="HJ623" s="7"/>
      <c r="HK623" s="7"/>
      <c r="HL623" s="7"/>
      <c r="HM623" s="7"/>
      <c r="HN623" s="7"/>
      <c r="HO623" s="7"/>
      <c r="HP623" s="7"/>
      <c r="HQ623" s="7"/>
      <c r="HR623" s="7"/>
      <c r="HS623" s="7"/>
      <c r="HT623" s="7"/>
      <c r="HU623" s="7"/>
      <c r="HV623" s="7"/>
      <c r="HW623" s="7"/>
      <c r="HX623" s="7"/>
      <c r="HY623" s="7"/>
      <c r="HZ623" s="7"/>
      <c r="IA623" s="7"/>
      <c r="IB623" s="7"/>
      <c r="IC623" s="7"/>
      <c r="ID623" s="7"/>
      <c r="IE623" s="7"/>
      <c r="IF623" s="7"/>
      <c r="IG623" s="7"/>
      <c r="IH623" s="7"/>
      <c r="II623" s="7"/>
      <c r="IJ623" s="7"/>
      <c r="IK623" s="7"/>
      <c r="IL623" s="7"/>
      <c r="IM623" s="7"/>
      <c r="IN623" s="7"/>
      <c r="IO623" s="7"/>
      <c r="IP623" s="7"/>
      <c r="IQ623" s="7"/>
      <c r="IR623" s="7"/>
      <c r="IS623" s="7"/>
      <c r="IT623" s="7"/>
      <c r="IU623" s="7"/>
      <c r="IV623" s="7"/>
      <c r="IW623" s="7"/>
      <c r="IX623" s="7"/>
      <c r="IY623" s="7"/>
      <c r="IZ623" s="7"/>
      <c r="JA623" s="7"/>
      <c r="JB623" s="7"/>
      <c r="JC623" s="7"/>
      <c r="JD623" s="7"/>
      <c r="JE623" s="7"/>
      <c r="JF623" s="7"/>
      <c r="JG623" s="7"/>
      <c r="JH623" s="7"/>
      <c r="JI623" s="7"/>
      <c r="JJ623" s="7"/>
      <c r="JK623" s="7"/>
      <c r="JL623" s="7"/>
      <c r="JM623" s="7"/>
      <c r="JN623" s="7"/>
      <c r="JO623" s="7"/>
      <c r="JP623" s="7"/>
      <c r="JQ623" s="7"/>
      <c r="JR623" s="7"/>
      <c r="JS623" s="7"/>
      <c r="JT623" s="7"/>
      <c r="JU623" s="7"/>
    </row>
    <row r="624" spans="1:281" s="3" customFormat="1" ht="30" customHeight="1" thickBot="1">
      <c r="A624" s="19" t="s">
        <v>1704</v>
      </c>
      <c r="B624" s="29" t="s">
        <v>1753</v>
      </c>
      <c r="C624" s="29" t="s">
        <v>1996</v>
      </c>
      <c r="D624" s="109"/>
      <c r="E624" s="115">
        <v>0</v>
      </c>
      <c r="F624" s="113">
        <v>45852</v>
      </c>
      <c r="G624" s="34">
        <v>45866</v>
      </c>
      <c r="H624" s="125">
        <f t="shared" si="269"/>
        <v>15</v>
      </c>
      <c r="I624" s="22"/>
      <c r="J624" s="7"/>
      <c r="K624" s="7"/>
      <c r="L624" s="7"/>
      <c r="M624" s="7"/>
      <c r="N624" s="7"/>
      <c r="O624" s="7"/>
      <c r="P624" s="7"/>
      <c r="Q624" s="7"/>
      <c r="R624" s="7"/>
      <c r="S624" s="7"/>
      <c r="T624" s="7"/>
      <c r="U624" s="8"/>
      <c r="V624" s="8"/>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c r="DJ624" s="7"/>
      <c r="DK624" s="7"/>
      <c r="DL624" s="7"/>
      <c r="DM624" s="7"/>
      <c r="DN624" s="7"/>
      <c r="DO624" s="7"/>
      <c r="DP624" s="7"/>
      <c r="DQ624" s="7"/>
      <c r="DR624" s="7"/>
      <c r="DS624" s="7"/>
      <c r="DT624" s="7"/>
      <c r="DU624" s="7"/>
      <c r="DV624" s="7"/>
      <c r="DW624" s="7"/>
      <c r="DX624" s="7"/>
      <c r="DY624" s="7"/>
      <c r="DZ624" s="7"/>
      <c r="EA624" s="7"/>
      <c r="EB624" s="7"/>
      <c r="EC624" s="7"/>
      <c r="ED624" s="7"/>
      <c r="EE624" s="7"/>
      <c r="EF624" s="7"/>
      <c r="EG624" s="7"/>
      <c r="EH624" s="7"/>
      <c r="EI624" s="7"/>
      <c r="EJ624" s="7"/>
      <c r="EK624" s="7"/>
      <c r="EL624" s="7"/>
      <c r="EM624" s="7"/>
      <c r="EN624" s="7"/>
      <c r="EO624" s="7"/>
      <c r="EP624" s="7"/>
      <c r="EQ624" s="7"/>
      <c r="ER624" s="7"/>
      <c r="ES624" s="7"/>
      <c r="ET624" s="7"/>
      <c r="EU624" s="7"/>
      <c r="EV624" s="7"/>
      <c r="EW624" s="7"/>
      <c r="EX624" s="7"/>
      <c r="EY624" s="7"/>
      <c r="EZ624" s="7"/>
      <c r="FA624" s="7"/>
      <c r="FB624" s="7"/>
      <c r="FC624" s="7"/>
      <c r="FD624" s="7"/>
      <c r="FE624" s="7"/>
      <c r="FF624" s="7"/>
      <c r="FG624" s="7"/>
      <c r="FH624" s="7"/>
      <c r="FI624" s="7"/>
      <c r="FJ624" s="7"/>
      <c r="FK624" s="7"/>
      <c r="FL624" s="7"/>
      <c r="FM624" s="7"/>
      <c r="FN624" s="7"/>
      <c r="FO624" s="7"/>
      <c r="FP624" s="7"/>
      <c r="FQ624" s="7"/>
      <c r="FR624" s="7"/>
      <c r="FS624" s="7"/>
      <c r="FT624" s="7"/>
      <c r="FU624" s="7"/>
      <c r="FV624" s="7"/>
      <c r="FW624" s="7"/>
      <c r="FX624" s="7"/>
      <c r="FY624" s="7"/>
      <c r="FZ624" s="7"/>
      <c r="GA624" s="7"/>
      <c r="GB624" s="7"/>
      <c r="GC624" s="7"/>
      <c r="GD624" s="7"/>
      <c r="GE624" s="7"/>
      <c r="GF624" s="7"/>
      <c r="GG624" s="7"/>
      <c r="GH624" s="7"/>
      <c r="GI624" s="7"/>
      <c r="GJ624" s="7"/>
      <c r="GK624" s="7"/>
      <c r="GL624" s="7"/>
      <c r="GM624" s="7"/>
      <c r="GN624" s="7"/>
      <c r="GO624" s="7"/>
      <c r="GP624" s="7"/>
      <c r="GQ624" s="7"/>
      <c r="GR624" s="7"/>
      <c r="GS624" s="7"/>
      <c r="GT624" s="7"/>
      <c r="GU624" s="7"/>
      <c r="GV624" s="7"/>
      <c r="GW624" s="7"/>
      <c r="GX624" s="7"/>
      <c r="GY624" s="7"/>
      <c r="GZ624" s="7"/>
      <c r="HA624" s="7"/>
      <c r="HB624" s="7"/>
      <c r="HC624" s="7"/>
      <c r="HD624" s="7"/>
      <c r="HE624" s="7"/>
      <c r="HF624" s="7"/>
      <c r="HG624" s="7"/>
      <c r="HH624" s="7"/>
      <c r="HI624" s="7"/>
      <c r="HJ624" s="7"/>
      <c r="HK624" s="7"/>
      <c r="HL624" s="7"/>
      <c r="HM624" s="7"/>
      <c r="HN624" s="7"/>
      <c r="HO624" s="7"/>
      <c r="HP624" s="7"/>
      <c r="HQ624" s="7"/>
      <c r="HR624" s="7"/>
      <c r="HS624" s="7"/>
      <c r="HT624" s="7"/>
      <c r="HU624" s="7"/>
      <c r="HV624" s="7"/>
      <c r="HW624" s="7"/>
      <c r="HX624" s="7"/>
      <c r="HY624" s="7"/>
      <c r="HZ624" s="7"/>
      <c r="IA624" s="7"/>
      <c r="IB624" s="7"/>
      <c r="IC624" s="7"/>
      <c r="ID624" s="7"/>
      <c r="IE624" s="7"/>
      <c r="IF624" s="7"/>
      <c r="IG624" s="7"/>
      <c r="IH624" s="7"/>
      <c r="II624" s="7"/>
      <c r="IJ624" s="7"/>
      <c r="IK624" s="7"/>
      <c r="IL624" s="7"/>
      <c r="IM624" s="7"/>
      <c r="IN624" s="7"/>
      <c r="IO624" s="7"/>
      <c r="IP624" s="7"/>
      <c r="IQ624" s="7"/>
      <c r="IR624" s="7"/>
      <c r="IS624" s="7"/>
      <c r="IT624" s="7"/>
      <c r="IU624" s="7"/>
      <c r="IV624" s="7"/>
      <c r="IW624" s="7"/>
      <c r="IX624" s="7"/>
      <c r="IY624" s="7"/>
      <c r="IZ624" s="7"/>
      <c r="JA624" s="7"/>
      <c r="JB624" s="7"/>
      <c r="JC624" s="7"/>
      <c r="JD624" s="7"/>
      <c r="JE624" s="7"/>
      <c r="JF624" s="7"/>
      <c r="JG624" s="7"/>
      <c r="JH624" s="7"/>
      <c r="JI624" s="7"/>
      <c r="JJ624" s="7"/>
      <c r="JK624" s="7"/>
      <c r="JL624" s="7"/>
      <c r="JM624" s="7"/>
      <c r="JN624" s="7"/>
      <c r="JO624" s="7"/>
      <c r="JP624" s="7"/>
      <c r="JQ624" s="7"/>
      <c r="JR624" s="7"/>
      <c r="JS624" s="7"/>
      <c r="JT624" s="7"/>
      <c r="JU624" s="7"/>
    </row>
    <row r="625" spans="1:281" s="3" customFormat="1" ht="30" customHeight="1" thickBot="1">
      <c r="A625" s="19" t="s">
        <v>1705</v>
      </c>
      <c r="B625" s="29" t="s">
        <v>1753</v>
      </c>
      <c r="C625" s="29" t="s">
        <v>1996</v>
      </c>
      <c r="D625" s="109"/>
      <c r="E625" s="115">
        <v>0</v>
      </c>
      <c r="F625" s="113">
        <v>45852</v>
      </c>
      <c r="G625" s="34">
        <v>45866</v>
      </c>
      <c r="H625" s="125">
        <f t="shared" si="269"/>
        <v>15</v>
      </c>
      <c r="I625" s="22"/>
      <c r="J625" s="7"/>
      <c r="K625" s="7"/>
      <c r="L625" s="7"/>
      <c r="M625" s="7"/>
      <c r="N625" s="7"/>
      <c r="O625" s="7"/>
      <c r="P625" s="7"/>
      <c r="Q625" s="7"/>
      <c r="R625" s="7"/>
      <c r="S625" s="7"/>
      <c r="T625" s="7"/>
      <c r="U625" s="8"/>
      <c r="V625" s="8"/>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c r="DJ625" s="7"/>
      <c r="DK625" s="7"/>
      <c r="DL625" s="7"/>
      <c r="DM625" s="7"/>
      <c r="DN625" s="7"/>
      <c r="DO625" s="7"/>
      <c r="DP625" s="7"/>
      <c r="DQ625" s="7"/>
      <c r="DR625" s="7"/>
      <c r="DS625" s="7"/>
      <c r="DT625" s="7"/>
      <c r="DU625" s="7"/>
      <c r="DV625" s="7"/>
      <c r="DW625" s="7"/>
      <c r="DX625" s="7"/>
      <c r="DY625" s="7"/>
      <c r="DZ625" s="7"/>
      <c r="EA625" s="7"/>
      <c r="EB625" s="7"/>
      <c r="EC625" s="7"/>
      <c r="ED625" s="7"/>
      <c r="EE625" s="7"/>
      <c r="EF625" s="7"/>
      <c r="EG625" s="7"/>
      <c r="EH625" s="7"/>
      <c r="EI625" s="7"/>
      <c r="EJ625" s="7"/>
      <c r="EK625" s="7"/>
      <c r="EL625" s="7"/>
      <c r="EM625" s="7"/>
      <c r="EN625" s="7"/>
      <c r="EO625" s="7"/>
      <c r="EP625" s="7"/>
      <c r="EQ625" s="7"/>
      <c r="ER625" s="7"/>
      <c r="ES625" s="7"/>
      <c r="ET625" s="7"/>
      <c r="EU625" s="7"/>
      <c r="EV625" s="7"/>
      <c r="EW625" s="7"/>
      <c r="EX625" s="7"/>
      <c r="EY625" s="7"/>
      <c r="EZ625" s="7"/>
      <c r="FA625" s="7"/>
      <c r="FB625" s="7"/>
      <c r="FC625" s="7"/>
      <c r="FD625" s="7"/>
      <c r="FE625" s="7"/>
      <c r="FF625" s="7"/>
      <c r="FG625" s="7"/>
      <c r="FH625" s="7"/>
      <c r="FI625" s="7"/>
      <c r="FJ625" s="7"/>
      <c r="FK625" s="7"/>
      <c r="FL625" s="7"/>
      <c r="FM625" s="7"/>
      <c r="FN625" s="7"/>
      <c r="FO625" s="7"/>
      <c r="FP625" s="7"/>
      <c r="FQ625" s="7"/>
      <c r="FR625" s="7"/>
      <c r="FS625" s="7"/>
      <c r="FT625" s="7"/>
      <c r="FU625" s="7"/>
      <c r="FV625" s="7"/>
      <c r="FW625" s="7"/>
      <c r="FX625" s="7"/>
      <c r="FY625" s="7"/>
      <c r="FZ625" s="7"/>
      <c r="GA625" s="7"/>
      <c r="GB625" s="7"/>
      <c r="GC625" s="7"/>
      <c r="GD625" s="7"/>
      <c r="GE625" s="7"/>
      <c r="GF625" s="7"/>
      <c r="GG625" s="7"/>
      <c r="GH625" s="7"/>
      <c r="GI625" s="7"/>
      <c r="GJ625" s="7"/>
      <c r="GK625" s="7"/>
      <c r="GL625" s="7"/>
      <c r="GM625" s="7"/>
      <c r="GN625" s="7"/>
      <c r="GO625" s="7"/>
      <c r="GP625" s="7"/>
      <c r="GQ625" s="7"/>
      <c r="GR625" s="7"/>
      <c r="GS625" s="7"/>
      <c r="GT625" s="7"/>
      <c r="GU625" s="7"/>
      <c r="GV625" s="7"/>
      <c r="GW625" s="7"/>
      <c r="GX625" s="7"/>
      <c r="GY625" s="7"/>
      <c r="GZ625" s="7"/>
      <c r="HA625" s="7"/>
      <c r="HB625" s="7"/>
      <c r="HC625" s="7"/>
      <c r="HD625" s="7"/>
      <c r="HE625" s="7"/>
      <c r="HF625" s="7"/>
      <c r="HG625" s="7"/>
      <c r="HH625" s="7"/>
      <c r="HI625" s="7"/>
      <c r="HJ625" s="7"/>
      <c r="HK625" s="7"/>
      <c r="HL625" s="7"/>
      <c r="HM625" s="7"/>
      <c r="HN625" s="7"/>
      <c r="HO625" s="7"/>
      <c r="HP625" s="7"/>
      <c r="HQ625" s="7"/>
      <c r="HR625" s="7"/>
      <c r="HS625" s="7"/>
      <c r="HT625" s="7"/>
      <c r="HU625" s="7"/>
      <c r="HV625" s="7"/>
      <c r="HW625" s="7"/>
      <c r="HX625" s="7"/>
      <c r="HY625" s="7"/>
      <c r="HZ625" s="7"/>
      <c r="IA625" s="7"/>
      <c r="IB625" s="7"/>
      <c r="IC625" s="7"/>
      <c r="ID625" s="7"/>
      <c r="IE625" s="7"/>
      <c r="IF625" s="7"/>
      <c r="IG625" s="7"/>
      <c r="IH625" s="7"/>
      <c r="II625" s="7"/>
      <c r="IJ625" s="7"/>
      <c r="IK625" s="7"/>
      <c r="IL625" s="7"/>
      <c r="IM625" s="7"/>
      <c r="IN625" s="7"/>
      <c r="IO625" s="7"/>
      <c r="IP625" s="7"/>
      <c r="IQ625" s="7"/>
      <c r="IR625" s="7"/>
      <c r="IS625" s="7"/>
      <c r="IT625" s="7"/>
      <c r="IU625" s="7"/>
      <c r="IV625" s="7"/>
      <c r="IW625" s="7"/>
      <c r="IX625" s="7"/>
      <c r="IY625" s="7"/>
      <c r="IZ625" s="7"/>
      <c r="JA625" s="7"/>
      <c r="JB625" s="7"/>
      <c r="JC625" s="7"/>
      <c r="JD625" s="7"/>
      <c r="JE625" s="7"/>
      <c r="JF625" s="7"/>
      <c r="JG625" s="7"/>
      <c r="JH625" s="7"/>
      <c r="JI625" s="7"/>
      <c r="JJ625" s="7"/>
      <c r="JK625" s="7"/>
      <c r="JL625" s="7"/>
      <c r="JM625" s="7"/>
      <c r="JN625" s="7"/>
      <c r="JO625" s="7"/>
      <c r="JP625" s="7"/>
      <c r="JQ625" s="7"/>
      <c r="JR625" s="7"/>
      <c r="JS625" s="7"/>
      <c r="JT625" s="7"/>
      <c r="JU625" s="7"/>
    </row>
    <row r="626" spans="1:281" s="3" customFormat="1" ht="30" customHeight="1" thickBot="1">
      <c r="A626" s="19" t="s">
        <v>1706</v>
      </c>
      <c r="B626" s="29" t="s">
        <v>1753</v>
      </c>
      <c r="C626" s="29" t="s">
        <v>110</v>
      </c>
      <c r="D626" s="109"/>
      <c r="E626" s="115">
        <v>0</v>
      </c>
      <c r="F626" s="113">
        <v>45852</v>
      </c>
      <c r="G626" s="34">
        <v>45866</v>
      </c>
      <c r="H626" s="125">
        <f t="shared" si="269"/>
        <v>15</v>
      </c>
      <c r="I626" s="22"/>
      <c r="J626" s="7"/>
      <c r="K626" s="7"/>
      <c r="L626" s="7"/>
      <c r="M626" s="7"/>
      <c r="N626" s="7"/>
      <c r="O626" s="7"/>
      <c r="P626" s="7"/>
      <c r="Q626" s="7"/>
      <c r="R626" s="7"/>
      <c r="S626" s="7"/>
      <c r="T626" s="7"/>
      <c r="U626" s="8"/>
      <c r="V626" s="8"/>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c r="DJ626" s="7"/>
      <c r="DK626" s="7"/>
      <c r="DL626" s="7"/>
      <c r="DM626" s="7"/>
      <c r="DN626" s="7"/>
      <c r="DO626" s="7"/>
      <c r="DP626" s="7"/>
      <c r="DQ626" s="7"/>
      <c r="DR626" s="7"/>
      <c r="DS626" s="7"/>
      <c r="DT626" s="7"/>
      <c r="DU626" s="7"/>
      <c r="DV626" s="7"/>
      <c r="DW626" s="7"/>
      <c r="DX626" s="7"/>
      <c r="DY626" s="7"/>
      <c r="DZ626" s="7"/>
      <c r="EA626" s="7"/>
      <c r="EB626" s="7"/>
      <c r="EC626" s="7"/>
      <c r="ED626" s="7"/>
      <c r="EE626" s="7"/>
      <c r="EF626" s="7"/>
      <c r="EG626" s="7"/>
      <c r="EH626" s="7"/>
      <c r="EI626" s="7"/>
      <c r="EJ626" s="7"/>
      <c r="EK626" s="7"/>
      <c r="EL626" s="7"/>
      <c r="EM626" s="7"/>
      <c r="EN626" s="7"/>
      <c r="EO626" s="7"/>
      <c r="EP626" s="7"/>
      <c r="EQ626" s="7"/>
      <c r="ER626" s="7"/>
      <c r="ES626" s="7"/>
      <c r="ET626" s="7"/>
      <c r="EU626" s="7"/>
      <c r="EV626" s="7"/>
      <c r="EW626" s="7"/>
      <c r="EX626" s="7"/>
      <c r="EY626" s="7"/>
      <c r="EZ626" s="7"/>
      <c r="FA626" s="7"/>
      <c r="FB626" s="7"/>
      <c r="FC626" s="7"/>
      <c r="FD626" s="7"/>
      <c r="FE626" s="7"/>
      <c r="FF626" s="7"/>
      <c r="FG626" s="7"/>
      <c r="FH626" s="7"/>
      <c r="FI626" s="7"/>
      <c r="FJ626" s="7"/>
      <c r="FK626" s="7"/>
      <c r="FL626" s="7"/>
      <c r="FM626" s="7"/>
      <c r="FN626" s="7"/>
      <c r="FO626" s="7"/>
      <c r="FP626" s="7"/>
      <c r="FQ626" s="7"/>
      <c r="FR626" s="7"/>
      <c r="FS626" s="7"/>
      <c r="FT626" s="7"/>
      <c r="FU626" s="7"/>
      <c r="FV626" s="7"/>
      <c r="FW626" s="7"/>
      <c r="FX626" s="7"/>
      <c r="FY626" s="7"/>
      <c r="FZ626" s="7"/>
      <c r="GA626" s="7"/>
      <c r="GB626" s="7"/>
      <c r="GC626" s="7"/>
      <c r="GD626" s="7"/>
      <c r="GE626" s="7"/>
      <c r="GF626" s="7"/>
      <c r="GG626" s="7"/>
      <c r="GH626" s="7"/>
      <c r="GI626" s="7"/>
      <c r="GJ626" s="7"/>
      <c r="GK626" s="7"/>
      <c r="GL626" s="7"/>
      <c r="GM626" s="7"/>
      <c r="GN626" s="7"/>
      <c r="GO626" s="7"/>
      <c r="GP626" s="7"/>
      <c r="GQ626" s="7"/>
      <c r="GR626" s="7"/>
      <c r="GS626" s="7"/>
      <c r="GT626" s="7"/>
      <c r="GU626" s="7"/>
      <c r="GV626" s="7"/>
      <c r="GW626" s="7"/>
      <c r="GX626" s="7"/>
      <c r="GY626" s="7"/>
      <c r="GZ626" s="7"/>
      <c r="HA626" s="7"/>
      <c r="HB626" s="7"/>
      <c r="HC626" s="7"/>
      <c r="HD626" s="7"/>
      <c r="HE626" s="7"/>
      <c r="HF626" s="7"/>
      <c r="HG626" s="7"/>
      <c r="HH626" s="7"/>
      <c r="HI626" s="7"/>
      <c r="HJ626" s="7"/>
      <c r="HK626" s="7"/>
      <c r="HL626" s="7"/>
      <c r="HM626" s="7"/>
      <c r="HN626" s="7"/>
      <c r="HO626" s="7"/>
      <c r="HP626" s="7"/>
      <c r="HQ626" s="7"/>
      <c r="HR626" s="7"/>
      <c r="HS626" s="7"/>
      <c r="HT626" s="7"/>
      <c r="HU626" s="7"/>
      <c r="HV626" s="7"/>
      <c r="HW626" s="7"/>
      <c r="HX626" s="7"/>
      <c r="HY626" s="7"/>
      <c r="HZ626" s="7"/>
      <c r="IA626" s="7"/>
      <c r="IB626" s="7"/>
      <c r="IC626" s="7"/>
      <c r="ID626" s="7"/>
      <c r="IE626" s="7"/>
      <c r="IF626" s="7"/>
      <c r="IG626" s="7"/>
      <c r="IH626" s="7"/>
      <c r="II626" s="7"/>
      <c r="IJ626" s="7"/>
      <c r="IK626" s="7"/>
      <c r="IL626" s="7"/>
      <c r="IM626" s="7"/>
      <c r="IN626" s="7"/>
      <c r="IO626" s="7"/>
      <c r="IP626" s="7"/>
      <c r="IQ626" s="7"/>
      <c r="IR626" s="7"/>
      <c r="IS626" s="7"/>
      <c r="IT626" s="7"/>
      <c r="IU626" s="7"/>
      <c r="IV626" s="7"/>
      <c r="IW626" s="7"/>
      <c r="IX626" s="7"/>
      <c r="IY626" s="7"/>
      <c r="IZ626" s="7"/>
      <c r="JA626" s="7"/>
      <c r="JB626" s="7"/>
      <c r="JC626" s="7"/>
      <c r="JD626" s="7"/>
      <c r="JE626" s="7"/>
      <c r="JF626" s="7"/>
      <c r="JG626" s="7"/>
      <c r="JH626" s="7"/>
      <c r="JI626" s="7"/>
      <c r="JJ626" s="7"/>
      <c r="JK626" s="7"/>
      <c r="JL626" s="7"/>
      <c r="JM626" s="7"/>
      <c r="JN626" s="7"/>
      <c r="JO626" s="7"/>
      <c r="JP626" s="7"/>
      <c r="JQ626" s="7"/>
      <c r="JR626" s="7"/>
      <c r="JS626" s="7"/>
      <c r="JT626" s="7"/>
      <c r="JU626" s="7"/>
    </row>
    <row r="627" spans="1:281" s="3" customFormat="1" ht="30" customHeight="1" thickBot="1">
      <c r="A627" s="19" t="s">
        <v>1707</v>
      </c>
      <c r="B627" s="29" t="s">
        <v>1753</v>
      </c>
      <c r="C627" s="29" t="s">
        <v>110</v>
      </c>
      <c r="D627" s="109"/>
      <c r="E627" s="115">
        <v>0</v>
      </c>
      <c r="F627" s="113">
        <v>45852</v>
      </c>
      <c r="G627" s="34">
        <v>45866</v>
      </c>
      <c r="H627" s="125">
        <f t="shared" si="269"/>
        <v>15</v>
      </c>
      <c r="I627" s="22"/>
      <c r="J627" s="7"/>
      <c r="K627" s="7"/>
      <c r="L627" s="7"/>
      <c r="M627" s="7"/>
      <c r="N627" s="7"/>
      <c r="O627" s="7"/>
      <c r="P627" s="7"/>
      <c r="Q627" s="7"/>
      <c r="R627" s="7"/>
      <c r="S627" s="7"/>
      <c r="T627" s="7"/>
      <c r="U627" s="8"/>
      <c r="V627" s="8"/>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c r="DJ627" s="7"/>
      <c r="DK627" s="7"/>
      <c r="DL627" s="7"/>
      <c r="DM627" s="7"/>
      <c r="DN627" s="7"/>
      <c r="DO627" s="7"/>
      <c r="DP627" s="7"/>
      <c r="DQ627" s="7"/>
      <c r="DR627" s="7"/>
      <c r="DS627" s="7"/>
      <c r="DT627" s="7"/>
      <c r="DU627" s="7"/>
      <c r="DV627" s="7"/>
      <c r="DW627" s="7"/>
      <c r="DX627" s="7"/>
      <c r="DY627" s="7"/>
      <c r="DZ627" s="7"/>
      <c r="EA627" s="7"/>
      <c r="EB627" s="7"/>
      <c r="EC627" s="7"/>
      <c r="ED627" s="7"/>
      <c r="EE627" s="7"/>
      <c r="EF627" s="7"/>
      <c r="EG627" s="7"/>
      <c r="EH627" s="7"/>
      <c r="EI627" s="7"/>
      <c r="EJ627" s="7"/>
      <c r="EK627" s="7"/>
      <c r="EL627" s="7"/>
      <c r="EM627" s="7"/>
      <c r="EN627" s="7"/>
      <c r="EO627" s="7"/>
      <c r="EP627" s="7"/>
      <c r="EQ627" s="7"/>
      <c r="ER627" s="7"/>
      <c r="ES627" s="7"/>
      <c r="ET627" s="7"/>
      <c r="EU627" s="7"/>
      <c r="EV627" s="7"/>
      <c r="EW627" s="7"/>
      <c r="EX627" s="7"/>
      <c r="EY627" s="7"/>
      <c r="EZ627" s="7"/>
      <c r="FA627" s="7"/>
      <c r="FB627" s="7"/>
      <c r="FC627" s="7"/>
      <c r="FD627" s="7"/>
      <c r="FE627" s="7"/>
      <c r="FF627" s="7"/>
      <c r="FG627" s="7"/>
      <c r="FH627" s="7"/>
      <c r="FI627" s="7"/>
      <c r="FJ627" s="7"/>
      <c r="FK627" s="7"/>
      <c r="FL627" s="7"/>
      <c r="FM627" s="7"/>
      <c r="FN627" s="7"/>
      <c r="FO627" s="7"/>
      <c r="FP627" s="7"/>
      <c r="FQ627" s="7"/>
      <c r="FR627" s="7"/>
      <c r="FS627" s="7"/>
      <c r="FT627" s="7"/>
      <c r="FU627" s="7"/>
      <c r="FV627" s="7"/>
      <c r="FW627" s="7"/>
      <c r="FX627" s="7"/>
      <c r="FY627" s="7"/>
      <c r="FZ627" s="7"/>
      <c r="GA627" s="7"/>
      <c r="GB627" s="7"/>
      <c r="GC627" s="7"/>
      <c r="GD627" s="7"/>
      <c r="GE627" s="7"/>
      <c r="GF627" s="7"/>
      <c r="GG627" s="7"/>
      <c r="GH627" s="7"/>
      <c r="GI627" s="7"/>
      <c r="GJ627" s="7"/>
      <c r="GK627" s="7"/>
      <c r="GL627" s="7"/>
      <c r="GM627" s="7"/>
      <c r="GN627" s="7"/>
      <c r="GO627" s="7"/>
      <c r="GP627" s="7"/>
      <c r="GQ627" s="7"/>
      <c r="GR627" s="7"/>
      <c r="GS627" s="7"/>
      <c r="GT627" s="7"/>
      <c r="GU627" s="7"/>
      <c r="GV627" s="7"/>
      <c r="GW627" s="7"/>
      <c r="GX627" s="7"/>
      <c r="GY627" s="7"/>
      <c r="GZ627" s="7"/>
      <c r="HA627" s="7"/>
      <c r="HB627" s="7"/>
      <c r="HC627" s="7"/>
      <c r="HD627" s="7"/>
      <c r="HE627" s="7"/>
      <c r="HF627" s="7"/>
      <c r="HG627" s="7"/>
      <c r="HH627" s="7"/>
      <c r="HI627" s="7"/>
      <c r="HJ627" s="7"/>
      <c r="HK627" s="7"/>
      <c r="HL627" s="7"/>
      <c r="HM627" s="7"/>
      <c r="HN627" s="7"/>
      <c r="HO627" s="7"/>
      <c r="HP627" s="7"/>
      <c r="HQ627" s="7"/>
      <c r="HR627" s="7"/>
      <c r="HS627" s="7"/>
      <c r="HT627" s="7"/>
      <c r="HU627" s="7"/>
      <c r="HV627" s="7"/>
      <c r="HW627" s="7"/>
      <c r="HX627" s="7"/>
      <c r="HY627" s="7"/>
      <c r="HZ627" s="7"/>
      <c r="IA627" s="7"/>
      <c r="IB627" s="7"/>
      <c r="IC627" s="7"/>
      <c r="ID627" s="7"/>
      <c r="IE627" s="7"/>
      <c r="IF627" s="7"/>
      <c r="IG627" s="7"/>
      <c r="IH627" s="7"/>
      <c r="II627" s="7"/>
      <c r="IJ627" s="7"/>
      <c r="IK627" s="7"/>
      <c r="IL627" s="7"/>
      <c r="IM627" s="7"/>
      <c r="IN627" s="7"/>
      <c r="IO627" s="7"/>
      <c r="IP627" s="7"/>
      <c r="IQ627" s="7"/>
      <c r="IR627" s="7"/>
      <c r="IS627" s="7"/>
      <c r="IT627" s="7"/>
      <c r="IU627" s="7"/>
      <c r="IV627" s="7"/>
      <c r="IW627" s="7"/>
      <c r="IX627" s="7"/>
      <c r="IY627" s="7"/>
      <c r="IZ627" s="7"/>
      <c r="JA627" s="7"/>
      <c r="JB627" s="7"/>
      <c r="JC627" s="7"/>
      <c r="JD627" s="7"/>
      <c r="JE627" s="7"/>
      <c r="JF627" s="7"/>
      <c r="JG627" s="7"/>
      <c r="JH627" s="7"/>
      <c r="JI627" s="7"/>
      <c r="JJ627" s="7"/>
      <c r="JK627" s="7"/>
      <c r="JL627" s="7"/>
      <c r="JM627" s="7"/>
      <c r="JN627" s="7"/>
      <c r="JO627" s="7"/>
      <c r="JP627" s="7"/>
      <c r="JQ627" s="7"/>
      <c r="JR627" s="7"/>
      <c r="JS627" s="7"/>
      <c r="JT627" s="7"/>
      <c r="JU627" s="7"/>
    </row>
    <row r="628" spans="1:281" s="3" customFormat="1" ht="30" customHeight="1" thickBot="1">
      <c r="A628" s="19" t="s">
        <v>1708</v>
      </c>
      <c r="B628" s="29" t="s">
        <v>1753</v>
      </c>
      <c r="C628" s="29" t="s">
        <v>110</v>
      </c>
      <c r="D628" s="109"/>
      <c r="E628" s="115">
        <v>0</v>
      </c>
      <c r="F628" s="113">
        <v>45852</v>
      </c>
      <c r="G628" s="34">
        <v>45866</v>
      </c>
      <c r="H628" s="125">
        <f t="shared" si="269"/>
        <v>15</v>
      </c>
      <c r="I628" s="22"/>
      <c r="J628" s="7"/>
      <c r="K628" s="7"/>
      <c r="L628" s="7"/>
      <c r="M628" s="7"/>
      <c r="N628" s="7"/>
      <c r="O628" s="7"/>
      <c r="P628" s="7"/>
      <c r="Q628" s="7"/>
      <c r="R628" s="7"/>
      <c r="S628" s="7"/>
      <c r="T628" s="7"/>
      <c r="U628" s="8"/>
      <c r="V628" s="8"/>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c r="DJ628" s="7"/>
      <c r="DK628" s="7"/>
      <c r="DL628" s="7"/>
      <c r="DM628" s="7"/>
      <c r="DN628" s="7"/>
      <c r="DO628" s="7"/>
      <c r="DP628" s="7"/>
      <c r="DQ628" s="7"/>
      <c r="DR628" s="7"/>
      <c r="DS628" s="7"/>
      <c r="DT628" s="7"/>
      <c r="DU628" s="7"/>
      <c r="DV628" s="7"/>
      <c r="DW628" s="7"/>
      <c r="DX628" s="7"/>
      <c r="DY628" s="7"/>
      <c r="DZ628" s="7"/>
      <c r="EA628" s="7"/>
      <c r="EB628" s="7"/>
      <c r="EC628" s="7"/>
      <c r="ED628" s="7"/>
      <c r="EE628" s="7"/>
      <c r="EF628" s="7"/>
      <c r="EG628" s="7"/>
      <c r="EH628" s="7"/>
      <c r="EI628" s="7"/>
      <c r="EJ628" s="7"/>
      <c r="EK628" s="7"/>
      <c r="EL628" s="7"/>
      <c r="EM628" s="7"/>
      <c r="EN628" s="7"/>
      <c r="EO628" s="7"/>
      <c r="EP628" s="7"/>
      <c r="EQ628" s="7"/>
      <c r="ER628" s="7"/>
      <c r="ES628" s="7"/>
      <c r="ET628" s="7"/>
      <c r="EU628" s="7"/>
      <c r="EV628" s="7"/>
      <c r="EW628" s="7"/>
      <c r="EX628" s="7"/>
      <c r="EY628" s="7"/>
      <c r="EZ628" s="7"/>
      <c r="FA628" s="7"/>
      <c r="FB628" s="7"/>
      <c r="FC628" s="7"/>
      <c r="FD628" s="7"/>
      <c r="FE628" s="7"/>
      <c r="FF628" s="7"/>
      <c r="FG628" s="7"/>
      <c r="FH628" s="7"/>
      <c r="FI628" s="7"/>
      <c r="FJ628" s="7"/>
      <c r="FK628" s="7"/>
      <c r="FL628" s="7"/>
      <c r="FM628" s="7"/>
      <c r="FN628" s="7"/>
      <c r="FO628" s="7"/>
      <c r="FP628" s="7"/>
      <c r="FQ628" s="7"/>
      <c r="FR628" s="7"/>
      <c r="FS628" s="7"/>
      <c r="FT628" s="7"/>
      <c r="FU628" s="7"/>
      <c r="FV628" s="7"/>
      <c r="FW628" s="7"/>
      <c r="FX628" s="7"/>
      <c r="FY628" s="7"/>
      <c r="FZ628" s="7"/>
      <c r="GA628" s="7"/>
      <c r="GB628" s="7"/>
      <c r="GC628" s="7"/>
      <c r="GD628" s="7"/>
      <c r="GE628" s="7"/>
      <c r="GF628" s="7"/>
      <c r="GG628" s="7"/>
      <c r="GH628" s="7"/>
      <c r="GI628" s="7"/>
      <c r="GJ628" s="7"/>
      <c r="GK628" s="7"/>
      <c r="GL628" s="7"/>
      <c r="GM628" s="7"/>
      <c r="GN628" s="7"/>
      <c r="GO628" s="7"/>
      <c r="GP628" s="7"/>
      <c r="GQ628" s="7"/>
      <c r="GR628" s="7"/>
      <c r="GS628" s="7"/>
      <c r="GT628" s="7"/>
      <c r="GU628" s="7"/>
      <c r="GV628" s="7"/>
      <c r="GW628" s="7"/>
      <c r="GX628" s="7"/>
      <c r="GY628" s="7"/>
      <c r="GZ628" s="7"/>
      <c r="HA628" s="7"/>
      <c r="HB628" s="7"/>
      <c r="HC628" s="7"/>
      <c r="HD628" s="7"/>
      <c r="HE628" s="7"/>
      <c r="HF628" s="7"/>
      <c r="HG628" s="7"/>
      <c r="HH628" s="7"/>
      <c r="HI628" s="7"/>
      <c r="HJ628" s="7"/>
      <c r="HK628" s="7"/>
      <c r="HL628" s="7"/>
      <c r="HM628" s="7"/>
      <c r="HN628" s="7"/>
      <c r="HO628" s="7"/>
      <c r="HP628" s="7"/>
      <c r="HQ628" s="7"/>
      <c r="HR628" s="7"/>
      <c r="HS628" s="7"/>
      <c r="HT628" s="7"/>
      <c r="HU628" s="7"/>
      <c r="HV628" s="7"/>
      <c r="HW628" s="7"/>
      <c r="HX628" s="7"/>
      <c r="HY628" s="7"/>
      <c r="HZ628" s="7"/>
      <c r="IA628" s="7"/>
      <c r="IB628" s="7"/>
      <c r="IC628" s="7"/>
      <c r="ID628" s="7"/>
      <c r="IE628" s="7"/>
      <c r="IF628" s="7"/>
      <c r="IG628" s="7"/>
      <c r="IH628" s="7"/>
      <c r="II628" s="7"/>
      <c r="IJ628" s="7"/>
      <c r="IK628" s="7"/>
      <c r="IL628" s="7"/>
      <c r="IM628" s="7"/>
      <c r="IN628" s="7"/>
      <c r="IO628" s="7"/>
      <c r="IP628" s="7"/>
      <c r="IQ628" s="7"/>
      <c r="IR628" s="7"/>
      <c r="IS628" s="7"/>
      <c r="IT628" s="7"/>
      <c r="IU628" s="7"/>
      <c r="IV628" s="7"/>
      <c r="IW628" s="7"/>
      <c r="IX628" s="7"/>
      <c r="IY628" s="7"/>
      <c r="IZ628" s="7"/>
      <c r="JA628" s="7"/>
      <c r="JB628" s="7"/>
      <c r="JC628" s="7"/>
      <c r="JD628" s="7"/>
      <c r="JE628" s="7"/>
      <c r="JF628" s="7"/>
      <c r="JG628" s="7"/>
      <c r="JH628" s="7"/>
      <c r="JI628" s="7"/>
      <c r="JJ628" s="7"/>
      <c r="JK628" s="7"/>
      <c r="JL628" s="7"/>
      <c r="JM628" s="7"/>
      <c r="JN628" s="7"/>
      <c r="JO628" s="7"/>
      <c r="JP628" s="7"/>
      <c r="JQ628" s="7"/>
      <c r="JR628" s="7"/>
      <c r="JS628" s="7"/>
      <c r="JT628" s="7"/>
      <c r="JU628" s="7"/>
    </row>
    <row r="629" spans="1:281" s="3" customFormat="1" ht="30" customHeight="1" thickBot="1">
      <c r="A629" s="19" t="s">
        <v>1709</v>
      </c>
      <c r="B629" s="29" t="s">
        <v>1753</v>
      </c>
      <c r="C629" s="29" t="s">
        <v>110</v>
      </c>
      <c r="D629" s="109"/>
      <c r="E629" s="115">
        <v>0</v>
      </c>
      <c r="F629" s="113">
        <v>45852</v>
      </c>
      <c r="G629" s="34">
        <v>45866</v>
      </c>
      <c r="H629" s="125">
        <f t="shared" si="269"/>
        <v>15</v>
      </c>
      <c r="I629" s="22"/>
      <c r="J629" s="7"/>
      <c r="K629" s="7"/>
      <c r="L629" s="7"/>
      <c r="M629" s="7"/>
      <c r="N629" s="7"/>
      <c r="O629" s="7"/>
      <c r="P629" s="7"/>
      <c r="Q629" s="7"/>
      <c r="R629" s="7"/>
      <c r="S629" s="7"/>
      <c r="T629" s="7"/>
      <c r="U629" s="8"/>
      <c r="V629" s="8"/>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c r="DJ629" s="7"/>
      <c r="DK629" s="7"/>
      <c r="DL629" s="7"/>
      <c r="DM629" s="7"/>
      <c r="DN629" s="7"/>
      <c r="DO629" s="7"/>
      <c r="DP629" s="7"/>
      <c r="DQ629" s="7"/>
      <c r="DR629" s="7"/>
      <c r="DS629" s="7"/>
      <c r="DT629" s="7"/>
      <c r="DU629" s="7"/>
      <c r="DV629" s="7"/>
      <c r="DW629" s="7"/>
      <c r="DX629" s="7"/>
      <c r="DY629" s="7"/>
      <c r="DZ629" s="7"/>
      <c r="EA629" s="7"/>
      <c r="EB629" s="7"/>
      <c r="EC629" s="7"/>
      <c r="ED629" s="7"/>
      <c r="EE629" s="7"/>
      <c r="EF629" s="7"/>
      <c r="EG629" s="7"/>
      <c r="EH629" s="7"/>
      <c r="EI629" s="7"/>
      <c r="EJ629" s="7"/>
      <c r="EK629" s="7"/>
      <c r="EL629" s="7"/>
      <c r="EM629" s="7"/>
      <c r="EN629" s="7"/>
      <c r="EO629" s="7"/>
      <c r="EP629" s="7"/>
      <c r="EQ629" s="7"/>
      <c r="ER629" s="7"/>
      <c r="ES629" s="7"/>
      <c r="ET629" s="7"/>
      <c r="EU629" s="7"/>
      <c r="EV629" s="7"/>
      <c r="EW629" s="7"/>
      <c r="EX629" s="7"/>
      <c r="EY629" s="7"/>
      <c r="EZ629" s="7"/>
      <c r="FA629" s="7"/>
      <c r="FB629" s="7"/>
      <c r="FC629" s="7"/>
      <c r="FD629" s="7"/>
      <c r="FE629" s="7"/>
      <c r="FF629" s="7"/>
      <c r="FG629" s="7"/>
      <c r="FH629" s="7"/>
      <c r="FI629" s="7"/>
      <c r="FJ629" s="7"/>
      <c r="FK629" s="7"/>
      <c r="FL629" s="7"/>
      <c r="FM629" s="7"/>
      <c r="FN629" s="7"/>
      <c r="FO629" s="7"/>
      <c r="FP629" s="7"/>
      <c r="FQ629" s="7"/>
      <c r="FR629" s="7"/>
      <c r="FS629" s="7"/>
      <c r="FT629" s="7"/>
      <c r="FU629" s="7"/>
      <c r="FV629" s="7"/>
      <c r="FW629" s="7"/>
      <c r="FX629" s="7"/>
      <c r="FY629" s="7"/>
      <c r="FZ629" s="7"/>
      <c r="GA629" s="7"/>
      <c r="GB629" s="7"/>
      <c r="GC629" s="7"/>
      <c r="GD629" s="7"/>
      <c r="GE629" s="7"/>
      <c r="GF629" s="7"/>
      <c r="GG629" s="7"/>
      <c r="GH629" s="7"/>
      <c r="GI629" s="7"/>
      <c r="GJ629" s="7"/>
      <c r="GK629" s="7"/>
      <c r="GL629" s="7"/>
      <c r="GM629" s="7"/>
      <c r="GN629" s="7"/>
      <c r="GO629" s="7"/>
      <c r="GP629" s="7"/>
      <c r="GQ629" s="7"/>
      <c r="GR629" s="7"/>
      <c r="GS629" s="7"/>
      <c r="GT629" s="7"/>
      <c r="GU629" s="7"/>
      <c r="GV629" s="7"/>
      <c r="GW629" s="7"/>
      <c r="GX629" s="7"/>
      <c r="GY629" s="7"/>
      <c r="GZ629" s="7"/>
      <c r="HA629" s="7"/>
      <c r="HB629" s="7"/>
      <c r="HC629" s="7"/>
      <c r="HD629" s="7"/>
      <c r="HE629" s="7"/>
      <c r="HF629" s="7"/>
      <c r="HG629" s="7"/>
      <c r="HH629" s="7"/>
      <c r="HI629" s="7"/>
      <c r="HJ629" s="7"/>
      <c r="HK629" s="7"/>
      <c r="HL629" s="7"/>
      <c r="HM629" s="7"/>
      <c r="HN629" s="7"/>
      <c r="HO629" s="7"/>
      <c r="HP629" s="7"/>
      <c r="HQ629" s="7"/>
      <c r="HR629" s="7"/>
      <c r="HS629" s="7"/>
      <c r="HT629" s="7"/>
      <c r="HU629" s="7"/>
      <c r="HV629" s="7"/>
      <c r="HW629" s="7"/>
      <c r="HX629" s="7"/>
      <c r="HY629" s="7"/>
      <c r="HZ629" s="7"/>
      <c r="IA629" s="7"/>
      <c r="IB629" s="7"/>
      <c r="IC629" s="7"/>
      <c r="ID629" s="7"/>
      <c r="IE629" s="7"/>
      <c r="IF629" s="7"/>
      <c r="IG629" s="7"/>
      <c r="IH629" s="7"/>
      <c r="II629" s="7"/>
      <c r="IJ629" s="7"/>
      <c r="IK629" s="7"/>
      <c r="IL629" s="7"/>
      <c r="IM629" s="7"/>
      <c r="IN629" s="7"/>
      <c r="IO629" s="7"/>
      <c r="IP629" s="7"/>
      <c r="IQ629" s="7"/>
      <c r="IR629" s="7"/>
      <c r="IS629" s="7"/>
      <c r="IT629" s="7"/>
      <c r="IU629" s="7"/>
      <c r="IV629" s="7"/>
      <c r="IW629" s="7"/>
      <c r="IX629" s="7"/>
      <c r="IY629" s="7"/>
      <c r="IZ629" s="7"/>
      <c r="JA629" s="7"/>
      <c r="JB629" s="7"/>
      <c r="JC629" s="7"/>
      <c r="JD629" s="7"/>
      <c r="JE629" s="7"/>
      <c r="JF629" s="7"/>
      <c r="JG629" s="7"/>
      <c r="JH629" s="7"/>
      <c r="JI629" s="7"/>
      <c r="JJ629" s="7"/>
      <c r="JK629" s="7"/>
      <c r="JL629" s="7"/>
      <c r="JM629" s="7"/>
      <c r="JN629" s="7"/>
      <c r="JO629" s="7"/>
      <c r="JP629" s="7"/>
      <c r="JQ629" s="7"/>
      <c r="JR629" s="7"/>
      <c r="JS629" s="7"/>
      <c r="JT629" s="7"/>
      <c r="JU629" s="7"/>
    </row>
    <row r="630" spans="1:281" s="3" customFormat="1" ht="30" customHeight="1" thickBot="1">
      <c r="A630" s="19" t="s">
        <v>1710</v>
      </c>
      <c r="B630" s="29" t="s">
        <v>1753</v>
      </c>
      <c r="C630" s="29" t="s">
        <v>110</v>
      </c>
      <c r="D630" s="109"/>
      <c r="E630" s="115">
        <v>0</v>
      </c>
      <c r="F630" s="113">
        <v>45852</v>
      </c>
      <c r="G630" s="34">
        <v>45866</v>
      </c>
      <c r="H630" s="125">
        <f t="shared" si="269"/>
        <v>15</v>
      </c>
      <c r="I630" s="22"/>
      <c r="J630" s="7"/>
      <c r="K630" s="7"/>
      <c r="L630" s="7"/>
      <c r="M630" s="7"/>
      <c r="N630" s="7"/>
      <c r="O630" s="7"/>
      <c r="P630" s="7"/>
      <c r="Q630" s="7"/>
      <c r="R630" s="7"/>
      <c r="S630" s="7"/>
      <c r="T630" s="7"/>
      <c r="U630" s="8"/>
      <c r="V630" s="8"/>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c r="DJ630" s="7"/>
      <c r="DK630" s="7"/>
      <c r="DL630" s="7"/>
      <c r="DM630" s="7"/>
      <c r="DN630" s="7"/>
      <c r="DO630" s="7"/>
      <c r="DP630" s="7"/>
      <c r="DQ630" s="7"/>
      <c r="DR630" s="7"/>
      <c r="DS630" s="7"/>
      <c r="DT630" s="7"/>
      <c r="DU630" s="7"/>
      <c r="DV630" s="7"/>
      <c r="DW630" s="7"/>
      <c r="DX630" s="7"/>
      <c r="DY630" s="7"/>
      <c r="DZ630" s="7"/>
      <c r="EA630" s="7"/>
      <c r="EB630" s="7"/>
      <c r="EC630" s="7"/>
      <c r="ED630" s="7"/>
      <c r="EE630" s="7"/>
      <c r="EF630" s="7"/>
      <c r="EG630" s="7"/>
      <c r="EH630" s="7"/>
      <c r="EI630" s="7"/>
      <c r="EJ630" s="7"/>
      <c r="EK630" s="7"/>
      <c r="EL630" s="7"/>
      <c r="EM630" s="7"/>
      <c r="EN630" s="7"/>
      <c r="EO630" s="7"/>
      <c r="EP630" s="7"/>
      <c r="EQ630" s="7"/>
      <c r="ER630" s="7"/>
      <c r="ES630" s="7"/>
      <c r="ET630" s="7"/>
      <c r="EU630" s="7"/>
      <c r="EV630" s="7"/>
      <c r="EW630" s="7"/>
      <c r="EX630" s="7"/>
      <c r="EY630" s="7"/>
      <c r="EZ630" s="7"/>
      <c r="FA630" s="7"/>
      <c r="FB630" s="7"/>
      <c r="FC630" s="7"/>
      <c r="FD630" s="7"/>
      <c r="FE630" s="7"/>
      <c r="FF630" s="7"/>
      <c r="FG630" s="7"/>
      <c r="FH630" s="7"/>
      <c r="FI630" s="7"/>
      <c r="FJ630" s="7"/>
      <c r="FK630" s="7"/>
      <c r="FL630" s="7"/>
      <c r="FM630" s="7"/>
      <c r="FN630" s="7"/>
      <c r="FO630" s="7"/>
      <c r="FP630" s="7"/>
      <c r="FQ630" s="7"/>
      <c r="FR630" s="7"/>
      <c r="FS630" s="7"/>
      <c r="FT630" s="7"/>
      <c r="FU630" s="7"/>
      <c r="FV630" s="7"/>
      <c r="FW630" s="7"/>
      <c r="FX630" s="7"/>
      <c r="FY630" s="7"/>
      <c r="FZ630" s="7"/>
      <c r="GA630" s="7"/>
      <c r="GB630" s="7"/>
      <c r="GC630" s="7"/>
      <c r="GD630" s="7"/>
      <c r="GE630" s="7"/>
      <c r="GF630" s="7"/>
      <c r="GG630" s="7"/>
      <c r="GH630" s="7"/>
      <c r="GI630" s="7"/>
      <c r="GJ630" s="7"/>
      <c r="GK630" s="7"/>
      <c r="GL630" s="7"/>
      <c r="GM630" s="7"/>
      <c r="GN630" s="7"/>
      <c r="GO630" s="7"/>
      <c r="GP630" s="7"/>
      <c r="GQ630" s="7"/>
      <c r="GR630" s="7"/>
      <c r="GS630" s="7"/>
      <c r="GT630" s="7"/>
      <c r="GU630" s="7"/>
      <c r="GV630" s="7"/>
      <c r="GW630" s="7"/>
      <c r="GX630" s="7"/>
      <c r="GY630" s="7"/>
      <c r="GZ630" s="7"/>
      <c r="HA630" s="7"/>
      <c r="HB630" s="7"/>
      <c r="HC630" s="7"/>
      <c r="HD630" s="7"/>
      <c r="HE630" s="7"/>
      <c r="HF630" s="7"/>
      <c r="HG630" s="7"/>
      <c r="HH630" s="7"/>
      <c r="HI630" s="7"/>
      <c r="HJ630" s="7"/>
      <c r="HK630" s="7"/>
      <c r="HL630" s="7"/>
      <c r="HM630" s="7"/>
      <c r="HN630" s="7"/>
      <c r="HO630" s="7"/>
      <c r="HP630" s="7"/>
      <c r="HQ630" s="7"/>
      <c r="HR630" s="7"/>
      <c r="HS630" s="7"/>
      <c r="HT630" s="7"/>
      <c r="HU630" s="7"/>
      <c r="HV630" s="7"/>
      <c r="HW630" s="7"/>
      <c r="HX630" s="7"/>
      <c r="HY630" s="7"/>
      <c r="HZ630" s="7"/>
      <c r="IA630" s="7"/>
      <c r="IB630" s="7"/>
      <c r="IC630" s="7"/>
      <c r="ID630" s="7"/>
      <c r="IE630" s="7"/>
      <c r="IF630" s="7"/>
      <c r="IG630" s="7"/>
      <c r="IH630" s="7"/>
      <c r="II630" s="7"/>
      <c r="IJ630" s="7"/>
      <c r="IK630" s="7"/>
      <c r="IL630" s="7"/>
      <c r="IM630" s="7"/>
      <c r="IN630" s="7"/>
      <c r="IO630" s="7"/>
      <c r="IP630" s="7"/>
      <c r="IQ630" s="7"/>
      <c r="IR630" s="7"/>
      <c r="IS630" s="7"/>
      <c r="IT630" s="7"/>
      <c r="IU630" s="7"/>
      <c r="IV630" s="7"/>
      <c r="IW630" s="7"/>
      <c r="IX630" s="7"/>
      <c r="IY630" s="7"/>
      <c r="IZ630" s="7"/>
      <c r="JA630" s="7"/>
      <c r="JB630" s="7"/>
      <c r="JC630" s="7"/>
      <c r="JD630" s="7"/>
      <c r="JE630" s="7"/>
      <c r="JF630" s="7"/>
      <c r="JG630" s="7"/>
      <c r="JH630" s="7"/>
      <c r="JI630" s="7"/>
      <c r="JJ630" s="7"/>
      <c r="JK630" s="7"/>
      <c r="JL630" s="7"/>
      <c r="JM630" s="7"/>
      <c r="JN630" s="7"/>
      <c r="JO630" s="7"/>
      <c r="JP630" s="7"/>
      <c r="JQ630" s="7"/>
      <c r="JR630" s="7"/>
      <c r="JS630" s="7"/>
      <c r="JT630" s="7"/>
      <c r="JU630" s="7"/>
    </row>
    <row r="631" spans="1:281" s="3" customFormat="1" ht="30" customHeight="1" thickBot="1">
      <c r="A631" s="19" t="s">
        <v>1711</v>
      </c>
      <c r="B631" s="29" t="s">
        <v>1753</v>
      </c>
      <c r="C631" s="29" t="s">
        <v>110</v>
      </c>
      <c r="D631" s="109"/>
      <c r="E631" s="115">
        <v>0</v>
      </c>
      <c r="F631" s="113">
        <v>45852</v>
      </c>
      <c r="G631" s="34">
        <v>45866</v>
      </c>
      <c r="H631" s="125">
        <f t="shared" si="269"/>
        <v>15</v>
      </c>
      <c r="I631" s="22"/>
      <c r="J631" s="7"/>
      <c r="K631" s="7"/>
      <c r="L631" s="7"/>
      <c r="M631" s="7"/>
      <c r="N631" s="7"/>
      <c r="O631" s="7"/>
      <c r="P631" s="7"/>
      <c r="Q631" s="7"/>
      <c r="R631" s="7"/>
      <c r="S631" s="7"/>
      <c r="T631" s="7"/>
      <c r="U631" s="8"/>
      <c r="V631" s="8"/>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c r="DJ631" s="7"/>
      <c r="DK631" s="7"/>
      <c r="DL631" s="7"/>
      <c r="DM631" s="7"/>
      <c r="DN631" s="7"/>
      <c r="DO631" s="7"/>
      <c r="DP631" s="7"/>
      <c r="DQ631" s="7"/>
      <c r="DR631" s="7"/>
      <c r="DS631" s="7"/>
      <c r="DT631" s="7"/>
      <c r="DU631" s="7"/>
      <c r="DV631" s="7"/>
      <c r="DW631" s="7"/>
      <c r="DX631" s="7"/>
      <c r="DY631" s="7"/>
      <c r="DZ631" s="7"/>
      <c r="EA631" s="7"/>
      <c r="EB631" s="7"/>
      <c r="EC631" s="7"/>
      <c r="ED631" s="7"/>
      <c r="EE631" s="7"/>
      <c r="EF631" s="7"/>
      <c r="EG631" s="7"/>
      <c r="EH631" s="7"/>
      <c r="EI631" s="7"/>
      <c r="EJ631" s="7"/>
      <c r="EK631" s="7"/>
      <c r="EL631" s="7"/>
      <c r="EM631" s="7"/>
      <c r="EN631" s="7"/>
      <c r="EO631" s="7"/>
      <c r="EP631" s="7"/>
      <c r="EQ631" s="7"/>
      <c r="ER631" s="7"/>
      <c r="ES631" s="7"/>
      <c r="ET631" s="7"/>
      <c r="EU631" s="7"/>
      <c r="EV631" s="7"/>
      <c r="EW631" s="7"/>
      <c r="EX631" s="7"/>
      <c r="EY631" s="7"/>
      <c r="EZ631" s="7"/>
      <c r="FA631" s="7"/>
      <c r="FB631" s="7"/>
      <c r="FC631" s="7"/>
      <c r="FD631" s="7"/>
      <c r="FE631" s="7"/>
      <c r="FF631" s="7"/>
      <c r="FG631" s="7"/>
      <c r="FH631" s="7"/>
      <c r="FI631" s="7"/>
      <c r="FJ631" s="7"/>
      <c r="FK631" s="7"/>
      <c r="FL631" s="7"/>
      <c r="FM631" s="7"/>
      <c r="FN631" s="7"/>
      <c r="FO631" s="7"/>
      <c r="FP631" s="7"/>
      <c r="FQ631" s="7"/>
      <c r="FR631" s="7"/>
      <c r="FS631" s="7"/>
      <c r="FT631" s="7"/>
      <c r="FU631" s="7"/>
      <c r="FV631" s="7"/>
      <c r="FW631" s="7"/>
      <c r="FX631" s="7"/>
      <c r="FY631" s="7"/>
      <c r="FZ631" s="7"/>
      <c r="GA631" s="7"/>
      <c r="GB631" s="7"/>
      <c r="GC631" s="7"/>
      <c r="GD631" s="7"/>
      <c r="GE631" s="7"/>
      <c r="GF631" s="7"/>
      <c r="GG631" s="7"/>
      <c r="GH631" s="7"/>
      <c r="GI631" s="7"/>
      <c r="GJ631" s="7"/>
      <c r="GK631" s="7"/>
      <c r="GL631" s="7"/>
      <c r="GM631" s="7"/>
      <c r="GN631" s="7"/>
      <c r="GO631" s="7"/>
      <c r="GP631" s="7"/>
      <c r="GQ631" s="7"/>
      <c r="GR631" s="7"/>
      <c r="GS631" s="7"/>
      <c r="GT631" s="7"/>
      <c r="GU631" s="7"/>
      <c r="GV631" s="7"/>
      <c r="GW631" s="7"/>
      <c r="GX631" s="7"/>
      <c r="GY631" s="7"/>
      <c r="GZ631" s="7"/>
      <c r="HA631" s="7"/>
      <c r="HB631" s="7"/>
      <c r="HC631" s="7"/>
      <c r="HD631" s="7"/>
      <c r="HE631" s="7"/>
      <c r="HF631" s="7"/>
      <c r="HG631" s="7"/>
      <c r="HH631" s="7"/>
      <c r="HI631" s="7"/>
      <c r="HJ631" s="7"/>
      <c r="HK631" s="7"/>
      <c r="HL631" s="7"/>
      <c r="HM631" s="7"/>
      <c r="HN631" s="7"/>
      <c r="HO631" s="7"/>
      <c r="HP631" s="7"/>
      <c r="HQ631" s="7"/>
      <c r="HR631" s="7"/>
      <c r="HS631" s="7"/>
      <c r="HT631" s="7"/>
      <c r="HU631" s="7"/>
      <c r="HV631" s="7"/>
      <c r="HW631" s="7"/>
      <c r="HX631" s="7"/>
      <c r="HY631" s="7"/>
      <c r="HZ631" s="7"/>
      <c r="IA631" s="7"/>
      <c r="IB631" s="7"/>
      <c r="IC631" s="7"/>
      <c r="ID631" s="7"/>
      <c r="IE631" s="7"/>
      <c r="IF631" s="7"/>
      <c r="IG631" s="7"/>
      <c r="IH631" s="7"/>
      <c r="II631" s="7"/>
      <c r="IJ631" s="7"/>
      <c r="IK631" s="7"/>
      <c r="IL631" s="7"/>
      <c r="IM631" s="7"/>
      <c r="IN631" s="7"/>
      <c r="IO631" s="7"/>
      <c r="IP631" s="7"/>
      <c r="IQ631" s="7"/>
      <c r="IR631" s="7"/>
      <c r="IS631" s="7"/>
      <c r="IT631" s="7"/>
      <c r="IU631" s="7"/>
      <c r="IV631" s="7"/>
      <c r="IW631" s="7"/>
      <c r="IX631" s="7"/>
      <c r="IY631" s="7"/>
      <c r="IZ631" s="7"/>
      <c r="JA631" s="7"/>
      <c r="JB631" s="7"/>
      <c r="JC631" s="7"/>
      <c r="JD631" s="7"/>
      <c r="JE631" s="7"/>
      <c r="JF631" s="7"/>
      <c r="JG631" s="7"/>
      <c r="JH631" s="7"/>
      <c r="JI631" s="7"/>
      <c r="JJ631" s="7"/>
      <c r="JK631" s="7"/>
      <c r="JL631" s="7"/>
      <c r="JM631" s="7"/>
      <c r="JN631" s="7"/>
      <c r="JO631" s="7"/>
      <c r="JP631" s="7"/>
      <c r="JQ631" s="7"/>
      <c r="JR631" s="7"/>
      <c r="JS631" s="7"/>
      <c r="JT631" s="7"/>
      <c r="JU631" s="7"/>
    </row>
    <row r="632" spans="1:281" s="3" customFormat="1" ht="30" customHeight="1" thickBot="1">
      <c r="A632" s="19" t="s">
        <v>1712</v>
      </c>
      <c r="B632" s="29" t="s">
        <v>1753</v>
      </c>
      <c r="C632" s="29" t="s">
        <v>110</v>
      </c>
      <c r="D632" s="109"/>
      <c r="E632" s="115">
        <v>0</v>
      </c>
      <c r="F632" s="113">
        <v>45852</v>
      </c>
      <c r="G632" s="34">
        <v>45866</v>
      </c>
      <c r="H632" s="125">
        <f t="shared" si="269"/>
        <v>15</v>
      </c>
      <c r="I632" s="22"/>
      <c r="J632" s="7"/>
      <c r="K632" s="7"/>
      <c r="L632" s="7"/>
      <c r="M632" s="7"/>
      <c r="N632" s="7"/>
      <c r="O632" s="7"/>
      <c r="P632" s="7"/>
      <c r="Q632" s="7"/>
      <c r="R632" s="7"/>
      <c r="S632" s="7"/>
      <c r="T632" s="7"/>
      <c r="U632" s="8"/>
      <c r="V632" s="8"/>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c r="DJ632" s="7"/>
      <c r="DK632" s="7"/>
      <c r="DL632" s="7"/>
      <c r="DM632" s="7"/>
      <c r="DN632" s="7"/>
      <c r="DO632" s="7"/>
      <c r="DP632" s="7"/>
      <c r="DQ632" s="7"/>
      <c r="DR632" s="7"/>
      <c r="DS632" s="7"/>
      <c r="DT632" s="7"/>
      <c r="DU632" s="7"/>
      <c r="DV632" s="7"/>
      <c r="DW632" s="7"/>
      <c r="DX632" s="7"/>
      <c r="DY632" s="7"/>
      <c r="DZ632" s="7"/>
      <c r="EA632" s="7"/>
      <c r="EB632" s="7"/>
      <c r="EC632" s="7"/>
      <c r="ED632" s="7"/>
      <c r="EE632" s="7"/>
      <c r="EF632" s="7"/>
      <c r="EG632" s="7"/>
      <c r="EH632" s="7"/>
      <c r="EI632" s="7"/>
      <c r="EJ632" s="7"/>
      <c r="EK632" s="7"/>
      <c r="EL632" s="7"/>
      <c r="EM632" s="7"/>
      <c r="EN632" s="7"/>
      <c r="EO632" s="7"/>
      <c r="EP632" s="7"/>
      <c r="EQ632" s="7"/>
      <c r="ER632" s="7"/>
      <c r="ES632" s="7"/>
      <c r="ET632" s="7"/>
      <c r="EU632" s="7"/>
      <c r="EV632" s="7"/>
      <c r="EW632" s="7"/>
      <c r="EX632" s="7"/>
      <c r="EY632" s="7"/>
      <c r="EZ632" s="7"/>
      <c r="FA632" s="7"/>
      <c r="FB632" s="7"/>
      <c r="FC632" s="7"/>
      <c r="FD632" s="7"/>
      <c r="FE632" s="7"/>
      <c r="FF632" s="7"/>
      <c r="FG632" s="7"/>
      <c r="FH632" s="7"/>
      <c r="FI632" s="7"/>
      <c r="FJ632" s="7"/>
      <c r="FK632" s="7"/>
      <c r="FL632" s="7"/>
      <c r="FM632" s="7"/>
      <c r="FN632" s="7"/>
      <c r="FO632" s="7"/>
      <c r="FP632" s="7"/>
      <c r="FQ632" s="7"/>
      <c r="FR632" s="7"/>
      <c r="FS632" s="7"/>
      <c r="FT632" s="7"/>
      <c r="FU632" s="7"/>
      <c r="FV632" s="7"/>
      <c r="FW632" s="7"/>
      <c r="FX632" s="7"/>
      <c r="FY632" s="7"/>
      <c r="FZ632" s="7"/>
      <c r="GA632" s="7"/>
      <c r="GB632" s="7"/>
      <c r="GC632" s="7"/>
      <c r="GD632" s="7"/>
      <c r="GE632" s="7"/>
      <c r="GF632" s="7"/>
      <c r="GG632" s="7"/>
      <c r="GH632" s="7"/>
      <c r="GI632" s="7"/>
      <c r="GJ632" s="7"/>
      <c r="GK632" s="7"/>
      <c r="GL632" s="7"/>
      <c r="GM632" s="7"/>
      <c r="GN632" s="7"/>
      <c r="GO632" s="7"/>
      <c r="GP632" s="7"/>
      <c r="GQ632" s="7"/>
      <c r="GR632" s="7"/>
      <c r="GS632" s="7"/>
      <c r="GT632" s="7"/>
      <c r="GU632" s="7"/>
      <c r="GV632" s="7"/>
      <c r="GW632" s="7"/>
      <c r="GX632" s="7"/>
      <c r="GY632" s="7"/>
      <c r="GZ632" s="7"/>
      <c r="HA632" s="7"/>
      <c r="HB632" s="7"/>
      <c r="HC632" s="7"/>
      <c r="HD632" s="7"/>
      <c r="HE632" s="7"/>
      <c r="HF632" s="7"/>
      <c r="HG632" s="7"/>
      <c r="HH632" s="7"/>
      <c r="HI632" s="7"/>
      <c r="HJ632" s="7"/>
      <c r="HK632" s="7"/>
      <c r="HL632" s="7"/>
      <c r="HM632" s="7"/>
      <c r="HN632" s="7"/>
      <c r="HO632" s="7"/>
      <c r="HP632" s="7"/>
      <c r="HQ632" s="7"/>
      <c r="HR632" s="7"/>
      <c r="HS632" s="7"/>
      <c r="HT632" s="7"/>
      <c r="HU632" s="7"/>
      <c r="HV632" s="7"/>
      <c r="HW632" s="7"/>
      <c r="HX632" s="7"/>
      <c r="HY632" s="7"/>
      <c r="HZ632" s="7"/>
      <c r="IA632" s="7"/>
      <c r="IB632" s="7"/>
      <c r="IC632" s="7"/>
      <c r="ID632" s="7"/>
      <c r="IE632" s="7"/>
      <c r="IF632" s="7"/>
      <c r="IG632" s="7"/>
      <c r="IH632" s="7"/>
      <c r="II632" s="7"/>
      <c r="IJ632" s="7"/>
      <c r="IK632" s="7"/>
      <c r="IL632" s="7"/>
      <c r="IM632" s="7"/>
      <c r="IN632" s="7"/>
      <c r="IO632" s="7"/>
      <c r="IP632" s="7"/>
      <c r="IQ632" s="7"/>
      <c r="IR632" s="7"/>
      <c r="IS632" s="7"/>
      <c r="IT632" s="7"/>
      <c r="IU632" s="7"/>
      <c r="IV632" s="7"/>
      <c r="IW632" s="7"/>
      <c r="IX632" s="7"/>
      <c r="IY632" s="7"/>
      <c r="IZ632" s="7"/>
      <c r="JA632" s="7"/>
      <c r="JB632" s="7"/>
      <c r="JC632" s="7"/>
      <c r="JD632" s="7"/>
      <c r="JE632" s="7"/>
      <c r="JF632" s="7"/>
      <c r="JG632" s="7"/>
      <c r="JH632" s="7"/>
      <c r="JI632" s="7"/>
      <c r="JJ632" s="7"/>
      <c r="JK632" s="7"/>
      <c r="JL632" s="7"/>
      <c r="JM632" s="7"/>
      <c r="JN632" s="7"/>
      <c r="JO632" s="7"/>
      <c r="JP632" s="7"/>
      <c r="JQ632" s="7"/>
      <c r="JR632" s="7"/>
      <c r="JS632" s="7"/>
      <c r="JT632" s="7"/>
      <c r="JU632" s="7"/>
    </row>
    <row r="633" spans="1:281" s="3" customFormat="1" ht="30" customHeight="1" thickBot="1">
      <c r="A633" s="19" t="s">
        <v>1713</v>
      </c>
      <c r="B633" s="29" t="s">
        <v>1035</v>
      </c>
      <c r="C633" s="29" t="s">
        <v>1622</v>
      </c>
      <c r="D633" s="109"/>
      <c r="E633" s="115">
        <v>0</v>
      </c>
      <c r="F633" s="113">
        <v>45852</v>
      </c>
      <c r="G633" s="34">
        <v>45866</v>
      </c>
      <c r="H633" s="125">
        <f t="shared" si="269"/>
        <v>15</v>
      </c>
      <c r="I633" s="22"/>
      <c r="J633" s="7"/>
      <c r="K633" s="7"/>
      <c r="L633" s="7"/>
      <c r="M633" s="7"/>
      <c r="N633" s="7"/>
      <c r="O633" s="7"/>
      <c r="P633" s="7"/>
      <c r="Q633" s="7"/>
      <c r="R633" s="7"/>
      <c r="S633" s="7"/>
      <c r="T633" s="7"/>
      <c r="U633" s="8"/>
      <c r="V633" s="8"/>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c r="DJ633" s="7"/>
      <c r="DK633" s="7"/>
      <c r="DL633" s="7"/>
      <c r="DM633" s="7"/>
      <c r="DN633" s="7"/>
      <c r="DO633" s="7"/>
      <c r="DP633" s="7"/>
      <c r="DQ633" s="7"/>
      <c r="DR633" s="7"/>
      <c r="DS633" s="7"/>
      <c r="DT633" s="7"/>
      <c r="DU633" s="7"/>
      <c r="DV633" s="7"/>
      <c r="DW633" s="7"/>
      <c r="DX633" s="7"/>
      <c r="DY633" s="7"/>
      <c r="DZ633" s="7"/>
      <c r="EA633" s="7"/>
      <c r="EB633" s="7"/>
      <c r="EC633" s="7"/>
      <c r="ED633" s="7"/>
      <c r="EE633" s="7"/>
      <c r="EF633" s="7"/>
      <c r="EG633" s="7"/>
      <c r="EH633" s="7"/>
      <c r="EI633" s="7"/>
      <c r="EJ633" s="7"/>
      <c r="EK633" s="7"/>
      <c r="EL633" s="7"/>
      <c r="EM633" s="7"/>
      <c r="EN633" s="7"/>
      <c r="EO633" s="7"/>
      <c r="EP633" s="7"/>
      <c r="EQ633" s="7"/>
      <c r="ER633" s="7"/>
      <c r="ES633" s="7"/>
      <c r="ET633" s="7"/>
      <c r="EU633" s="7"/>
      <c r="EV633" s="7"/>
      <c r="EW633" s="7"/>
      <c r="EX633" s="7"/>
      <c r="EY633" s="7"/>
      <c r="EZ633" s="7"/>
      <c r="FA633" s="7"/>
      <c r="FB633" s="7"/>
      <c r="FC633" s="7"/>
      <c r="FD633" s="7"/>
      <c r="FE633" s="7"/>
      <c r="FF633" s="7"/>
      <c r="FG633" s="7"/>
      <c r="FH633" s="7"/>
      <c r="FI633" s="7"/>
      <c r="FJ633" s="7"/>
      <c r="FK633" s="7"/>
      <c r="FL633" s="7"/>
      <c r="FM633" s="7"/>
      <c r="FN633" s="7"/>
      <c r="FO633" s="7"/>
      <c r="FP633" s="7"/>
      <c r="FQ633" s="7"/>
      <c r="FR633" s="7"/>
      <c r="FS633" s="7"/>
      <c r="FT633" s="7"/>
      <c r="FU633" s="7"/>
      <c r="FV633" s="7"/>
      <c r="FW633" s="7"/>
      <c r="FX633" s="7"/>
      <c r="FY633" s="7"/>
      <c r="FZ633" s="7"/>
      <c r="GA633" s="7"/>
      <c r="GB633" s="7"/>
      <c r="GC633" s="7"/>
      <c r="GD633" s="7"/>
      <c r="GE633" s="7"/>
      <c r="GF633" s="7"/>
      <c r="GG633" s="7"/>
      <c r="GH633" s="7"/>
      <c r="GI633" s="7"/>
      <c r="GJ633" s="7"/>
      <c r="GK633" s="7"/>
      <c r="GL633" s="7"/>
      <c r="GM633" s="7"/>
      <c r="GN633" s="7"/>
      <c r="GO633" s="7"/>
      <c r="GP633" s="7"/>
      <c r="GQ633" s="7"/>
      <c r="GR633" s="7"/>
      <c r="GS633" s="7"/>
      <c r="GT633" s="7"/>
      <c r="GU633" s="7"/>
      <c r="GV633" s="7"/>
      <c r="GW633" s="7"/>
      <c r="GX633" s="7"/>
      <c r="GY633" s="7"/>
      <c r="GZ633" s="7"/>
      <c r="HA633" s="7"/>
      <c r="HB633" s="7"/>
      <c r="HC633" s="7"/>
      <c r="HD633" s="7"/>
      <c r="HE633" s="7"/>
      <c r="HF633" s="7"/>
      <c r="HG633" s="7"/>
      <c r="HH633" s="7"/>
      <c r="HI633" s="7"/>
      <c r="HJ633" s="7"/>
      <c r="HK633" s="7"/>
      <c r="HL633" s="7"/>
      <c r="HM633" s="7"/>
      <c r="HN633" s="7"/>
      <c r="HO633" s="7"/>
      <c r="HP633" s="7"/>
      <c r="HQ633" s="7"/>
      <c r="HR633" s="7"/>
      <c r="HS633" s="7"/>
      <c r="HT633" s="7"/>
      <c r="HU633" s="7"/>
      <c r="HV633" s="7"/>
      <c r="HW633" s="7"/>
      <c r="HX633" s="7"/>
      <c r="HY633" s="7"/>
      <c r="HZ633" s="7"/>
      <c r="IA633" s="7"/>
      <c r="IB633" s="7"/>
      <c r="IC633" s="7"/>
      <c r="ID633" s="7"/>
      <c r="IE633" s="7"/>
      <c r="IF633" s="7"/>
      <c r="IG633" s="7"/>
      <c r="IH633" s="7"/>
      <c r="II633" s="7"/>
      <c r="IJ633" s="7"/>
      <c r="IK633" s="7"/>
      <c r="IL633" s="7"/>
      <c r="IM633" s="7"/>
      <c r="IN633" s="7"/>
      <c r="IO633" s="7"/>
      <c r="IP633" s="7"/>
      <c r="IQ633" s="7"/>
      <c r="IR633" s="7"/>
      <c r="IS633" s="7"/>
      <c r="IT633" s="7"/>
      <c r="IU633" s="7"/>
      <c r="IV633" s="7"/>
      <c r="IW633" s="7"/>
      <c r="IX633" s="7"/>
      <c r="IY633" s="7"/>
      <c r="IZ633" s="7"/>
      <c r="JA633" s="7"/>
      <c r="JB633" s="7"/>
      <c r="JC633" s="7"/>
      <c r="JD633" s="7"/>
      <c r="JE633" s="7"/>
      <c r="JF633" s="7"/>
      <c r="JG633" s="7"/>
      <c r="JH633" s="7"/>
      <c r="JI633" s="7"/>
      <c r="JJ633" s="7"/>
      <c r="JK633" s="7"/>
      <c r="JL633" s="7"/>
      <c r="JM633" s="7"/>
      <c r="JN633" s="7"/>
      <c r="JO633" s="7"/>
      <c r="JP633" s="7"/>
      <c r="JQ633" s="7"/>
      <c r="JR633" s="7"/>
      <c r="JS633" s="7"/>
      <c r="JT633" s="7"/>
      <c r="JU633" s="7"/>
    </row>
    <row r="634" spans="1:281" s="3" customFormat="1" ht="30" customHeight="1" thickBot="1">
      <c r="A634" s="19" t="s">
        <v>1714</v>
      </c>
      <c r="B634" s="29" t="s">
        <v>1753</v>
      </c>
      <c r="C634" s="29" t="s">
        <v>110</v>
      </c>
      <c r="D634" s="109"/>
      <c r="E634" s="115">
        <v>0</v>
      </c>
      <c r="F634" s="113">
        <v>45852</v>
      </c>
      <c r="G634" s="34">
        <v>45866</v>
      </c>
      <c r="H634" s="125">
        <f t="shared" si="269"/>
        <v>15</v>
      </c>
      <c r="I634" s="22"/>
      <c r="J634" s="7"/>
      <c r="K634" s="7"/>
      <c r="L634" s="7"/>
      <c r="M634" s="7"/>
      <c r="N634" s="7"/>
      <c r="O634" s="7"/>
      <c r="P634" s="7"/>
      <c r="Q634" s="7"/>
      <c r="R634" s="7"/>
      <c r="S634" s="7"/>
      <c r="T634" s="7"/>
      <c r="U634" s="8"/>
      <c r="V634" s="8"/>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c r="DJ634" s="7"/>
      <c r="DK634" s="7"/>
      <c r="DL634" s="7"/>
      <c r="DM634" s="7"/>
      <c r="DN634" s="7"/>
      <c r="DO634" s="7"/>
      <c r="DP634" s="7"/>
      <c r="DQ634" s="7"/>
      <c r="DR634" s="7"/>
      <c r="DS634" s="7"/>
      <c r="DT634" s="7"/>
      <c r="DU634" s="7"/>
      <c r="DV634" s="7"/>
      <c r="DW634" s="7"/>
      <c r="DX634" s="7"/>
      <c r="DY634" s="7"/>
      <c r="DZ634" s="7"/>
      <c r="EA634" s="7"/>
      <c r="EB634" s="7"/>
      <c r="EC634" s="7"/>
      <c r="ED634" s="7"/>
      <c r="EE634" s="7"/>
      <c r="EF634" s="7"/>
      <c r="EG634" s="7"/>
      <c r="EH634" s="7"/>
      <c r="EI634" s="7"/>
      <c r="EJ634" s="7"/>
      <c r="EK634" s="7"/>
      <c r="EL634" s="7"/>
      <c r="EM634" s="7"/>
      <c r="EN634" s="7"/>
      <c r="EO634" s="7"/>
      <c r="EP634" s="7"/>
      <c r="EQ634" s="7"/>
      <c r="ER634" s="7"/>
      <c r="ES634" s="7"/>
      <c r="ET634" s="7"/>
      <c r="EU634" s="7"/>
      <c r="EV634" s="7"/>
      <c r="EW634" s="7"/>
      <c r="EX634" s="7"/>
      <c r="EY634" s="7"/>
      <c r="EZ634" s="7"/>
      <c r="FA634" s="7"/>
      <c r="FB634" s="7"/>
      <c r="FC634" s="7"/>
      <c r="FD634" s="7"/>
      <c r="FE634" s="7"/>
      <c r="FF634" s="7"/>
      <c r="FG634" s="7"/>
      <c r="FH634" s="7"/>
      <c r="FI634" s="7"/>
      <c r="FJ634" s="7"/>
      <c r="FK634" s="7"/>
      <c r="FL634" s="7"/>
      <c r="FM634" s="7"/>
      <c r="FN634" s="7"/>
      <c r="FO634" s="7"/>
      <c r="FP634" s="7"/>
      <c r="FQ634" s="7"/>
      <c r="FR634" s="7"/>
      <c r="FS634" s="7"/>
      <c r="FT634" s="7"/>
      <c r="FU634" s="7"/>
      <c r="FV634" s="7"/>
      <c r="FW634" s="7"/>
      <c r="FX634" s="7"/>
      <c r="FY634" s="7"/>
      <c r="FZ634" s="7"/>
      <c r="GA634" s="7"/>
      <c r="GB634" s="7"/>
      <c r="GC634" s="7"/>
      <c r="GD634" s="7"/>
      <c r="GE634" s="7"/>
      <c r="GF634" s="7"/>
      <c r="GG634" s="7"/>
      <c r="GH634" s="7"/>
      <c r="GI634" s="7"/>
      <c r="GJ634" s="7"/>
      <c r="GK634" s="7"/>
      <c r="GL634" s="7"/>
      <c r="GM634" s="7"/>
      <c r="GN634" s="7"/>
      <c r="GO634" s="7"/>
      <c r="GP634" s="7"/>
      <c r="GQ634" s="7"/>
      <c r="GR634" s="7"/>
      <c r="GS634" s="7"/>
      <c r="GT634" s="7"/>
      <c r="GU634" s="7"/>
      <c r="GV634" s="7"/>
      <c r="GW634" s="7"/>
      <c r="GX634" s="7"/>
      <c r="GY634" s="7"/>
      <c r="GZ634" s="7"/>
      <c r="HA634" s="7"/>
      <c r="HB634" s="7"/>
      <c r="HC634" s="7"/>
      <c r="HD634" s="7"/>
      <c r="HE634" s="7"/>
      <c r="HF634" s="7"/>
      <c r="HG634" s="7"/>
      <c r="HH634" s="7"/>
      <c r="HI634" s="7"/>
      <c r="HJ634" s="7"/>
      <c r="HK634" s="7"/>
      <c r="HL634" s="7"/>
      <c r="HM634" s="7"/>
      <c r="HN634" s="7"/>
      <c r="HO634" s="7"/>
      <c r="HP634" s="7"/>
      <c r="HQ634" s="7"/>
      <c r="HR634" s="7"/>
      <c r="HS634" s="7"/>
      <c r="HT634" s="7"/>
      <c r="HU634" s="7"/>
      <c r="HV634" s="7"/>
      <c r="HW634" s="7"/>
      <c r="HX634" s="7"/>
      <c r="HY634" s="7"/>
      <c r="HZ634" s="7"/>
      <c r="IA634" s="7"/>
      <c r="IB634" s="7"/>
      <c r="IC634" s="7"/>
      <c r="ID634" s="7"/>
      <c r="IE634" s="7"/>
      <c r="IF634" s="7"/>
      <c r="IG634" s="7"/>
      <c r="IH634" s="7"/>
      <c r="II634" s="7"/>
      <c r="IJ634" s="7"/>
      <c r="IK634" s="7"/>
      <c r="IL634" s="7"/>
      <c r="IM634" s="7"/>
      <c r="IN634" s="7"/>
      <c r="IO634" s="7"/>
      <c r="IP634" s="7"/>
      <c r="IQ634" s="7"/>
      <c r="IR634" s="7"/>
      <c r="IS634" s="7"/>
      <c r="IT634" s="7"/>
      <c r="IU634" s="7"/>
      <c r="IV634" s="7"/>
      <c r="IW634" s="7"/>
      <c r="IX634" s="7"/>
      <c r="IY634" s="7"/>
      <c r="IZ634" s="7"/>
      <c r="JA634" s="7"/>
      <c r="JB634" s="7"/>
      <c r="JC634" s="7"/>
      <c r="JD634" s="7"/>
      <c r="JE634" s="7"/>
      <c r="JF634" s="7"/>
      <c r="JG634" s="7"/>
      <c r="JH634" s="7"/>
      <c r="JI634" s="7"/>
      <c r="JJ634" s="7"/>
      <c r="JK634" s="7"/>
      <c r="JL634" s="7"/>
      <c r="JM634" s="7"/>
      <c r="JN634" s="7"/>
      <c r="JO634" s="7"/>
      <c r="JP634" s="7"/>
      <c r="JQ634" s="7"/>
      <c r="JR634" s="7"/>
      <c r="JS634" s="7"/>
      <c r="JT634" s="7"/>
      <c r="JU634" s="7"/>
    </row>
    <row r="635" spans="1:281" s="3" customFormat="1" ht="30" customHeight="1" thickBot="1">
      <c r="A635" s="19" t="s">
        <v>1715</v>
      </c>
      <c r="B635" s="29" t="s">
        <v>1753</v>
      </c>
      <c r="C635" s="29" t="s">
        <v>110</v>
      </c>
      <c r="D635" s="109"/>
      <c r="E635" s="115">
        <v>0</v>
      </c>
      <c r="F635" s="113">
        <v>45852</v>
      </c>
      <c r="G635" s="34">
        <v>45866</v>
      </c>
      <c r="H635" s="125">
        <f t="shared" si="269"/>
        <v>15</v>
      </c>
      <c r="I635" s="22"/>
      <c r="J635" s="7"/>
      <c r="K635" s="7"/>
      <c r="L635" s="7"/>
      <c r="M635" s="7"/>
      <c r="N635" s="7"/>
      <c r="O635" s="7"/>
      <c r="P635" s="7"/>
      <c r="Q635" s="7"/>
      <c r="R635" s="7"/>
      <c r="S635" s="7"/>
      <c r="T635" s="7"/>
      <c r="U635" s="8"/>
      <c r="V635" s="8"/>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c r="DJ635" s="7"/>
      <c r="DK635" s="7"/>
      <c r="DL635" s="7"/>
      <c r="DM635" s="7"/>
      <c r="DN635" s="7"/>
      <c r="DO635" s="7"/>
      <c r="DP635" s="7"/>
      <c r="DQ635" s="7"/>
      <c r="DR635" s="7"/>
      <c r="DS635" s="7"/>
      <c r="DT635" s="7"/>
      <c r="DU635" s="7"/>
      <c r="DV635" s="7"/>
      <c r="DW635" s="7"/>
      <c r="DX635" s="7"/>
      <c r="DY635" s="7"/>
      <c r="DZ635" s="7"/>
      <c r="EA635" s="7"/>
      <c r="EB635" s="7"/>
      <c r="EC635" s="7"/>
      <c r="ED635" s="7"/>
      <c r="EE635" s="7"/>
      <c r="EF635" s="7"/>
      <c r="EG635" s="7"/>
      <c r="EH635" s="7"/>
      <c r="EI635" s="7"/>
      <c r="EJ635" s="7"/>
      <c r="EK635" s="7"/>
      <c r="EL635" s="7"/>
      <c r="EM635" s="7"/>
      <c r="EN635" s="7"/>
      <c r="EO635" s="7"/>
      <c r="EP635" s="7"/>
      <c r="EQ635" s="7"/>
      <c r="ER635" s="7"/>
      <c r="ES635" s="7"/>
      <c r="ET635" s="7"/>
      <c r="EU635" s="7"/>
      <c r="EV635" s="7"/>
      <c r="EW635" s="7"/>
      <c r="EX635" s="7"/>
      <c r="EY635" s="7"/>
      <c r="EZ635" s="7"/>
      <c r="FA635" s="7"/>
      <c r="FB635" s="7"/>
      <c r="FC635" s="7"/>
      <c r="FD635" s="7"/>
      <c r="FE635" s="7"/>
      <c r="FF635" s="7"/>
      <c r="FG635" s="7"/>
      <c r="FH635" s="7"/>
      <c r="FI635" s="7"/>
      <c r="FJ635" s="7"/>
      <c r="FK635" s="7"/>
      <c r="FL635" s="7"/>
      <c r="FM635" s="7"/>
      <c r="FN635" s="7"/>
      <c r="FO635" s="7"/>
      <c r="FP635" s="7"/>
      <c r="FQ635" s="7"/>
      <c r="FR635" s="7"/>
      <c r="FS635" s="7"/>
      <c r="FT635" s="7"/>
      <c r="FU635" s="7"/>
      <c r="FV635" s="7"/>
      <c r="FW635" s="7"/>
      <c r="FX635" s="7"/>
      <c r="FY635" s="7"/>
      <c r="FZ635" s="7"/>
      <c r="GA635" s="7"/>
      <c r="GB635" s="7"/>
      <c r="GC635" s="7"/>
      <c r="GD635" s="7"/>
      <c r="GE635" s="7"/>
      <c r="GF635" s="7"/>
      <c r="GG635" s="7"/>
      <c r="GH635" s="7"/>
      <c r="GI635" s="7"/>
      <c r="GJ635" s="7"/>
      <c r="GK635" s="7"/>
      <c r="GL635" s="7"/>
      <c r="GM635" s="7"/>
      <c r="GN635" s="7"/>
      <c r="GO635" s="7"/>
      <c r="GP635" s="7"/>
      <c r="GQ635" s="7"/>
      <c r="GR635" s="7"/>
      <c r="GS635" s="7"/>
      <c r="GT635" s="7"/>
      <c r="GU635" s="7"/>
      <c r="GV635" s="7"/>
      <c r="GW635" s="7"/>
      <c r="GX635" s="7"/>
      <c r="GY635" s="7"/>
      <c r="GZ635" s="7"/>
      <c r="HA635" s="7"/>
      <c r="HB635" s="7"/>
      <c r="HC635" s="7"/>
      <c r="HD635" s="7"/>
      <c r="HE635" s="7"/>
      <c r="HF635" s="7"/>
      <c r="HG635" s="7"/>
      <c r="HH635" s="7"/>
      <c r="HI635" s="7"/>
      <c r="HJ635" s="7"/>
      <c r="HK635" s="7"/>
      <c r="HL635" s="7"/>
      <c r="HM635" s="7"/>
      <c r="HN635" s="7"/>
      <c r="HO635" s="7"/>
      <c r="HP635" s="7"/>
      <c r="HQ635" s="7"/>
      <c r="HR635" s="7"/>
      <c r="HS635" s="7"/>
      <c r="HT635" s="7"/>
      <c r="HU635" s="7"/>
      <c r="HV635" s="7"/>
      <c r="HW635" s="7"/>
      <c r="HX635" s="7"/>
      <c r="HY635" s="7"/>
      <c r="HZ635" s="7"/>
      <c r="IA635" s="7"/>
      <c r="IB635" s="7"/>
      <c r="IC635" s="7"/>
      <c r="ID635" s="7"/>
      <c r="IE635" s="7"/>
      <c r="IF635" s="7"/>
      <c r="IG635" s="7"/>
      <c r="IH635" s="7"/>
      <c r="II635" s="7"/>
      <c r="IJ635" s="7"/>
      <c r="IK635" s="7"/>
      <c r="IL635" s="7"/>
      <c r="IM635" s="7"/>
      <c r="IN635" s="7"/>
      <c r="IO635" s="7"/>
      <c r="IP635" s="7"/>
      <c r="IQ635" s="7"/>
      <c r="IR635" s="7"/>
      <c r="IS635" s="7"/>
      <c r="IT635" s="7"/>
      <c r="IU635" s="7"/>
      <c r="IV635" s="7"/>
      <c r="IW635" s="7"/>
      <c r="IX635" s="7"/>
      <c r="IY635" s="7"/>
      <c r="IZ635" s="7"/>
      <c r="JA635" s="7"/>
      <c r="JB635" s="7"/>
      <c r="JC635" s="7"/>
      <c r="JD635" s="7"/>
      <c r="JE635" s="7"/>
      <c r="JF635" s="7"/>
      <c r="JG635" s="7"/>
      <c r="JH635" s="7"/>
      <c r="JI635" s="7"/>
      <c r="JJ635" s="7"/>
      <c r="JK635" s="7"/>
      <c r="JL635" s="7"/>
      <c r="JM635" s="7"/>
      <c r="JN635" s="7"/>
      <c r="JO635" s="7"/>
      <c r="JP635" s="7"/>
      <c r="JQ635" s="7"/>
      <c r="JR635" s="7"/>
      <c r="JS635" s="7"/>
      <c r="JT635" s="7"/>
      <c r="JU635" s="7"/>
    </row>
    <row r="636" spans="1:281" s="3" customFormat="1" ht="30" customHeight="1" thickBot="1">
      <c r="A636" s="19" t="s">
        <v>1716</v>
      </c>
      <c r="B636" s="29" t="s">
        <v>1753</v>
      </c>
      <c r="C636" s="29" t="s">
        <v>110</v>
      </c>
      <c r="D636" s="109"/>
      <c r="E636" s="115">
        <v>0</v>
      </c>
      <c r="F636" s="113">
        <v>45852</v>
      </c>
      <c r="G636" s="34">
        <v>45866</v>
      </c>
      <c r="H636" s="125">
        <f t="shared" si="269"/>
        <v>15</v>
      </c>
      <c r="I636" s="22"/>
      <c r="J636" s="7"/>
      <c r="K636" s="7"/>
      <c r="L636" s="7"/>
      <c r="M636" s="7"/>
      <c r="N636" s="7"/>
      <c r="O636" s="7"/>
      <c r="P636" s="7"/>
      <c r="Q636" s="7"/>
      <c r="R636" s="7"/>
      <c r="S636" s="7"/>
      <c r="T636" s="7"/>
      <c r="U636" s="8"/>
      <c r="V636" s="8"/>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c r="DJ636" s="7"/>
      <c r="DK636" s="7"/>
      <c r="DL636" s="7"/>
      <c r="DM636" s="7"/>
      <c r="DN636" s="7"/>
      <c r="DO636" s="7"/>
      <c r="DP636" s="7"/>
      <c r="DQ636" s="7"/>
      <c r="DR636" s="7"/>
      <c r="DS636" s="7"/>
      <c r="DT636" s="7"/>
      <c r="DU636" s="7"/>
      <c r="DV636" s="7"/>
      <c r="DW636" s="7"/>
      <c r="DX636" s="7"/>
      <c r="DY636" s="7"/>
      <c r="DZ636" s="7"/>
      <c r="EA636" s="7"/>
      <c r="EB636" s="7"/>
      <c r="EC636" s="7"/>
      <c r="ED636" s="7"/>
      <c r="EE636" s="7"/>
      <c r="EF636" s="7"/>
      <c r="EG636" s="7"/>
      <c r="EH636" s="7"/>
      <c r="EI636" s="7"/>
      <c r="EJ636" s="7"/>
      <c r="EK636" s="7"/>
      <c r="EL636" s="7"/>
      <c r="EM636" s="7"/>
      <c r="EN636" s="7"/>
      <c r="EO636" s="7"/>
      <c r="EP636" s="7"/>
      <c r="EQ636" s="7"/>
      <c r="ER636" s="7"/>
      <c r="ES636" s="7"/>
      <c r="ET636" s="7"/>
      <c r="EU636" s="7"/>
      <c r="EV636" s="7"/>
      <c r="EW636" s="7"/>
      <c r="EX636" s="7"/>
      <c r="EY636" s="7"/>
      <c r="EZ636" s="7"/>
      <c r="FA636" s="7"/>
      <c r="FB636" s="7"/>
      <c r="FC636" s="7"/>
      <c r="FD636" s="7"/>
      <c r="FE636" s="7"/>
      <c r="FF636" s="7"/>
      <c r="FG636" s="7"/>
      <c r="FH636" s="7"/>
      <c r="FI636" s="7"/>
      <c r="FJ636" s="7"/>
      <c r="FK636" s="7"/>
      <c r="FL636" s="7"/>
      <c r="FM636" s="7"/>
      <c r="FN636" s="7"/>
      <c r="FO636" s="7"/>
      <c r="FP636" s="7"/>
      <c r="FQ636" s="7"/>
      <c r="FR636" s="7"/>
      <c r="FS636" s="7"/>
      <c r="FT636" s="7"/>
      <c r="FU636" s="7"/>
      <c r="FV636" s="7"/>
      <c r="FW636" s="7"/>
      <c r="FX636" s="7"/>
      <c r="FY636" s="7"/>
      <c r="FZ636" s="7"/>
      <c r="GA636" s="7"/>
      <c r="GB636" s="7"/>
      <c r="GC636" s="7"/>
      <c r="GD636" s="7"/>
      <c r="GE636" s="7"/>
      <c r="GF636" s="7"/>
      <c r="GG636" s="7"/>
      <c r="GH636" s="7"/>
      <c r="GI636" s="7"/>
      <c r="GJ636" s="7"/>
      <c r="GK636" s="7"/>
      <c r="GL636" s="7"/>
      <c r="GM636" s="7"/>
      <c r="GN636" s="7"/>
      <c r="GO636" s="7"/>
      <c r="GP636" s="7"/>
      <c r="GQ636" s="7"/>
      <c r="GR636" s="7"/>
      <c r="GS636" s="7"/>
      <c r="GT636" s="7"/>
      <c r="GU636" s="7"/>
      <c r="GV636" s="7"/>
      <c r="GW636" s="7"/>
      <c r="GX636" s="7"/>
      <c r="GY636" s="7"/>
      <c r="GZ636" s="7"/>
      <c r="HA636" s="7"/>
      <c r="HB636" s="7"/>
      <c r="HC636" s="7"/>
      <c r="HD636" s="7"/>
      <c r="HE636" s="7"/>
      <c r="HF636" s="7"/>
      <c r="HG636" s="7"/>
      <c r="HH636" s="7"/>
      <c r="HI636" s="7"/>
      <c r="HJ636" s="7"/>
      <c r="HK636" s="7"/>
      <c r="HL636" s="7"/>
      <c r="HM636" s="7"/>
      <c r="HN636" s="7"/>
      <c r="HO636" s="7"/>
      <c r="HP636" s="7"/>
      <c r="HQ636" s="7"/>
      <c r="HR636" s="7"/>
      <c r="HS636" s="7"/>
      <c r="HT636" s="7"/>
      <c r="HU636" s="7"/>
      <c r="HV636" s="7"/>
      <c r="HW636" s="7"/>
      <c r="HX636" s="7"/>
      <c r="HY636" s="7"/>
      <c r="HZ636" s="7"/>
      <c r="IA636" s="7"/>
      <c r="IB636" s="7"/>
      <c r="IC636" s="7"/>
      <c r="ID636" s="7"/>
      <c r="IE636" s="7"/>
      <c r="IF636" s="7"/>
      <c r="IG636" s="7"/>
      <c r="IH636" s="7"/>
      <c r="II636" s="7"/>
      <c r="IJ636" s="7"/>
      <c r="IK636" s="7"/>
      <c r="IL636" s="7"/>
      <c r="IM636" s="7"/>
      <c r="IN636" s="7"/>
      <c r="IO636" s="7"/>
      <c r="IP636" s="7"/>
      <c r="IQ636" s="7"/>
      <c r="IR636" s="7"/>
      <c r="IS636" s="7"/>
      <c r="IT636" s="7"/>
      <c r="IU636" s="7"/>
      <c r="IV636" s="7"/>
      <c r="IW636" s="7"/>
      <c r="IX636" s="7"/>
      <c r="IY636" s="7"/>
      <c r="IZ636" s="7"/>
      <c r="JA636" s="7"/>
      <c r="JB636" s="7"/>
      <c r="JC636" s="7"/>
      <c r="JD636" s="7"/>
      <c r="JE636" s="7"/>
      <c r="JF636" s="7"/>
      <c r="JG636" s="7"/>
      <c r="JH636" s="7"/>
      <c r="JI636" s="7"/>
      <c r="JJ636" s="7"/>
      <c r="JK636" s="7"/>
      <c r="JL636" s="7"/>
      <c r="JM636" s="7"/>
      <c r="JN636" s="7"/>
      <c r="JO636" s="7"/>
      <c r="JP636" s="7"/>
      <c r="JQ636" s="7"/>
      <c r="JR636" s="7"/>
      <c r="JS636" s="7"/>
      <c r="JT636" s="7"/>
      <c r="JU636" s="7"/>
    </row>
    <row r="637" spans="1:281" s="3" customFormat="1" ht="30" customHeight="1" thickBot="1">
      <c r="A637" s="19" t="s">
        <v>1717</v>
      </c>
      <c r="B637" s="29" t="s">
        <v>1753</v>
      </c>
      <c r="C637" s="29" t="s">
        <v>110</v>
      </c>
      <c r="D637" s="109"/>
      <c r="E637" s="115">
        <v>0</v>
      </c>
      <c r="F637" s="113">
        <v>45852</v>
      </c>
      <c r="G637" s="34">
        <v>45866</v>
      </c>
      <c r="H637" s="125">
        <f t="shared" si="269"/>
        <v>15</v>
      </c>
      <c r="I637" s="22"/>
      <c r="J637" s="7"/>
      <c r="K637" s="7"/>
      <c r="L637" s="7"/>
      <c r="M637" s="7"/>
      <c r="N637" s="7"/>
      <c r="O637" s="7"/>
      <c r="P637" s="7"/>
      <c r="Q637" s="7"/>
      <c r="R637" s="7"/>
      <c r="S637" s="7"/>
      <c r="T637" s="7"/>
      <c r="U637" s="8"/>
      <c r="V637" s="8"/>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c r="DJ637" s="7"/>
      <c r="DK637" s="7"/>
      <c r="DL637" s="7"/>
      <c r="DM637" s="7"/>
      <c r="DN637" s="7"/>
      <c r="DO637" s="7"/>
      <c r="DP637" s="7"/>
      <c r="DQ637" s="7"/>
      <c r="DR637" s="7"/>
      <c r="DS637" s="7"/>
      <c r="DT637" s="7"/>
      <c r="DU637" s="7"/>
      <c r="DV637" s="7"/>
      <c r="DW637" s="7"/>
      <c r="DX637" s="7"/>
      <c r="DY637" s="7"/>
      <c r="DZ637" s="7"/>
      <c r="EA637" s="7"/>
      <c r="EB637" s="7"/>
      <c r="EC637" s="7"/>
      <c r="ED637" s="7"/>
      <c r="EE637" s="7"/>
      <c r="EF637" s="7"/>
      <c r="EG637" s="7"/>
      <c r="EH637" s="7"/>
      <c r="EI637" s="7"/>
      <c r="EJ637" s="7"/>
      <c r="EK637" s="7"/>
      <c r="EL637" s="7"/>
      <c r="EM637" s="7"/>
      <c r="EN637" s="7"/>
      <c r="EO637" s="7"/>
      <c r="EP637" s="7"/>
      <c r="EQ637" s="7"/>
      <c r="ER637" s="7"/>
      <c r="ES637" s="7"/>
      <c r="ET637" s="7"/>
      <c r="EU637" s="7"/>
      <c r="EV637" s="7"/>
      <c r="EW637" s="7"/>
      <c r="EX637" s="7"/>
      <c r="EY637" s="7"/>
      <c r="EZ637" s="7"/>
      <c r="FA637" s="7"/>
      <c r="FB637" s="7"/>
      <c r="FC637" s="7"/>
      <c r="FD637" s="7"/>
      <c r="FE637" s="7"/>
      <c r="FF637" s="7"/>
      <c r="FG637" s="7"/>
      <c r="FH637" s="7"/>
      <c r="FI637" s="7"/>
      <c r="FJ637" s="7"/>
      <c r="FK637" s="7"/>
      <c r="FL637" s="7"/>
      <c r="FM637" s="7"/>
      <c r="FN637" s="7"/>
      <c r="FO637" s="7"/>
      <c r="FP637" s="7"/>
      <c r="FQ637" s="7"/>
      <c r="FR637" s="7"/>
      <c r="FS637" s="7"/>
      <c r="FT637" s="7"/>
      <c r="FU637" s="7"/>
      <c r="FV637" s="7"/>
      <c r="FW637" s="7"/>
      <c r="FX637" s="7"/>
      <c r="FY637" s="7"/>
      <c r="FZ637" s="7"/>
      <c r="GA637" s="7"/>
      <c r="GB637" s="7"/>
      <c r="GC637" s="7"/>
      <c r="GD637" s="7"/>
      <c r="GE637" s="7"/>
      <c r="GF637" s="7"/>
      <c r="GG637" s="7"/>
      <c r="GH637" s="7"/>
      <c r="GI637" s="7"/>
      <c r="GJ637" s="7"/>
      <c r="GK637" s="7"/>
      <c r="GL637" s="7"/>
      <c r="GM637" s="7"/>
      <c r="GN637" s="7"/>
      <c r="GO637" s="7"/>
      <c r="GP637" s="7"/>
      <c r="GQ637" s="7"/>
      <c r="GR637" s="7"/>
      <c r="GS637" s="7"/>
      <c r="GT637" s="7"/>
      <c r="GU637" s="7"/>
      <c r="GV637" s="7"/>
      <c r="GW637" s="7"/>
      <c r="GX637" s="7"/>
      <c r="GY637" s="7"/>
      <c r="GZ637" s="7"/>
      <c r="HA637" s="7"/>
      <c r="HB637" s="7"/>
      <c r="HC637" s="7"/>
      <c r="HD637" s="7"/>
      <c r="HE637" s="7"/>
      <c r="HF637" s="7"/>
      <c r="HG637" s="7"/>
      <c r="HH637" s="7"/>
      <c r="HI637" s="7"/>
      <c r="HJ637" s="7"/>
      <c r="HK637" s="7"/>
      <c r="HL637" s="7"/>
      <c r="HM637" s="7"/>
      <c r="HN637" s="7"/>
      <c r="HO637" s="7"/>
      <c r="HP637" s="7"/>
      <c r="HQ637" s="7"/>
      <c r="HR637" s="7"/>
      <c r="HS637" s="7"/>
      <c r="HT637" s="7"/>
      <c r="HU637" s="7"/>
      <c r="HV637" s="7"/>
      <c r="HW637" s="7"/>
      <c r="HX637" s="7"/>
      <c r="HY637" s="7"/>
      <c r="HZ637" s="7"/>
      <c r="IA637" s="7"/>
      <c r="IB637" s="7"/>
      <c r="IC637" s="7"/>
      <c r="ID637" s="7"/>
      <c r="IE637" s="7"/>
      <c r="IF637" s="7"/>
      <c r="IG637" s="7"/>
      <c r="IH637" s="7"/>
      <c r="II637" s="7"/>
      <c r="IJ637" s="7"/>
      <c r="IK637" s="7"/>
      <c r="IL637" s="7"/>
      <c r="IM637" s="7"/>
      <c r="IN637" s="7"/>
      <c r="IO637" s="7"/>
      <c r="IP637" s="7"/>
      <c r="IQ637" s="7"/>
      <c r="IR637" s="7"/>
      <c r="IS637" s="7"/>
      <c r="IT637" s="7"/>
      <c r="IU637" s="7"/>
      <c r="IV637" s="7"/>
      <c r="IW637" s="7"/>
      <c r="IX637" s="7"/>
      <c r="IY637" s="7"/>
      <c r="IZ637" s="7"/>
      <c r="JA637" s="7"/>
      <c r="JB637" s="7"/>
      <c r="JC637" s="7"/>
      <c r="JD637" s="7"/>
      <c r="JE637" s="7"/>
      <c r="JF637" s="7"/>
      <c r="JG637" s="7"/>
      <c r="JH637" s="7"/>
      <c r="JI637" s="7"/>
      <c r="JJ637" s="7"/>
      <c r="JK637" s="7"/>
      <c r="JL637" s="7"/>
      <c r="JM637" s="7"/>
      <c r="JN637" s="7"/>
      <c r="JO637" s="7"/>
      <c r="JP637" s="7"/>
      <c r="JQ637" s="7"/>
      <c r="JR637" s="7"/>
      <c r="JS637" s="7"/>
      <c r="JT637" s="7"/>
      <c r="JU637" s="7"/>
    </row>
    <row r="638" spans="1:281" s="3" customFormat="1" ht="30" customHeight="1" thickBot="1">
      <c r="A638" s="19" t="s">
        <v>1718</v>
      </c>
      <c r="B638" s="29" t="s">
        <v>1753</v>
      </c>
      <c r="C638" s="29" t="s">
        <v>110</v>
      </c>
      <c r="D638" s="109"/>
      <c r="E638" s="115">
        <v>0</v>
      </c>
      <c r="F638" s="113">
        <v>45852</v>
      </c>
      <c r="G638" s="34">
        <v>45866</v>
      </c>
      <c r="H638" s="125">
        <f t="shared" si="269"/>
        <v>15</v>
      </c>
      <c r="I638" s="22"/>
      <c r="J638" s="7"/>
      <c r="K638" s="7"/>
      <c r="L638" s="7"/>
      <c r="M638" s="7"/>
      <c r="N638" s="7"/>
      <c r="O638" s="7"/>
      <c r="P638" s="7"/>
      <c r="Q638" s="7"/>
      <c r="R638" s="7"/>
      <c r="S638" s="7"/>
      <c r="T638" s="7"/>
      <c r="U638" s="8"/>
      <c r="V638" s="8"/>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c r="DJ638" s="7"/>
      <c r="DK638" s="7"/>
      <c r="DL638" s="7"/>
      <c r="DM638" s="7"/>
      <c r="DN638" s="7"/>
      <c r="DO638" s="7"/>
      <c r="DP638" s="7"/>
      <c r="DQ638" s="7"/>
      <c r="DR638" s="7"/>
      <c r="DS638" s="7"/>
      <c r="DT638" s="7"/>
      <c r="DU638" s="7"/>
      <c r="DV638" s="7"/>
      <c r="DW638" s="7"/>
      <c r="DX638" s="7"/>
      <c r="DY638" s="7"/>
      <c r="DZ638" s="7"/>
      <c r="EA638" s="7"/>
      <c r="EB638" s="7"/>
      <c r="EC638" s="7"/>
      <c r="ED638" s="7"/>
      <c r="EE638" s="7"/>
      <c r="EF638" s="7"/>
      <c r="EG638" s="7"/>
      <c r="EH638" s="7"/>
      <c r="EI638" s="7"/>
      <c r="EJ638" s="7"/>
      <c r="EK638" s="7"/>
      <c r="EL638" s="7"/>
      <c r="EM638" s="7"/>
      <c r="EN638" s="7"/>
      <c r="EO638" s="7"/>
      <c r="EP638" s="7"/>
      <c r="EQ638" s="7"/>
      <c r="ER638" s="7"/>
      <c r="ES638" s="7"/>
      <c r="ET638" s="7"/>
      <c r="EU638" s="7"/>
      <c r="EV638" s="7"/>
      <c r="EW638" s="7"/>
      <c r="EX638" s="7"/>
      <c r="EY638" s="7"/>
      <c r="EZ638" s="7"/>
      <c r="FA638" s="7"/>
      <c r="FB638" s="7"/>
      <c r="FC638" s="7"/>
      <c r="FD638" s="7"/>
      <c r="FE638" s="7"/>
      <c r="FF638" s="7"/>
      <c r="FG638" s="7"/>
      <c r="FH638" s="7"/>
      <c r="FI638" s="7"/>
      <c r="FJ638" s="7"/>
      <c r="FK638" s="7"/>
      <c r="FL638" s="7"/>
      <c r="FM638" s="7"/>
      <c r="FN638" s="7"/>
      <c r="FO638" s="7"/>
      <c r="FP638" s="7"/>
      <c r="FQ638" s="7"/>
      <c r="FR638" s="7"/>
      <c r="FS638" s="7"/>
      <c r="FT638" s="7"/>
      <c r="FU638" s="7"/>
      <c r="FV638" s="7"/>
      <c r="FW638" s="7"/>
      <c r="FX638" s="7"/>
      <c r="FY638" s="7"/>
      <c r="FZ638" s="7"/>
      <c r="GA638" s="7"/>
      <c r="GB638" s="7"/>
      <c r="GC638" s="7"/>
      <c r="GD638" s="7"/>
      <c r="GE638" s="7"/>
      <c r="GF638" s="7"/>
      <c r="GG638" s="7"/>
      <c r="GH638" s="7"/>
      <c r="GI638" s="7"/>
      <c r="GJ638" s="7"/>
      <c r="GK638" s="7"/>
      <c r="GL638" s="7"/>
      <c r="GM638" s="7"/>
      <c r="GN638" s="7"/>
      <c r="GO638" s="7"/>
      <c r="GP638" s="7"/>
      <c r="GQ638" s="7"/>
      <c r="GR638" s="7"/>
      <c r="GS638" s="7"/>
      <c r="GT638" s="7"/>
      <c r="GU638" s="7"/>
      <c r="GV638" s="7"/>
      <c r="GW638" s="7"/>
      <c r="GX638" s="7"/>
      <c r="GY638" s="7"/>
      <c r="GZ638" s="7"/>
      <c r="HA638" s="7"/>
      <c r="HB638" s="7"/>
      <c r="HC638" s="7"/>
      <c r="HD638" s="7"/>
      <c r="HE638" s="7"/>
      <c r="HF638" s="7"/>
      <c r="HG638" s="7"/>
      <c r="HH638" s="7"/>
      <c r="HI638" s="7"/>
      <c r="HJ638" s="7"/>
      <c r="HK638" s="7"/>
      <c r="HL638" s="7"/>
      <c r="HM638" s="7"/>
      <c r="HN638" s="7"/>
      <c r="HO638" s="7"/>
      <c r="HP638" s="7"/>
      <c r="HQ638" s="7"/>
      <c r="HR638" s="7"/>
      <c r="HS638" s="7"/>
      <c r="HT638" s="7"/>
      <c r="HU638" s="7"/>
      <c r="HV638" s="7"/>
      <c r="HW638" s="7"/>
      <c r="HX638" s="7"/>
      <c r="HY638" s="7"/>
      <c r="HZ638" s="7"/>
      <c r="IA638" s="7"/>
      <c r="IB638" s="7"/>
      <c r="IC638" s="7"/>
      <c r="ID638" s="7"/>
      <c r="IE638" s="7"/>
      <c r="IF638" s="7"/>
      <c r="IG638" s="7"/>
      <c r="IH638" s="7"/>
      <c r="II638" s="7"/>
      <c r="IJ638" s="7"/>
      <c r="IK638" s="7"/>
      <c r="IL638" s="7"/>
      <c r="IM638" s="7"/>
      <c r="IN638" s="7"/>
      <c r="IO638" s="7"/>
      <c r="IP638" s="7"/>
      <c r="IQ638" s="7"/>
      <c r="IR638" s="7"/>
      <c r="IS638" s="7"/>
      <c r="IT638" s="7"/>
      <c r="IU638" s="7"/>
      <c r="IV638" s="7"/>
      <c r="IW638" s="7"/>
      <c r="IX638" s="7"/>
      <c r="IY638" s="7"/>
      <c r="IZ638" s="7"/>
      <c r="JA638" s="7"/>
      <c r="JB638" s="7"/>
      <c r="JC638" s="7"/>
      <c r="JD638" s="7"/>
      <c r="JE638" s="7"/>
      <c r="JF638" s="7"/>
      <c r="JG638" s="7"/>
      <c r="JH638" s="7"/>
      <c r="JI638" s="7"/>
      <c r="JJ638" s="7"/>
      <c r="JK638" s="7"/>
      <c r="JL638" s="7"/>
      <c r="JM638" s="7"/>
      <c r="JN638" s="7"/>
      <c r="JO638" s="7"/>
      <c r="JP638" s="7"/>
      <c r="JQ638" s="7"/>
      <c r="JR638" s="7"/>
      <c r="JS638" s="7"/>
      <c r="JT638" s="7"/>
      <c r="JU638" s="7"/>
    </row>
    <row r="639" spans="1:281" s="3" customFormat="1" ht="30" customHeight="1" thickBot="1">
      <c r="A639" s="19" t="s">
        <v>1719</v>
      </c>
      <c r="B639" s="29" t="s">
        <v>1753</v>
      </c>
      <c r="C639" s="29" t="s">
        <v>110</v>
      </c>
      <c r="D639" s="109"/>
      <c r="E639" s="115">
        <v>0</v>
      </c>
      <c r="F639" s="113">
        <v>45852</v>
      </c>
      <c r="G639" s="34">
        <v>45866</v>
      </c>
      <c r="H639" s="125">
        <f t="shared" si="269"/>
        <v>15</v>
      </c>
      <c r="I639" s="22"/>
      <c r="J639" s="7"/>
      <c r="K639" s="7"/>
      <c r="L639" s="7"/>
      <c r="M639" s="7"/>
      <c r="N639" s="7"/>
      <c r="O639" s="7"/>
      <c r="P639" s="7"/>
      <c r="Q639" s="7"/>
      <c r="R639" s="7"/>
      <c r="S639" s="7"/>
      <c r="T639" s="7"/>
      <c r="U639" s="8"/>
      <c r="V639" s="8"/>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c r="DJ639" s="7"/>
      <c r="DK639" s="7"/>
      <c r="DL639" s="7"/>
      <c r="DM639" s="7"/>
      <c r="DN639" s="7"/>
      <c r="DO639" s="7"/>
      <c r="DP639" s="7"/>
      <c r="DQ639" s="7"/>
      <c r="DR639" s="7"/>
      <c r="DS639" s="7"/>
      <c r="DT639" s="7"/>
      <c r="DU639" s="7"/>
      <c r="DV639" s="7"/>
      <c r="DW639" s="7"/>
      <c r="DX639" s="7"/>
      <c r="DY639" s="7"/>
      <c r="DZ639" s="7"/>
      <c r="EA639" s="7"/>
      <c r="EB639" s="7"/>
      <c r="EC639" s="7"/>
      <c r="ED639" s="7"/>
      <c r="EE639" s="7"/>
      <c r="EF639" s="7"/>
      <c r="EG639" s="7"/>
      <c r="EH639" s="7"/>
      <c r="EI639" s="7"/>
      <c r="EJ639" s="7"/>
      <c r="EK639" s="7"/>
      <c r="EL639" s="7"/>
      <c r="EM639" s="7"/>
      <c r="EN639" s="7"/>
      <c r="EO639" s="7"/>
      <c r="EP639" s="7"/>
      <c r="EQ639" s="7"/>
      <c r="ER639" s="7"/>
      <c r="ES639" s="7"/>
      <c r="ET639" s="7"/>
      <c r="EU639" s="7"/>
      <c r="EV639" s="7"/>
      <c r="EW639" s="7"/>
      <c r="EX639" s="7"/>
      <c r="EY639" s="7"/>
      <c r="EZ639" s="7"/>
      <c r="FA639" s="7"/>
      <c r="FB639" s="7"/>
      <c r="FC639" s="7"/>
      <c r="FD639" s="7"/>
      <c r="FE639" s="7"/>
      <c r="FF639" s="7"/>
      <c r="FG639" s="7"/>
      <c r="FH639" s="7"/>
      <c r="FI639" s="7"/>
      <c r="FJ639" s="7"/>
      <c r="FK639" s="7"/>
      <c r="FL639" s="7"/>
      <c r="FM639" s="7"/>
      <c r="FN639" s="7"/>
      <c r="FO639" s="7"/>
      <c r="FP639" s="7"/>
      <c r="FQ639" s="7"/>
      <c r="FR639" s="7"/>
      <c r="FS639" s="7"/>
      <c r="FT639" s="7"/>
      <c r="FU639" s="7"/>
      <c r="FV639" s="7"/>
      <c r="FW639" s="7"/>
      <c r="FX639" s="7"/>
      <c r="FY639" s="7"/>
      <c r="FZ639" s="7"/>
      <c r="GA639" s="7"/>
      <c r="GB639" s="7"/>
      <c r="GC639" s="7"/>
      <c r="GD639" s="7"/>
      <c r="GE639" s="7"/>
      <c r="GF639" s="7"/>
      <c r="GG639" s="7"/>
      <c r="GH639" s="7"/>
      <c r="GI639" s="7"/>
      <c r="GJ639" s="7"/>
      <c r="GK639" s="7"/>
      <c r="GL639" s="7"/>
      <c r="GM639" s="7"/>
      <c r="GN639" s="7"/>
      <c r="GO639" s="7"/>
      <c r="GP639" s="7"/>
      <c r="GQ639" s="7"/>
      <c r="GR639" s="7"/>
      <c r="GS639" s="7"/>
      <c r="GT639" s="7"/>
      <c r="GU639" s="7"/>
      <c r="GV639" s="7"/>
      <c r="GW639" s="7"/>
      <c r="GX639" s="7"/>
      <c r="GY639" s="7"/>
      <c r="GZ639" s="7"/>
      <c r="HA639" s="7"/>
      <c r="HB639" s="7"/>
      <c r="HC639" s="7"/>
      <c r="HD639" s="7"/>
      <c r="HE639" s="7"/>
      <c r="HF639" s="7"/>
      <c r="HG639" s="7"/>
      <c r="HH639" s="7"/>
      <c r="HI639" s="7"/>
      <c r="HJ639" s="7"/>
      <c r="HK639" s="7"/>
      <c r="HL639" s="7"/>
      <c r="HM639" s="7"/>
      <c r="HN639" s="7"/>
      <c r="HO639" s="7"/>
      <c r="HP639" s="7"/>
      <c r="HQ639" s="7"/>
      <c r="HR639" s="7"/>
      <c r="HS639" s="7"/>
      <c r="HT639" s="7"/>
      <c r="HU639" s="7"/>
      <c r="HV639" s="7"/>
      <c r="HW639" s="7"/>
      <c r="HX639" s="7"/>
      <c r="HY639" s="7"/>
      <c r="HZ639" s="7"/>
      <c r="IA639" s="7"/>
      <c r="IB639" s="7"/>
      <c r="IC639" s="7"/>
      <c r="ID639" s="7"/>
      <c r="IE639" s="7"/>
      <c r="IF639" s="7"/>
      <c r="IG639" s="7"/>
      <c r="IH639" s="7"/>
      <c r="II639" s="7"/>
      <c r="IJ639" s="7"/>
      <c r="IK639" s="7"/>
      <c r="IL639" s="7"/>
      <c r="IM639" s="7"/>
      <c r="IN639" s="7"/>
      <c r="IO639" s="7"/>
      <c r="IP639" s="7"/>
      <c r="IQ639" s="7"/>
      <c r="IR639" s="7"/>
      <c r="IS639" s="7"/>
      <c r="IT639" s="7"/>
      <c r="IU639" s="7"/>
      <c r="IV639" s="7"/>
      <c r="IW639" s="7"/>
      <c r="IX639" s="7"/>
      <c r="IY639" s="7"/>
      <c r="IZ639" s="7"/>
      <c r="JA639" s="7"/>
      <c r="JB639" s="7"/>
      <c r="JC639" s="7"/>
      <c r="JD639" s="7"/>
      <c r="JE639" s="7"/>
      <c r="JF639" s="7"/>
      <c r="JG639" s="7"/>
      <c r="JH639" s="7"/>
      <c r="JI639" s="7"/>
      <c r="JJ639" s="7"/>
      <c r="JK639" s="7"/>
      <c r="JL639" s="7"/>
      <c r="JM639" s="7"/>
      <c r="JN639" s="7"/>
      <c r="JO639" s="7"/>
      <c r="JP639" s="7"/>
      <c r="JQ639" s="7"/>
      <c r="JR639" s="7"/>
      <c r="JS639" s="7"/>
      <c r="JT639" s="7"/>
      <c r="JU639" s="7"/>
    </row>
    <row r="640" spans="1:281" s="3" customFormat="1" ht="30" customHeight="1" thickBot="1">
      <c r="A640" s="19" t="s">
        <v>1720</v>
      </c>
      <c r="B640" s="29" t="s">
        <v>1753</v>
      </c>
      <c r="C640" s="29" t="s">
        <v>110</v>
      </c>
      <c r="D640" s="109"/>
      <c r="E640" s="115">
        <v>0</v>
      </c>
      <c r="F640" s="113">
        <v>45852</v>
      </c>
      <c r="G640" s="34">
        <v>45866</v>
      </c>
      <c r="H640" s="125">
        <f t="shared" si="269"/>
        <v>15</v>
      </c>
      <c r="I640" s="22"/>
      <c r="J640" s="7"/>
      <c r="K640" s="7"/>
      <c r="L640" s="7"/>
      <c r="M640" s="7"/>
      <c r="N640" s="7"/>
      <c r="O640" s="7"/>
      <c r="P640" s="7"/>
      <c r="Q640" s="7"/>
      <c r="R640" s="7"/>
      <c r="S640" s="7"/>
      <c r="T640" s="7"/>
      <c r="U640" s="8"/>
      <c r="V640" s="8"/>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c r="DJ640" s="7"/>
      <c r="DK640" s="7"/>
      <c r="DL640" s="7"/>
      <c r="DM640" s="7"/>
      <c r="DN640" s="7"/>
      <c r="DO640" s="7"/>
      <c r="DP640" s="7"/>
      <c r="DQ640" s="7"/>
      <c r="DR640" s="7"/>
      <c r="DS640" s="7"/>
      <c r="DT640" s="7"/>
      <c r="DU640" s="7"/>
      <c r="DV640" s="7"/>
      <c r="DW640" s="7"/>
      <c r="DX640" s="7"/>
      <c r="DY640" s="7"/>
      <c r="DZ640" s="7"/>
      <c r="EA640" s="7"/>
      <c r="EB640" s="7"/>
      <c r="EC640" s="7"/>
      <c r="ED640" s="7"/>
      <c r="EE640" s="7"/>
      <c r="EF640" s="7"/>
      <c r="EG640" s="7"/>
      <c r="EH640" s="7"/>
      <c r="EI640" s="7"/>
      <c r="EJ640" s="7"/>
      <c r="EK640" s="7"/>
      <c r="EL640" s="7"/>
      <c r="EM640" s="7"/>
      <c r="EN640" s="7"/>
      <c r="EO640" s="7"/>
      <c r="EP640" s="7"/>
      <c r="EQ640" s="7"/>
      <c r="ER640" s="7"/>
      <c r="ES640" s="7"/>
      <c r="ET640" s="7"/>
      <c r="EU640" s="7"/>
      <c r="EV640" s="7"/>
      <c r="EW640" s="7"/>
      <c r="EX640" s="7"/>
      <c r="EY640" s="7"/>
      <c r="EZ640" s="7"/>
      <c r="FA640" s="7"/>
      <c r="FB640" s="7"/>
      <c r="FC640" s="7"/>
      <c r="FD640" s="7"/>
      <c r="FE640" s="7"/>
      <c r="FF640" s="7"/>
      <c r="FG640" s="7"/>
      <c r="FH640" s="7"/>
      <c r="FI640" s="7"/>
      <c r="FJ640" s="7"/>
      <c r="FK640" s="7"/>
      <c r="FL640" s="7"/>
      <c r="FM640" s="7"/>
      <c r="FN640" s="7"/>
      <c r="FO640" s="7"/>
      <c r="FP640" s="7"/>
      <c r="FQ640" s="7"/>
      <c r="FR640" s="7"/>
      <c r="FS640" s="7"/>
      <c r="FT640" s="7"/>
      <c r="FU640" s="7"/>
      <c r="FV640" s="7"/>
      <c r="FW640" s="7"/>
      <c r="FX640" s="7"/>
      <c r="FY640" s="7"/>
      <c r="FZ640" s="7"/>
      <c r="GA640" s="7"/>
      <c r="GB640" s="7"/>
      <c r="GC640" s="7"/>
      <c r="GD640" s="7"/>
      <c r="GE640" s="7"/>
      <c r="GF640" s="7"/>
      <c r="GG640" s="7"/>
      <c r="GH640" s="7"/>
      <c r="GI640" s="7"/>
      <c r="GJ640" s="7"/>
      <c r="GK640" s="7"/>
      <c r="GL640" s="7"/>
      <c r="GM640" s="7"/>
      <c r="GN640" s="7"/>
      <c r="GO640" s="7"/>
      <c r="GP640" s="7"/>
      <c r="GQ640" s="7"/>
      <c r="GR640" s="7"/>
      <c r="GS640" s="7"/>
      <c r="GT640" s="7"/>
      <c r="GU640" s="7"/>
      <c r="GV640" s="7"/>
      <c r="GW640" s="7"/>
      <c r="GX640" s="7"/>
      <c r="GY640" s="7"/>
      <c r="GZ640" s="7"/>
      <c r="HA640" s="7"/>
      <c r="HB640" s="7"/>
      <c r="HC640" s="7"/>
      <c r="HD640" s="7"/>
      <c r="HE640" s="7"/>
      <c r="HF640" s="7"/>
      <c r="HG640" s="7"/>
      <c r="HH640" s="7"/>
      <c r="HI640" s="7"/>
      <c r="HJ640" s="7"/>
      <c r="HK640" s="7"/>
      <c r="HL640" s="7"/>
      <c r="HM640" s="7"/>
      <c r="HN640" s="7"/>
      <c r="HO640" s="7"/>
      <c r="HP640" s="7"/>
      <c r="HQ640" s="7"/>
      <c r="HR640" s="7"/>
      <c r="HS640" s="7"/>
      <c r="HT640" s="7"/>
      <c r="HU640" s="7"/>
      <c r="HV640" s="7"/>
      <c r="HW640" s="7"/>
      <c r="HX640" s="7"/>
      <c r="HY640" s="7"/>
      <c r="HZ640" s="7"/>
      <c r="IA640" s="7"/>
      <c r="IB640" s="7"/>
      <c r="IC640" s="7"/>
      <c r="ID640" s="7"/>
      <c r="IE640" s="7"/>
      <c r="IF640" s="7"/>
      <c r="IG640" s="7"/>
      <c r="IH640" s="7"/>
      <c r="II640" s="7"/>
      <c r="IJ640" s="7"/>
      <c r="IK640" s="7"/>
      <c r="IL640" s="7"/>
      <c r="IM640" s="7"/>
      <c r="IN640" s="7"/>
      <c r="IO640" s="7"/>
      <c r="IP640" s="7"/>
      <c r="IQ640" s="7"/>
      <c r="IR640" s="7"/>
      <c r="IS640" s="7"/>
      <c r="IT640" s="7"/>
      <c r="IU640" s="7"/>
      <c r="IV640" s="7"/>
      <c r="IW640" s="7"/>
      <c r="IX640" s="7"/>
      <c r="IY640" s="7"/>
      <c r="IZ640" s="7"/>
      <c r="JA640" s="7"/>
      <c r="JB640" s="7"/>
      <c r="JC640" s="7"/>
      <c r="JD640" s="7"/>
      <c r="JE640" s="7"/>
      <c r="JF640" s="7"/>
      <c r="JG640" s="7"/>
      <c r="JH640" s="7"/>
      <c r="JI640" s="7"/>
      <c r="JJ640" s="7"/>
      <c r="JK640" s="7"/>
      <c r="JL640" s="7"/>
      <c r="JM640" s="7"/>
      <c r="JN640" s="7"/>
      <c r="JO640" s="7"/>
      <c r="JP640" s="7"/>
      <c r="JQ640" s="7"/>
      <c r="JR640" s="7"/>
      <c r="JS640" s="7"/>
      <c r="JT640" s="7"/>
      <c r="JU640" s="7"/>
    </row>
    <row r="641" spans="1:281" s="3" customFormat="1" ht="30" customHeight="1" thickBot="1">
      <c r="A641" s="19" t="s">
        <v>1721</v>
      </c>
      <c r="B641" s="29"/>
      <c r="C641" s="29" t="s">
        <v>405</v>
      </c>
      <c r="D641" s="109"/>
      <c r="E641" s="115">
        <v>0</v>
      </c>
      <c r="F641" s="113">
        <v>45852</v>
      </c>
      <c r="G641" s="34">
        <v>45866</v>
      </c>
      <c r="H641" s="125">
        <f t="shared" si="269"/>
        <v>15</v>
      </c>
      <c r="I641" s="22"/>
      <c r="J641" s="7"/>
      <c r="K641" s="7"/>
      <c r="L641" s="7"/>
      <c r="M641" s="7"/>
      <c r="N641" s="7"/>
      <c r="O641" s="7"/>
      <c r="P641" s="7"/>
      <c r="Q641" s="7"/>
      <c r="R641" s="7"/>
      <c r="S641" s="7"/>
      <c r="T641" s="7"/>
      <c r="U641" s="8"/>
      <c r="V641" s="8"/>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c r="DJ641" s="7"/>
      <c r="DK641" s="7"/>
      <c r="DL641" s="7"/>
      <c r="DM641" s="7"/>
      <c r="DN641" s="7"/>
      <c r="DO641" s="7"/>
      <c r="DP641" s="7"/>
      <c r="DQ641" s="7"/>
      <c r="DR641" s="7"/>
      <c r="DS641" s="7"/>
      <c r="DT641" s="7"/>
      <c r="DU641" s="7"/>
      <c r="DV641" s="7"/>
      <c r="DW641" s="7"/>
      <c r="DX641" s="7"/>
      <c r="DY641" s="7"/>
      <c r="DZ641" s="7"/>
      <c r="EA641" s="7"/>
      <c r="EB641" s="7"/>
      <c r="EC641" s="7"/>
      <c r="ED641" s="7"/>
      <c r="EE641" s="7"/>
      <c r="EF641" s="7"/>
      <c r="EG641" s="7"/>
      <c r="EH641" s="7"/>
      <c r="EI641" s="7"/>
      <c r="EJ641" s="7"/>
      <c r="EK641" s="7"/>
      <c r="EL641" s="7"/>
      <c r="EM641" s="7"/>
      <c r="EN641" s="7"/>
      <c r="EO641" s="7"/>
      <c r="EP641" s="7"/>
      <c r="EQ641" s="7"/>
      <c r="ER641" s="7"/>
      <c r="ES641" s="7"/>
      <c r="ET641" s="7"/>
      <c r="EU641" s="7"/>
      <c r="EV641" s="7"/>
      <c r="EW641" s="7"/>
      <c r="EX641" s="7"/>
      <c r="EY641" s="7"/>
      <c r="EZ641" s="7"/>
      <c r="FA641" s="7"/>
      <c r="FB641" s="7"/>
      <c r="FC641" s="7"/>
      <c r="FD641" s="7"/>
      <c r="FE641" s="7"/>
      <c r="FF641" s="7"/>
      <c r="FG641" s="7"/>
      <c r="FH641" s="7"/>
      <c r="FI641" s="7"/>
      <c r="FJ641" s="7"/>
      <c r="FK641" s="7"/>
      <c r="FL641" s="7"/>
      <c r="FM641" s="7"/>
      <c r="FN641" s="7"/>
      <c r="FO641" s="7"/>
      <c r="FP641" s="7"/>
      <c r="FQ641" s="7"/>
      <c r="FR641" s="7"/>
      <c r="FS641" s="7"/>
      <c r="FT641" s="7"/>
      <c r="FU641" s="7"/>
      <c r="FV641" s="7"/>
      <c r="FW641" s="7"/>
      <c r="FX641" s="7"/>
      <c r="FY641" s="7"/>
      <c r="FZ641" s="7"/>
      <c r="GA641" s="7"/>
      <c r="GB641" s="7"/>
      <c r="GC641" s="7"/>
      <c r="GD641" s="7"/>
      <c r="GE641" s="7"/>
      <c r="GF641" s="7"/>
      <c r="GG641" s="7"/>
      <c r="GH641" s="7"/>
      <c r="GI641" s="7"/>
      <c r="GJ641" s="7"/>
      <c r="GK641" s="7"/>
      <c r="GL641" s="7"/>
      <c r="GM641" s="7"/>
      <c r="GN641" s="7"/>
      <c r="GO641" s="7"/>
      <c r="GP641" s="7"/>
      <c r="GQ641" s="7"/>
      <c r="GR641" s="7"/>
      <c r="GS641" s="7"/>
      <c r="GT641" s="7"/>
      <c r="GU641" s="7"/>
      <c r="GV641" s="7"/>
      <c r="GW641" s="7"/>
      <c r="GX641" s="7"/>
      <c r="GY641" s="7"/>
      <c r="GZ641" s="7"/>
      <c r="HA641" s="7"/>
      <c r="HB641" s="7"/>
      <c r="HC641" s="7"/>
      <c r="HD641" s="7"/>
      <c r="HE641" s="7"/>
      <c r="HF641" s="7"/>
      <c r="HG641" s="7"/>
      <c r="HH641" s="7"/>
      <c r="HI641" s="7"/>
      <c r="HJ641" s="7"/>
      <c r="HK641" s="7"/>
      <c r="HL641" s="7"/>
      <c r="HM641" s="7"/>
      <c r="HN641" s="7"/>
      <c r="HO641" s="7"/>
      <c r="HP641" s="7"/>
      <c r="HQ641" s="7"/>
      <c r="HR641" s="7"/>
      <c r="HS641" s="7"/>
      <c r="HT641" s="7"/>
      <c r="HU641" s="7"/>
      <c r="HV641" s="7"/>
      <c r="HW641" s="7"/>
      <c r="HX641" s="7"/>
      <c r="HY641" s="7"/>
      <c r="HZ641" s="7"/>
      <c r="IA641" s="7"/>
      <c r="IB641" s="7"/>
      <c r="IC641" s="7"/>
      <c r="ID641" s="7"/>
      <c r="IE641" s="7"/>
      <c r="IF641" s="7"/>
      <c r="IG641" s="7"/>
      <c r="IH641" s="7"/>
      <c r="II641" s="7"/>
      <c r="IJ641" s="7"/>
      <c r="IK641" s="7"/>
      <c r="IL641" s="7"/>
      <c r="IM641" s="7"/>
      <c r="IN641" s="7"/>
      <c r="IO641" s="7"/>
      <c r="IP641" s="7"/>
      <c r="IQ641" s="7"/>
      <c r="IR641" s="7"/>
      <c r="IS641" s="7"/>
      <c r="IT641" s="7"/>
      <c r="IU641" s="7"/>
      <c r="IV641" s="7"/>
      <c r="IW641" s="7"/>
      <c r="IX641" s="7"/>
      <c r="IY641" s="7"/>
      <c r="IZ641" s="7"/>
      <c r="JA641" s="7"/>
      <c r="JB641" s="7"/>
      <c r="JC641" s="7"/>
      <c r="JD641" s="7"/>
      <c r="JE641" s="7"/>
      <c r="JF641" s="7"/>
      <c r="JG641" s="7"/>
      <c r="JH641" s="7"/>
      <c r="JI641" s="7"/>
      <c r="JJ641" s="7"/>
      <c r="JK641" s="7"/>
      <c r="JL641" s="7"/>
      <c r="JM641" s="7"/>
      <c r="JN641" s="7"/>
      <c r="JO641" s="7"/>
      <c r="JP641" s="7"/>
      <c r="JQ641" s="7"/>
      <c r="JR641" s="7"/>
      <c r="JS641" s="7"/>
      <c r="JT641" s="7"/>
      <c r="JU641" s="7"/>
    </row>
    <row r="642" spans="1:281" s="3" customFormat="1" ht="30" customHeight="1" thickBot="1">
      <c r="A642" s="19" t="s">
        <v>1721</v>
      </c>
      <c r="B642" s="29"/>
      <c r="C642" s="29" t="s">
        <v>405</v>
      </c>
      <c r="D642" s="109"/>
      <c r="E642" s="115">
        <v>0</v>
      </c>
      <c r="F642" s="113">
        <v>45852</v>
      </c>
      <c r="G642" s="34">
        <v>45866</v>
      </c>
      <c r="H642" s="125">
        <f t="shared" si="269"/>
        <v>15</v>
      </c>
      <c r="I642" s="22"/>
      <c r="J642" s="7"/>
      <c r="K642" s="7"/>
      <c r="L642" s="7"/>
      <c r="M642" s="7"/>
      <c r="N642" s="7"/>
      <c r="O642" s="7"/>
      <c r="P642" s="7"/>
      <c r="Q642" s="7"/>
      <c r="R642" s="7"/>
      <c r="S642" s="7"/>
      <c r="T642" s="7"/>
      <c r="U642" s="8"/>
      <c r="V642" s="8"/>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c r="DJ642" s="7"/>
      <c r="DK642" s="7"/>
      <c r="DL642" s="7"/>
      <c r="DM642" s="7"/>
      <c r="DN642" s="7"/>
      <c r="DO642" s="7"/>
      <c r="DP642" s="7"/>
      <c r="DQ642" s="7"/>
      <c r="DR642" s="7"/>
      <c r="DS642" s="7"/>
      <c r="DT642" s="7"/>
      <c r="DU642" s="7"/>
      <c r="DV642" s="7"/>
      <c r="DW642" s="7"/>
      <c r="DX642" s="7"/>
      <c r="DY642" s="7"/>
      <c r="DZ642" s="7"/>
      <c r="EA642" s="7"/>
      <c r="EB642" s="7"/>
      <c r="EC642" s="7"/>
      <c r="ED642" s="7"/>
      <c r="EE642" s="7"/>
      <c r="EF642" s="7"/>
      <c r="EG642" s="7"/>
      <c r="EH642" s="7"/>
      <c r="EI642" s="7"/>
      <c r="EJ642" s="7"/>
      <c r="EK642" s="7"/>
      <c r="EL642" s="7"/>
      <c r="EM642" s="7"/>
      <c r="EN642" s="7"/>
      <c r="EO642" s="7"/>
      <c r="EP642" s="7"/>
      <c r="EQ642" s="7"/>
      <c r="ER642" s="7"/>
      <c r="ES642" s="7"/>
      <c r="ET642" s="7"/>
      <c r="EU642" s="7"/>
      <c r="EV642" s="7"/>
      <c r="EW642" s="7"/>
      <c r="EX642" s="7"/>
      <c r="EY642" s="7"/>
      <c r="EZ642" s="7"/>
      <c r="FA642" s="7"/>
      <c r="FB642" s="7"/>
      <c r="FC642" s="7"/>
      <c r="FD642" s="7"/>
      <c r="FE642" s="7"/>
      <c r="FF642" s="7"/>
      <c r="FG642" s="7"/>
      <c r="FH642" s="7"/>
      <c r="FI642" s="7"/>
      <c r="FJ642" s="7"/>
      <c r="FK642" s="7"/>
      <c r="FL642" s="7"/>
      <c r="FM642" s="7"/>
      <c r="FN642" s="7"/>
      <c r="FO642" s="7"/>
      <c r="FP642" s="7"/>
      <c r="FQ642" s="7"/>
      <c r="FR642" s="7"/>
      <c r="FS642" s="7"/>
      <c r="FT642" s="7"/>
      <c r="FU642" s="7"/>
      <c r="FV642" s="7"/>
      <c r="FW642" s="7"/>
      <c r="FX642" s="7"/>
      <c r="FY642" s="7"/>
      <c r="FZ642" s="7"/>
      <c r="GA642" s="7"/>
      <c r="GB642" s="7"/>
      <c r="GC642" s="7"/>
      <c r="GD642" s="7"/>
      <c r="GE642" s="7"/>
      <c r="GF642" s="7"/>
      <c r="GG642" s="7"/>
      <c r="GH642" s="7"/>
      <c r="GI642" s="7"/>
      <c r="GJ642" s="7"/>
      <c r="GK642" s="7"/>
      <c r="GL642" s="7"/>
      <c r="GM642" s="7"/>
      <c r="GN642" s="7"/>
      <c r="GO642" s="7"/>
      <c r="GP642" s="7"/>
      <c r="GQ642" s="7"/>
      <c r="GR642" s="7"/>
      <c r="GS642" s="7"/>
      <c r="GT642" s="7"/>
      <c r="GU642" s="7"/>
      <c r="GV642" s="7"/>
      <c r="GW642" s="7"/>
      <c r="GX642" s="7"/>
      <c r="GY642" s="7"/>
      <c r="GZ642" s="7"/>
      <c r="HA642" s="7"/>
      <c r="HB642" s="7"/>
      <c r="HC642" s="7"/>
      <c r="HD642" s="7"/>
      <c r="HE642" s="7"/>
      <c r="HF642" s="7"/>
      <c r="HG642" s="7"/>
      <c r="HH642" s="7"/>
      <c r="HI642" s="7"/>
      <c r="HJ642" s="7"/>
      <c r="HK642" s="7"/>
      <c r="HL642" s="7"/>
      <c r="HM642" s="7"/>
      <c r="HN642" s="7"/>
      <c r="HO642" s="7"/>
      <c r="HP642" s="7"/>
      <c r="HQ642" s="7"/>
      <c r="HR642" s="7"/>
      <c r="HS642" s="7"/>
      <c r="HT642" s="7"/>
      <c r="HU642" s="7"/>
      <c r="HV642" s="7"/>
      <c r="HW642" s="7"/>
      <c r="HX642" s="7"/>
      <c r="HY642" s="7"/>
      <c r="HZ642" s="7"/>
      <c r="IA642" s="7"/>
      <c r="IB642" s="7"/>
      <c r="IC642" s="7"/>
      <c r="ID642" s="7"/>
      <c r="IE642" s="7"/>
      <c r="IF642" s="7"/>
      <c r="IG642" s="7"/>
      <c r="IH642" s="7"/>
      <c r="II642" s="7"/>
      <c r="IJ642" s="7"/>
      <c r="IK642" s="7"/>
      <c r="IL642" s="7"/>
      <c r="IM642" s="7"/>
      <c r="IN642" s="7"/>
      <c r="IO642" s="7"/>
      <c r="IP642" s="7"/>
      <c r="IQ642" s="7"/>
      <c r="IR642" s="7"/>
      <c r="IS642" s="7"/>
      <c r="IT642" s="7"/>
      <c r="IU642" s="7"/>
      <c r="IV642" s="7"/>
      <c r="IW642" s="7"/>
      <c r="IX642" s="7"/>
      <c r="IY642" s="7"/>
      <c r="IZ642" s="7"/>
      <c r="JA642" s="7"/>
      <c r="JB642" s="7"/>
      <c r="JC642" s="7"/>
      <c r="JD642" s="7"/>
      <c r="JE642" s="7"/>
      <c r="JF642" s="7"/>
      <c r="JG642" s="7"/>
      <c r="JH642" s="7"/>
      <c r="JI642" s="7"/>
      <c r="JJ642" s="7"/>
      <c r="JK642" s="7"/>
      <c r="JL642" s="7"/>
      <c r="JM642" s="7"/>
      <c r="JN642" s="7"/>
      <c r="JO642" s="7"/>
      <c r="JP642" s="7"/>
      <c r="JQ642" s="7"/>
      <c r="JR642" s="7"/>
      <c r="JS642" s="7"/>
      <c r="JT642" s="7"/>
      <c r="JU642" s="7"/>
    </row>
    <row r="643" spans="1:281" s="3" customFormat="1" ht="30" customHeight="1" thickBot="1">
      <c r="A643" s="19" t="s">
        <v>1722</v>
      </c>
      <c r="B643" s="29" t="s">
        <v>1753</v>
      </c>
      <c r="C643" s="29" t="s">
        <v>110</v>
      </c>
      <c r="D643" s="109"/>
      <c r="E643" s="115">
        <v>0</v>
      </c>
      <c r="F643" s="113">
        <v>45852</v>
      </c>
      <c r="G643" s="34">
        <v>45866</v>
      </c>
      <c r="H643" s="125">
        <f t="shared" si="269"/>
        <v>15</v>
      </c>
      <c r="I643" s="22"/>
      <c r="J643" s="7"/>
      <c r="K643" s="7"/>
      <c r="L643" s="7"/>
      <c r="M643" s="7"/>
      <c r="N643" s="7"/>
      <c r="O643" s="7"/>
      <c r="P643" s="7"/>
      <c r="Q643" s="7"/>
      <c r="R643" s="7"/>
      <c r="S643" s="7"/>
      <c r="T643" s="7"/>
      <c r="U643" s="8"/>
      <c r="V643" s="8"/>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c r="DJ643" s="7"/>
      <c r="DK643" s="7"/>
      <c r="DL643" s="7"/>
      <c r="DM643" s="7"/>
      <c r="DN643" s="7"/>
      <c r="DO643" s="7"/>
      <c r="DP643" s="7"/>
      <c r="DQ643" s="7"/>
      <c r="DR643" s="7"/>
      <c r="DS643" s="7"/>
      <c r="DT643" s="7"/>
      <c r="DU643" s="7"/>
      <c r="DV643" s="7"/>
      <c r="DW643" s="7"/>
      <c r="DX643" s="7"/>
      <c r="DY643" s="7"/>
      <c r="DZ643" s="7"/>
      <c r="EA643" s="7"/>
      <c r="EB643" s="7"/>
      <c r="EC643" s="7"/>
      <c r="ED643" s="7"/>
      <c r="EE643" s="7"/>
      <c r="EF643" s="7"/>
      <c r="EG643" s="7"/>
      <c r="EH643" s="7"/>
      <c r="EI643" s="7"/>
      <c r="EJ643" s="7"/>
      <c r="EK643" s="7"/>
      <c r="EL643" s="7"/>
      <c r="EM643" s="7"/>
      <c r="EN643" s="7"/>
      <c r="EO643" s="7"/>
      <c r="EP643" s="7"/>
      <c r="EQ643" s="7"/>
      <c r="ER643" s="7"/>
      <c r="ES643" s="7"/>
      <c r="ET643" s="7"/>
      <c r="EU643" s="7"/>
      <c r="EV643" s="7"/>
      <c r="EW643" s="7"/>
      <c r="EX643" s="7"/>
      <c r="EY643" s="7"/>
      <c r="EZ643" s="7"/>
      <c r="FA643" s="7"/>
      <c r="FB643" s="7"/>
      <c r="FC643" s="7"/>
      <c r="FD643" s="7"/>
      <c r="FE643" s="7"/>
      <c r="FF643" s="7"/>
      <c r="FG643" s="7"/>
      <c r="FH643" s="7"/>
      <c r="FI643" s="7"/>
      <c r="FJ643" s="7"/>
      <c r="FK643" s="7"/>
      <c r="FL643" s="7"/>
      <c r="FM643" s="7"/>
      <c r="FN643" s="7"/>
      <c r="FO643" s="7"/>
      <c r="FP643" s="7"/>
      <c r="FQ643" s="7"/>
      <c r="FR643" s="7"/>
      <c r="FS643" s="7"/>
      <c r="FT643" s="7"/>
      <c r="FU643" s="7"/>
      <c r="FV643" s="7"/>
      <c r="FW643" s="7"/>
      <c r="FX643" s="7"/>
      <c r="FY643" s="7"/>
      <c r="FZ643" s="7"/>
      <c r="GA643" s="7"/>
      <c r="GB643" s="7"/>
      <c r="GC643" s="7"/>
      <c r="GD643" s="7"/>
      <c r="GE643" s="7"/>
      <c r="GF643" s="7"/>
      <c r="GG643" s="7"/>
      <c r="GH643" s="7"/>
      <c r="GI643" s="7"/>
      <c r="GJ643" s="7"/>
      <c r="GK643" s="7"/>
      <c r="GL643" s="7"/>
      <c r="GM643" s="7"/>
      <c r="GN643" s="7"/>
      <c r="GO643" s="7"/>
      <c r="GP643" s="7"/>
      <c r="GQ643" s="7"/>
      <c r="GR643" s="7"/>
      <c r="GS643" s="7"/>
      <c r="GT643" s="7"/>
      <c r="GU643" s="7"/>
      <c r="GV643" s="7"/>
      <c r="GW643" s="7"/>
      <c r="GX643" s="7"/>
      <c r="GY643" s="7"/>
      <c r="GZ643" s="7"/>
      <c r="HA643" s="7"/>
      <c r="HB643" s="7"/>
      <c r="HC643" s="7"/>
      <c r="HD643" s="7"/>
      <c r="HE643" s="7"/>
      <c r="HF643" s="7"/>
      <c r="HG643" s="7"/>
      <c r="HH643" s="7"/>
      <c r="HI643" s="7"/>
      <c r="HJ643" s="7"/>
      <c r="HK643" s="7"/>
      <c r="HL643" s="7"/>
      <c r="HM643" s="7"/>
      <c r="HN643" s="7"/>
      <c r="HO643" s="7"/>
      <c r="HP643" s="7"/>
      <c r="HQ643" s="7"/>
      <c r="HR643" s="7"/>
      <c r="HS643" s="7"/>
      <c r="HT643" s="7"/>
      <c r="HU643" s="7"/>
      <c r="HV643" s="7"/>
      <c r="HW643" s="7"/>
      <c r="HX643" s="7"/>
      <c r="HY643" s="7"/>
      <c r="HZ643" s="7"/>
      <c r="IA643" s="7"/>
      <c r="IB643" s="7"/>
      <c r="IC643" s="7"/>
      <c r="ID643" s="7"/>
      <c r="IE643" s="7"/>
      <c r="IF643" s="7"/>
      <c r="IG643" s="7"/>
      <c r="IH643" s="7"/>
      <c r="II643" s="7"/>
      <c r="IJ643" s="7"/>
      <c r="IK643" s="7"/>
      <c r="IL643" s="7"/>
      <c r="IM643" s="7"/>
      <c r="IN643" s="7"/>
      <c r="IO643" s="7"/>
      <c r="IP643" s="7"/>
      <c r="IQ643" s="7"/>
      <c r="IR643" s="7"/>
      <c r="IS643" s="7"/>
      <c r="IT643" s="7"/>
      <c r="IU643" s="7"/>
      <c r="IV643" s="7"/>
      <c r="IW643" s="7"/>
      <c r="IX643" s="7"/>
      <c r="IY643" s="7"/>
      <c r="IZ643" s="7"/>
      <c r="JA643" s="7"/>
      <c r="JB643" s="7"/>
      <c r="JC643" s="7"/>
      <c r="JD643" s="7"/>
      <c r="JE643" s="7"/>
      <c r="JF643" s="7"/>
      <c r="JG643" s="7"/>
      <c r="JH643" s="7"/>
      <c r="JI643" s="7"/>
      <c r="JJ643" s="7"/>
      <c r="JK643" s="7"/>
      <c r="JL643" s="7"/>
      <c r="JM643" s="7"/>
      <c r="JN643" s="7"/>
      <c r="JO643" s="7"/>
      <c r="JP643" s="7"/>
      <c r="JQ643" s="7"/>
      <c r="JR643" s="7"/>
      <c r="JS643" s="7"/>
      <c r="JT643" s="7"/>
      <c r="JU643" s="7"/>
    </row>
    <row r="644" spans="1:281" s="3" customFormat="1" ht="30" customHeight="1" thickBot="1">
      <c r="A644" s="19" t="s">
        <v>1723</v>
      </c>
      <c r="B644" s="29" t="s">
        <v>1753</v>
      </c>
      <c r="C644" s="29" t="s">
        <v>110</v>
      </c>
      <c r="D644" s="109"/>
      <c r="E644" s="115">
        <v>0</v>
      </c>
      <c r="F644" s="113">
        <v>45852</v>
      </c>
      <c r="G644" s="34">
        <v>45866</v>
      </c>
      <c r="H644" s="125">
        <f t="shared" si="269"/>
        <v>15</v>
      </c>
      <c r="I644" s="22"/>
      <c r="J644" s="7"/>
      <c r="K644" s="7"/>
      <c r="L644" s="7"/>
      <c r="M644" s="7"/>
      <c r="N644" s="7"/>
      <c r="O644" s="7"/>
      <c r="P644" s="7"/>
      <c r="Q644" s="7"/>
      <c r="R644" s="7"/>
      <c r="S644" s="7"/>
      <c r="T644" s="7"/>
      <c r="U644" s="8"/>
      <c r="V644" s="8"/>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c r="DJ644" s="7"/>
      <c r="DK644" s="7"/>
      <c r="DL644" s="7"/>
      <c r="DM644" s="7"/>
      <c r="DN644" s="7"/>
      <c r="DO644" s="7"/>
      <c r="DP644" s="7"/>
      <c r="DQ644" s="7"/>
      <c r="DR644" s="7"/>
      <c r="DS644" s="7"/>
      <c r="DT644" s="7"/>
      <c r="DU644" s="7"/>
      <c r="DV644" s="7"/>
      <c r="DW644" s="7"/>
      <c r="DX644" s="7"/>
      <c r="DY644" s="7"/>
      <c r="DZ644" s="7"/>
      <c r="EA644" s="7"/>
      <c r="EB644" s="7"/>
      <c r="EC644" s="7"/>
      <c r="ED644" s="7"/>
      <c r="EE644" s="7"/>
      <c r="EF644" s="7"/>
      <c r="EG644" s="7"/>
      <c r="EH644" s="7"/>
      <c r="EI644" s="7"/>
      <c r="EJ644" s="7"/>
      <c r="EK644" s="7"/>
      <c r="EL644" s="7"/>
      <c r="EM644" s="7"/>
      <c r="EN644" s="7"/>
      <c r="EO644" s="7"/>
      <c r="EP644" s="7"/>
      <c r="EQ644" s="7"/>
      <c r="ER644" s="7"/>
      <c r="ES644" s="7"/>
      <c r="ET644" s="7"/>
      <c r="EU644" s="7"/>
      <c r="EV644" s="7"/>
      <c r="EW644" s="7"/>
      <c r="EX644" s="7"/>
      <c r="EY644" s="7"/>
      <c r="EZ644" s="7"/>
      <c r="FA644" s="7"/>
      <c r="FB644" s="7"/>
      <c r="FC644" s="7"/>
      <c r="FD644" s="7"/>
      <c r="FE644" s="7"/>
      <c r="FF644" s="7"/>
      <c r="FG644" s="7"/>
      <c r="FH644" s="7"/>
      <c r="FI644" s="7"/>
      <c r="FJ644" s="7"/>
      <c r="FK644" s="7"/>
      <c r="FL644" s="7"/>
      <c r="FM644" s="7"/>
      <c r="FN644" s="7"/>
      <c r="FO644" s="7"/>
      <c r="FP644" s="7"/>
      <c r="FQ644" s="7"/>
      <c r="FR644" s="7"/>
      <c r="FS644" s="7"/>
      <c r="FT644" s="7"/>
      <c r="FU644" s="7"/>
      <c r="FV644" s="7"/>
      <c r="FW644" s="7"/>
      <c r="FX644" s="7"/>
      <c r="FY644" s="7"/>
      <c r="FZ644" s="7"/>
      <c r="GA644" s="7"/>
      <c r="GB644" s="7"/>
      <c r="GC644" s="7"/>
      <c r="GD644" s="7"/>
      <c r="GE644" s="7"/>
      <c r="GF644" s="7"/>
      <c r="GG644" s="7"/>
      <c r="GH644" s="7"/>
      <c r="GI644" s="7"/>
      <c r="GJ644" s="7"/>
      <c r="GK644" s="7"/>
      <c r="GL644" s="7"/>
      <c r="GM644" s="7"/>
      <c r="GN644" s="7"/>
      <c r="GO644" s="7"/>
      <c r="GP644" s="7"/>
      <c r="GQ644" s="7"/>
      <c r="GR644" s="7"/>
      <c r="GS644" s="7"/>
      <c r="GT644" s="7"/>
      <c r="GU644" s="7"/>
      <c r="GV644" s="7"/>
      <c r="GW644" s="7"/>
      <c r="GX644" s="7"/>
      <c r="GY644" s="7"/>
      <c r="GZ644" s="7"/>
      <c r="HA644" s="7"/>
      <c r="HB644" s="7"/>
      <c r="HC644" s="7"/>
      <c r="HD644" s="7"/>
      <c r="HE644" s="7"/>
      <c r="HF644" s="7"/>
      <c r="HG644" s="7"/>
      <c r="HH644" s="7"/>
      <c r="HI644" s="7"/>
      <c r="HJ644" s="7"/>
      <c r="HK644" s="7"/>
      <c r="HL644" s="7"/>
      <c r="HM644" s="7"/>
      <c r="HN644" s="7"/>
      <c r="HO644" s="7"/>
      <c r="HP644" s="7"/>
      <c r="HQ644" s="7"/>
      <c r="HR644" s="7"/>
      <c r="HS644" s="7"/>
      <c r="HT644" s="7"/>
      <c r="HU644" s="7"/>
      <c r="HV644" s="7"/>
      <c r="HW644" s="7"/>
      <c r="HX644" s="7"/>
      <c r="HY644" s="7"/>
      <c r="HZ644" s="7"/>
      <c r="IA644" s="7"/>
      <c r="IB644" s="7"/>
      <c r="IC644" s="7"/>
      <c r="ID644" s="7"/>
      <c r="IE644" s="7"/>
      <c r="IF644" s="7"/>
      <c r="IG644" s="7"/>
      <c r="IH644" s="7"/>
      <c r="II644" s="7"/>
      <c r="IJ644" s="7"/>
      <c r="IK644" s="7"/>
      <c r="IL644" s="7"/>
      <c r="IM644" s="7"/>
      <c r="IN644" s="7"/>
      <c r="IO644" s="7"/>
      <c r="IP644" s="7"/>
      <c r="IQ644" s="7"/>
      <c r="IR644" s="7"/>
      <c r="IS644" s="7"/>
      <c r="IT644" s="7"/>
      <c r="IU644" s="7"/>
      <c r="IV644" s="7"/>
      <c r="IW644" s="7"/>
      <c r="IX644" s="7"/>
      <c r="IY644" s="7"/>
      <c r="IZ644" s="7"/>
      <c r="JA644" s="7"/>
      <c r="JB644" s="7"/>
      <c r="JC644" s="7"/>
      <c r="JD644" s="7"/>
      <c r="JE644" s="7"/>
      <c r="JF644" s="7"/>
      <c r="JG644" s="7"/>
      <c r="JH644" s="7"/>
      <c r="JI644" s="7"/>
      <c r="JJ644" s="7"/>
      <c r="JK644" s="7"/>
      <c r="JL644" s="7"/>
      <c r="JM644" s="7"/>
      <c r="JN644" s="7"/>
      <c r="JO644" s="7"/>
      <c r="JP644" s="7"/>
      <c r="JQ644" s="7"/>
      <c r="JR644" s="7"/>
      <c r="JS644" s="7"/>
      <c r="JT644" s="7"/>
      <c r="JU644" s="7"/>
    </row>
    <row r="645" spans="1:281" s="3" customFormat="1" ht="30" customHeight="1" thickBot="1">
      <c r="A645" s="19" t="s">
        <v>1724</v>
      </c>
      <c r="B645" s="29" t="s">
        <v>1753</v>
      </c>
      <c r="C645" s="29" t="s">
        <v>110</v>
      </c>
      <c r="D645" s="109"/>
      <c r="E645" s="115">
        <v>0</v>
      </c>
      <c r="F645" s="113">
        <v>45852</v>
      </c>
      <c r="G645" s="34">
        <v>45866</v>
      </c>
      <c r="H645" s="125">
        <f t="shared" si="269"/>
        <v>15</v>
      </c>
      <c r="I645" s="22"/>
      <c r="J645" s="7"/>
      <c r="K645" s="7"/>
      <c r="L645" s="7"/>
      <c r="M645" s="7"/>
      <c r="N645" s="7"/>
      <c r="O645" s="7"/>
      <c r="P645" s="7"/>
      <c r="Q645" s="7"/>
      <c r="R645" s="7"/>
      <c r="S645" s="7"/>
      <c r="T645" s="7"/>
      <c r="U645" s="8"/>
      <c r="V645" s="8"/>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c r="DJ645" s="7"/>
      <c r="DK645" s="7"/>
      <c r="DL645" s="7"/>
      <c r="DM645" s="7"/>
      <c r="DN645" s="7"/>
      <c r="DO645" s="7"/>
      <c r="DP645" s="7"/>
      <c r="DQ645" s="7"/>
      <c r="DR645" s="7"/>
      <c r="DS645" s="7"/>
      <c r="DT645" s="7"/>
      <c r="DU645" s="7"/>
      <c r="DV645" s="7"/>
      <c r="DW645" s="7"/>
      <c r="DX645" s="7"/>
      <c r="DY645" s="7"/>
      <c r="DZ645" s="7"/>
      <c r="EA645" s="7"/>
      <c r="EB645" s="7"/>
      <c r="EC645" s="7"/>
      <c r="ED645" s="7"/>
      <c r="EE645" s="7"/>
      <c r="EF645" s="7"/>
      <c r="EG645" s="7"/>
      <c r="EH645" s="7"/>
      <c r="EI645" s="7"/>
      <c r="EJ645" s="7"/>
      <c r="EK645" s="7"/>
      <c r="EL645" s="7"/>
      <c r="EM645" s="7"/>
      <c r="EN645" s="7"/>
      <c r="EO645" s="7"/>
      <c r="EP645" s="7"/>
      <c r="EQ645" s="7"/>
      <c r="ER645" s="7"/>
      <c r="ES645" s="7"/>
      <c r="ET645" s="7"/>
      <c r="EU645" s="7"/>
      <c r="EV645" s="7"/>
      <c r="EW645" s="7"/>
      <c r="EX645" s="7"/>
      <c r="EY645" s="7"/>
      <c r="EZ645" s="7"/>
      <c r="FA645" s="7"/>
      <c r="FB645" s="7"/>
      <c r="FC645" s="7"/>
      <c r="FD645" s="7"/>
      <c r="FE645" s="7"/>
      <c r="FF645" s="7"/>
      <c r="FG645" s="7"/>
      <c r="FH645" s="7"/>
      <c r="FI645" s="7"/>
      <c r="FJ645" s="7"/>
      <c r="FK645" s="7"/>
      <c r="FL645" s="7"/>
      <c r="FM645" s="7"/>
      <c r="FN645" s="7"/>
      <c r="FO645" s="7"/>
      <c r="FP645" s="7"/>
      <c r="FQ645" s="7"/>
      <c r="FR645" s="7"/>
      <c r="FS645" s="7"/>
      <c r="FT645" s="7"/>
      <c r="FU645" s="7"/>
      <c r="FV645" s="7"/>
      <c r="FW645" s="7"/>
      <c r="FX645" s="7"/>
      <c r="FY645" s="7"/>
      <c r="FZ645" s="7"/>
      <c r="GA645" s="7"/>
      <c r="GB645" s="7"/>
      <c r="GC645" s="7"/>
      <c r="GD645" s="7"/>
      <c r="GE645" s="7"/>
      <c r="GF645" s="7"/>
      <c r="GG645" s="7"/>
      <c r="GH645" s="7"/>
      <c r="GI645" s="7"/>
      <c r="GJ645" s="7"/>
      <c r="GK645" s="7"/>
      <c r="GL645" s="7"/>
      <c r="GM645" s="7"/>
      <c r="GN645" s="7"/>
      <c r="GO645" s="7"/>
      <c r="GP645" s="7"/>
      <c r="GQ645" s="7"/>
      <c r="GR645" s="7"/>
      <c r="GS645" s="7"/>
      <c r="GT645" s="7"/>
      <c r="GU645" s="7"/>
      <c r="GV645" s="7"/>
      <c r="GW645" s="7"/>
      <c r="GX645" s="7"/>
      <c r="GY645" s="7"/>
      <c r="GZ645" s="7"/>
      <c r="HA645" s="7"/>
      <c r="HB645" s="7"/>
      <c r="HC645" s="7"/>
      <c r="HD645" s="7"/>
      <c r="HE645" s="7"/>
      <c r="HF645" s="7"/>
      <c r="HG645" s="7"/>
      <c r="HH645" s="7"/>
      <c r="HI645" s="7"/>
      <c r="HJ645" s="7"/>
      <c r="HK645" s="7"/>
      <c r="HL645" s="7"/>
      <c r="HM645" s="7"/>
      <c r="HN645" s="7"/>
      <c r="HO645" s="7"/>
      <c r="HP645" s="7"/>
      <c r="HQ645" s="7"/>
      <c r="HR645" s="7"/>
      <c r="HS645" s="7"/>
      <c r="HT645" s="7"/>
      <c r="HU645" s="7"/>
      <c r="HV645" s="7"/>
      <c r="HW645" s="7"/>
      <c r="HX645" s="7"/>
      <c r="HY645" s="7"/>
      <c r="HZ645" s="7"/>
      <c r="IA645" s="7"/>
      <c r="IB645" s="7"/>
      <c r="IC645" s="7"/>
      <c r="ID645" s="7"/>
      <c r="IE645" s="7"/>
      <c r="IF645" s="7"/>
      <c r="IG645" s="7"/>
      <c r="IH645" s="7"/>
      <c r="II645" s="7"/>
      <c r="IJ645" s="7"/>
      <c r="IK645" s="7"/>
      <c r="IL645" s="7"/>
      <c r="IM645" s="7"/>
      <c r="IN645" s="7"/>
      <c r="IO645" s="7"/>
      <c r="IP645" s="7"/>
      <c r="IQ645" s="7"/>
      <c r="IR645" s="7"/>
      <c r="IS645" s="7"/>
      <c r="IT645" s="7"/>
      <c r="IU645" s="7"/>
      <c r="IV645" s="7"/>
      <c r="IW645" s="7"/>
      <c r="IX645" s="7"/>
      <c r="IY645" s="7"/>
      <c r="IZ645" s="7"/>
      <c r="JA645" s="7"/>
      <c r="JB645" s="7"/>
      <c r="JC645" s="7"/>
      <c r="JD645" s="7"/>
      <c r="JE645" s="7"/>
      <c r="JF645" s="7"/>
      <c r="JG645" s="7"/>
      <c r="JH645" s="7"/>
      <c r="JI645" s="7"/>
      <c r="JJ645" s="7"/>
      <c r="JK645" s="7"/>
      <c r="JL645" s="7"/>
      <c r="JM645" s="7"/>
      <c r="JN645" s="7"/>
      <c r="JO645" s="7"/>
      <c r="JP645" s="7"/>
      <c r="JQ645" s="7"/>
      <c r="JR645" s="7"/>
      <c r="JS645" s="7"/>
      <c r="JT645" s="7"/>
      <c r="JU645" s="7"/>
    </row>
    <row r="646" spans="1:281" s="3" customFormat="1" ht="30" customHeight="1" thickBot="1">
      <c r="A646" s="19" t="s">
        <v>1725</v>
      </c>
      <c r="B646" s="29" t="s">
        <v>1753</v>
      </c>
      <c r="C646" s="29" t="s">
        <v>110</v>
      </c>
      <c r="D646" s="109"/>
      <c r="E646" s="115">
        <v>0</v>
      </c>
      <c r="F646" s="113">
        <v>45852</v>
      </c>
      <c r="G646" s="34">
        <v>45866</v>
      </c>
      <c r="H646" s="125">
        <f t="shared" si="269"/>
        <v>15</v>
      </c>
      <c r="I646" s="22"/>
      <c r="J646" s="7"/>
      <c r="K646" s="7"/>
      <c r="L646" s="7"/>
      <c r="M646" s="7"/>
      <c r="N646" s="7"/>
      <c r="O646" s="7"/>
      <c r="P646" s="7"/>
      <c r="Q646" s="7"/>
      <c r="R646" s="7"/>
      <c r="S646" s="7"/>
      <c r="T646" s="7"/>
      <c r="U646" s="8"/>
      <c r="V646" s="8"/>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c r="DJ646" s="7"/>
      <c r="DK646" s="7"/>
      <c r="DL646" s="7"/>
      <c r="DM646" s="7"/>
      <c r="DN646" s="7"/>
      <c r="DO646" s="7"/>
      <c r="DP646" s="7"/>
      <c r="DQ646" s="7"/>
      <c r="DR646" s="7"/>
      <c r="DS646" s="7"/>
      <c r="DT646" s="7"/>
      <c r="DU646" s="7"/>
      <c r="DV646" s="7"/>
      <c r="DW646" s="7"/>
      <c r="DX646" s="7"/>
      <c r="DY646" s="7"/>
      <c r="DZ646" s="7"/>
      <c r="EA646" s="7"/>
      <c r="EB646" s="7"/>
      <c r="EC646" s="7"/>
      <c r="ED646" s="7"/>
      <c r="EE646" s="7"/>
      <c r="EF646" s="7"/>
      <c r="EG646" s="7"/>
      <c r="EH646" s="7"/>
      <c r="EI646" s="7"/>
      <c r="EJ646" s="7"/>
      <c r="EK646" s="7"/>
      <c r="EL646" s="7"/>
      <c r="EM646" s="7"/>
      <c r="EN646" s="7"/>
      <c r="EO646" s="7"/>
      <c r="EP646" s="7"/>
      <c r="EQ646" s="7"/>
      <c r="ER646" s="7"/>
      <c r="ES646" s="7"/>
      <c r="ET646" s="7"/>
      <c r="EU646" s="7"/>
      <c r="EV646" s="7"/>
      <c r="EW646" s="7"/>
      <c r="EX646" s="7"/>
      <c r="EY646" s="7"/>
      <c r="EZ646" s="7"/>
      <c r="FA646" s="7"/>
      <c r="FB646" s="7"/>
      <c r="FC646" s="7"/>
      <c r="FD646" s="7"/>
      <c r="FE646" s="7"/>
      <c r="FF646" s="7"/>
      <c r="FG646" s="7"/>
      <c r="FH646" s="7"/>
      <c r="FI646" s="7"/>
      <c r="FJ646" s="7"/>
      <c r="FK646" s="7"/>
      <c r="FL646" s="7"/>
      <c r="FM646" s="7"/>
      <c r="FN646" s="7"/>
      <c r="FO646" s="7"/>
      <c r="FP646" s="7"/>
      <c r="FQ646" s="7"/>
      <c r="FR646" s="7"/>
      <c r="FS646" s="7"/>
      <c r="FT646" s="7"/>
      <c r="FU646" s="7"/>
      <c r="FV646" s="7"/>
      <c r="FW646" s="7"/>
      <c r="FX646" s="7"/>
      <c r="FY646" s="7"/>
      <c r="FZ646" s="7"/>
      <c r="GA646" s="7"/>
      <c r="GB646" s="7"/>
      <c r="GC646" s="7"/>
      <c r="GD646" s="7"/>
      <c r="GE646" s="7"/>
      <c r="GF646" s="7"/>
      <c r="GG646" s="7"/>
      <c r="GH646" s="7"/>
      <c r="GI646" s="7"/>
      <c r="GJ646" s="7"/>
      <c r="GK646" s="7"/>
      <c r="GL646" s="7"/>
      <c r="GM646" s="7"/>
      <c r="GN646" s="7"/>
      <c r="GO646" s="7"/>
      <c r="GP646" s="7"/>
      <c r="GQ646" s="7"/>
      <c r="GR646" s="7"/>
      <c r="GS646" s="7"/>
      <c r="GT646" s="7"/>
      <c r="GU646" s="7"/>
      <c r="GV646" s="7"/>
      <c r="GW646" s="7"/>
      <c r="GX646" s="7"/>
      <c r="GY646" s="7"/>
      <c r="GZ646" s="7"/>
      <c r="HA646" s="7"/>
      <c r="HB646" s="7"/>
      <c r="HC646" s="7"/>
      <c r="HD646" s="7"/>
      <c r="HE646" s="7"/>
      <c r="HF646" s="7"/>
      <c r="HG646" s="7"/>
      <c r="HH646" s="7"/>
      <c r="HI646" s="7"/>
      <c r="HJ646" s="7"/>
      <c r="HK646" s="7"/>
      <c r="HL646" s="7"/>
      <c r="HM646" s="7"/>
      <c r="HN646" s="7"/>
      <c r="HO646" s="7"/>
      <c r="HP646" s="7"/>
      <c r="HQ646" s="7"/>
      <c r="HR646" s="7"/>
      <c r="HS646" s="7"/>
      <c r="HT646" s="7"/>
      <c r="HU646" s="7"/>
      <c r="HV646" s="7"/>
      <c r="HW646" s="7"/>
      <c r="HX646" s="7"/>
      <c r="HY646" s="7"/>
      <c r="HZ646" s="7"/>
      <c r="IA646" s="7"/>
      <c r="IB646" s="7"/>
      <c r="IC646" s="7"/>
      <c r="ID646" s="7"/>
      <c r="IE646" s="7"/>
      <c r="IF646" s="7"/>
      <c r="IG646" s="7"/>
      <c r="IH646" s="7"/>
      <c r="II646" s="7"/>
      <c r="IJ646" s="7"/>
      <c r="IK646" s="7"/>
      <c r="IL646" s="7"/>
      <c r="IM646" s="7"/>
      <c r="IN646" s="7"/>
      <c r="IO646" s="7"/>
      <c r="IP646" s="7"/>
      <c r="IQ646" s="7"/>
      <c r="IR646" s="7"/>
      <c r="IS646" s="7"/>
      <c r="IT646" s="7"/>
      <c r="IU646" s="7"/>
      <c r="IV646" s="7"/>
      <c r="IW646" s="7"/>
      <c r="IX646" s="7"/>
      <c r="IY646" s="7"/>
      <c r="IZ646" s="7"/>
      <c r="JA646" s="7"/>
      <c r="JB646" s="7"/>
      <c r="JC646" s="7"/>
      <c r="JD646" s="7"/>
      <c r="JE646" s="7"/>
      <c r="JF646" s="7"/>
      <c r="JG646" s="7"/>
      <c r="JH646" s="7"/>
      <c r="JI646" s="7"/>
      <c r="JJ646" s="7"/>
      <c r="JK646" s="7"/>
      <c r="JL646" s="7"/>
      <c r="JM646" s="7"/>
      <c r="JN646" s="7"/>
      <c r="JO646" s="7"/>
      <c r="JP646" s="7"/>
      <c r="JQ646" s="7"/>
      <c r="JR646" s="7"/>
      <c r="JS646" s="7"/>
      <c r="JT646" s="7"/>
      <c r="JU646" s="7"/>
    </row>
    <row r="647" spans="1:281" s="3" customFormat="1" ht="30" customHeight="1" thickBot="1">
      <c r="A647" s="19" t="s">
        <v>1726</v>
      </c>
      <c r="B647" s="29" t="s">
        <v>1753</v>
      </c>
      <c r="C647" s="29" t="s">
        <v>110</v>
      </c>
      <c r="D647" s="109"/>
      <c r="E647" s="115">
        <v>0</v>
      </c>
      <c r="F647" s="113">
        <v>45852</v>
      </c>
      <c r="G647" s="34">
        <v>45866</v>
      </c>
      <c r="H647" s="125">
        <f t="shared" si="269"/>
        <v>15</v>
      </c>
      <c r="I647" s="22"/>
      <c r="J647" s="7"/>
      <c r="K647" s="7"/>
      <c r="L647" s="7"/>
      <c r="M647" s="7"/>
      <c r="N647" s="7"/>
      <c r="O647" s="7"/>
      <c r="P647" s="7"/>
      <c r="Q647" s="7"/>
      <c r="R647" s="7"/>
      <c r="S647" s="7"/>
      <c r="T647" s="7"/>
      <c r="U647" s="8"/>
      <c r="V647" s="8"/>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c r="DJ647" s="7"/>
      <c r="DK647" s="7"/>
      <c r="DL647" s="7"/>
      <c r="DM647" s="7"/>
      <c r="DN647" s="7"/>
      <c r="DO647" s="7"/>
      <c r="DP647" s="7"/>
      <c r="DQ647" s="7"/>
      <c r="DR647" s="7"/>
      <c r="DS647" s="7"/>
      <c r="DT647" s="7"/>
      <c r="DU647" s="7"/>
      <c r="DV647" s="7"/>
      <c r="DW647" s="7"/>
      <c r="DX647" s="7"/>
      <c r="DY647" s="7"/>
      <c r="DZ647" s="7"/>
      <c r="EA647" s="7"/>
      <c r="EB647" s="7"/>
      <c r="EC647" s="7"/>
      <c r="ED647" s="7"/>
      <c r="EE647" s="7"/>
      <c r="EF647" s="7"/>
      <c r="EG647" s="7"/>
      <c r="EH647" s="7"/>
      <c r="EI647" s="7"/>
      <c r="EJ647" s="7"/>
      <c r="EK647" s="7"/>
      <c r="EL647" s="7"/>
      <c r="EM647" s="7"/>
      <c r="EN647" s="7"/>
      <c r="EO647" s="7"/>
      <c r="EP647" s="7"/>
      <c r="EQ647" s="7"/>
      <c r="ER647" s="7"/>
      <c r="ES647" s="7"/>
      <c r="ET647" s="7"/>
      <c r="EU647" s="7"/>
      <c r="EV647" s="7"/>
      <c r="EW647" s="7"/>
      <c r="EX647" s="7"/>
      <c r="EY647" s="7"/>
      <c r="EZ647" s="7"/>
      <c r="FA647" s="7"/>
      <c r="FB647" s="7"/>
      <c r="FC647" s="7"/>
      <c r="FD647" s="7"/>
      <c r="FE647" s="7"/>
      <c r="FF647" s="7"/>
      <c r="FG647" s="7"/>
      <c r="FH647" s="7"/>
      <c r="FI647" s="7"/>
      <c r="FJ647" s="7"/>
      <c r="FK647" s="7"/>
      <c r="FL647" s="7"/>
      <c r="FM647" s="7"/>
      <c r="FN647" s="7"/>
      <c r="FO647" s="7"/>
      <c r="FP647" s="7"/>
      <c r="FQ647" s="7"/>
      <c r="FR647" s="7"/>
      <c r="FS647" s="7"/>
      <c r="FT647" s="7"/>
      <c r="FU647" s="7"/>
      <c r="FV647" s="7"/>
      <c r="FW647" s="7"/>
      <c r="FX647" s="7"/>
      <c r="FY647" s="7"/>
      <c r="FZ647" s="7"/>
      <c r="GA647" s="7"/>
      <c r="GB647" s="7"/>
      <c r="GC647" s="7"/>
      <c r="GD647" s="7"/>
      <c r="GE647" s="7"/>
      <c r="GF647" s="7"/>
      <c r="GG647" s="7"/>
      <c r="GH647" s="7"/>
      <c r="GI647" s="7"/>
      <c r="GJ647" s="7"/>
      <c r="GK647" s="7"/>
      <c r="GL647" s="7"/>
      <c r="GM647" s="7"/>
      <c r="GN647" s="7"/>
      <c r="GO647" s="7"/>
      <c r="GP647" s="7"/>
      <c r="GQ647" s="7"/>
      <c r="GR647" s="7"/>
      <c r="GS647" s="7"/>
      <c r="GT647" s="7"/>
      <c r="GU647" s="7"/>
      <c r="GV647" s="7"/>
      <c r="GW647" s="7"/>
      <c r="GX647" s="7"/>
      <c r="GY647" s="7"/>
      <c r="GZ647" s="7"/>
      <c r="HA647" s="7"/>
      <c r="HB647" s="7"/>
      <c r="HC647" s="7"/>
      <c r="HD647" s="7"/>
      <c r="HE647" s="7"/>
      <c r="HF647" s="7"/>
      <c r="HG647" s="7"/>
      <c r="HH647" s="7"/>
      <c r="HI647" s="7"/>
      <c r="HJ647" s="7"/>
      <c r="HK647" s="7"/>
      <c r="HL647" s="7"/>
      <c r="HM647" s="7"/>
      <c r="HN647" s="7"/>
      <c r="HO647" s="7"/>
      <c r="HP647" s="7"/>
      <c r="HQ647" s="7"/>
      <c r="HR647" s="7"/>
      <c r="HS647" s="7"/>
      <c r="HT647" s="7"/>
      <c r="HU647" s="7"/>
      <c r="HV647" s="7"/>
      <c r="HW647" s="7"/>
      <c r="HX647" s="7"/>
      <c r="HY647" s="7"/>
      <c r="HZ647" s="7"/>
      <c r="IA647" s="7"/>
      <c r="IB647" s="7"/>
      <c r="IC647" s="7"/>
      <c r="ID647" s="7"/>
      <c r="IE647" s="7"/>
      <c r="IF647" s="7"/>
      <c r="IG647" s="7"/>
      <c r="IH647" s="7"/>
      <c r="II647" s="7"/>
      <c r="IJ647" s="7"/>
      <c r="IK647" s="7"/>
      <c r="IL647" s="7"/>
      <c r="IM647" s="7"/>
      <c r="IN647" s="7"/>
      <c r="IO647" s="7"/>
      <c r="IP647" s="7"/>
      <c r="IQ647" s="7"/>
      <c r="IR647" s="7"/>
      <c r="IS647" s="7"/>
      <c r="IT647" s="7"/>
      <c r="IU647" s="7"/>
      <c r="IV647" s="7"/>
      <c r="IW647" s="7"/>
      <c r="IX647" s="7"/>
      <c r="IY647" s="7"/>
      <c r="IZ647" s="7"/>
      <c r="JA647" s="7"/>
      <c r="JB647" s="7"/>
      <c r="JC647" s="7"/>
      <c r="JD647" s="7"/>
      <c r="JE647" s="7"/>
      <c r="JF647" s="7"/>
      <c r="JG647" s="7"/>
      <c r="JH647" s="7"/>
      <c r="JI647" s="7"/>
      <c r="JJ647" s="7"/>
      <c r="JK647" s="7"/>
      <c r="JL647" s="7"/>
      <c r="JM647" s="7"/>
      <c r="JN647" s="7"/>
      <c r="JO647" s="7"/>
      <c r="JP647" s="7"/>
      <c r="JQ647" s="7"/>
      <c r="JR647" s="7"/>
      <c r="JS647" s="7"/>
      <c r="JT647" s="7"/>
      <c r="JU647" s="7"/>
    </row>
    <row r="648" spans="1:281" s="3" customFormat="1" ht="30" customHeight="1" thickBot="1">
      <c r="A648" s="19" t="s">
        <v>1727</v>
      </c>
      <c r="B648" s="29" t="s">
        <v>1753</v>
      </c>
      <c r="C648" s="29" t="s">
        <v>110</v>
      </c>
      <c r="D648" s="109"/>
      <c r="E648" s="115">
        <v>0</v>
      </c>
      <c r="F648" s="113">
        <v>45852</v>
      </c>
      <c r="G648" s="34">
        <v>45866</v>
      </c>
      <c r="H648" s="125">
        <f t="shared" si="269"/>
        <v>15</v>
      </c>
      <c r="I648" s="22"/>
      <c r="J648" s="7"/>
      <c r="K648" s="7"/>
      <c r="L648" s="7"/>
      <c r="M648" s="7"/>
      <c r="N648" s="7"/>
      <c r="O648" s="7"/>
      <c r="P648" s="7"/>
      <c r="Q648" s="7"/>
      <c r="R648" s="7"/>
      <c r="S648" s="7"/>
      <c r="T648" s="7"/>
      <c r="U648" s="8"/>
      <c r="V648" s="8"/>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c r="DJ648" s="7"/>
      <c r="DK648" s="7"/>
      <c r="DL648" s="7"/>
      <c r="DM648" s="7"/>
      <c r="DN648" s="7"/>
      <c r="DO648" s="7"/>
      <c r="DP648" s="7"/>
      <c r="DQ648" s="7"/>
      <c r="DR648" s="7"/>
      <c r="DS648" s="7"/>
      <c r="DT648" s="7"/>
      <c r="DU648" s="7"/>
      <c r="DV648" s="7"/>
      <c r="DW648" s="7"/>
      <c r="DX648" s="7"/>
      <c r="DY648" s="7"/>
      <c r="DZ648" s="7"/>
      <c r="EA648" s="7"/>
      <c r="EB648" s="7"/>
      <c r="EC648" s="7"/>
      <c r="ED648" s="7"/>
      <c r="EE648" s="7"/>
      <c r="EF648" s="7"/>
      <c r="EG648" s="7"/>
      <c r="EH648" s="7"/>
      <c r="EI648" s="7"/>
      <c r="EJ648" s="7"/>
      <c r="EK648" s="7"/>
      <c r="EL648" s="7"/>
      <c r="EM648" s="7"/>
      <c r="EN648" s="7"/>
      <c r="EO648" s="7"/>
      <c r="EP648" s="7"/>
      <c r="EQ648" s="7"/>
      <c r="ER648" s="7"/>
      <c r="ES648" s="7"/>
      <c r="ET648" s="7"/>
      <c r="EU648" s="7"/>
      <c r="EV648" s="7"/>
      <c r="EW648" s="7"/>
      <c r="EX648" s="7"/>
      <c r="EY648" s="7"/>
      <c r="EZ648" s="7"/>
      <c r="FA648" s="7"/>
      <c r="FB648" s="7"/>
      <c r="FC648" s="7"/>
      <c r="FD648" s="7"/>
      <c r="FE648" s="7"/>
      <c r="FF648" s="7"/>
      <c r="FG648" s="7"/>
      <c r="FH648" s="7"/>
      <c r="FI648" s="7"/>
      <c r="FJ648" s="7"/>
      <c r="FK648" s="7"/>
      <c r="FL648" s="7"/>
      <c r="FM648" s="7"/>
      <c r="FN648" s="7"/>
      <c r="FO648" s="7"/>
      <c r="FP648" s="7"/>
      <c r="FQ648" s="7"/>
      <c r="FR648" s="7"/>
      <c r="FS648" s="7"/>
      <c r="FT648" s="7"/>
      <c r="FU648" s="7"/>
      <c r="FV648" s="7"/>
      <c r="FW648" s="7"/>
      <c r="FX648" s="7"/>
      <c r="FY648" s="7"/>
      <c r="FZ648" s="7"/>
      <c r="GA648" s="7"/>
      <c r="GB648" s="7"/>
      <c r="GC648" s="7"/>
      <c r="GD648" s="7"/>
      <c r="GE648" s="7"/>
      <c r="GF648" s="7"/>
      <c r="GG648" s="7"/>
      <c r="GH648" s="7"/>
      <c r="GI648" s="7"/>
      <c r="GJ648" s="7"/>
      <c r="GK648" s="7"/>
      <c r="GL648" s="7"/>
      <c r="GM648" s="7"/>
      <c r="GN648" s="7"/>
      <c r="GO648" s="7"/>
      <c r="GP648" s="7"/>
      <c r="GQ648" s="7"/>
      <c r="GR648" s="7"/>
      <c r="GS648" s="7"/>
      <c r="GT648" s="7"/>
      <c r="GU648" s="7"/>
      <c r="GV648" s="7"/>
      <c r="GW648" s="7"/>
      <c r="GX648" s="7"/>
      <c r="GY648" s="7"/>
      <c r="GZ648" s="7"/>
      <c r="HA648" s="7"/>
      <c r="HB648" s="7"/>
      <c r="HC648" s="7"/>
      <c r="HD648" s="7"/>
      <c r="HE648" s="7"/>
      <c r="HF648" s="7"/>
      <c r="HG648" s="7"/>
      <c r="HH648" s="7"/>
      <c r="HI648" s="7"/>
      <c r="HJ648" s="7"/>
      <c r="HK648" s="7"/>
      <c r="HL648" s="7"/>
      <c r="HM648" s="7"/>
      <c r="HN648" s="7"/>
      <c r="HO648" s="7"/>
      <c r="HP648" s="7"/>
      <c r="HQ648" s="7"/>
      <c r="HR648" s="7"/>
      <c r="HS648" s="7"/>
      <c r="HT648" s="7"/>
      <c r="HU648" s="7"/>
      <c r="HV648" s="7"/>
      <c r="HW648" s="7"/>
      <c r="HX648" s="7"/>
      <c r="HY648" s="7"/>
      <c r="HZ648" s="7"/>
      <c r="IA648" s="7"/>
      <c r="IB648" s="7"/>
      <c r="IC648" s="7"/>
      <c r="ID648" s="7"/>
      <c r="IE648" s="7"/>
      <c r="IF648" s="7"/>
      <c r="IG648" s="7"/>
      <c r="IH648" s="7"/>
      <c r="II648" s="7"/>
      <c r="IJ648" s="7"/>
      <c r="IK648" s="7"/>
      <c r="IL648" s="7"/>
      <c r="IM648" s="7"/>
      <c r="IN648" s="7"/>
      <c r="IO648" s="7"/>
      <c r="IP648" s="7"/>
      <c r="IQ648" s="7"/>
      <c r="IR648" s="7"/>
      <c r="IS648" s="7"/>
      <c r="IT648" s="7"/>
      <c r="IU648" s="7"/>
      <c r="IV648" s="7"/>
      <c r="IW648" s="7"/>
      <c r="IX648" s="7"/>
      <c r="IY648" s="7"/>
      <c r="IZ648" s="7"/>
      <c r="JA648" s="7"/>
      <c r="JB648" s="7"/>
      <c r="JC648" s="7"/>
      <c r="JD648" s="7"/>
      <c r="JE648" s="7"/>
      <c r="JF648" s="7"/>
      <c r="JG648" s="7"/>
      <c r="JH648" s="7"/>
      <c r="JI648" s="7"/>
      <c r="JJ648" s="7"/>
      <c r="JK648" s="7"/>
      <c r="JL648" s="7"/>
      <c r="JM648" s="7"/>
      <c r="JN648" s="7"/>
      <c r="JO648" s="7"/>
      <c r="JP648" s="7"/>
      <c r="JQ648" s="7"/>
      <c r="JR648" s="7"/>
      <c r="JS648" s="7"/>
      <c r="JT648" s="7"/>
      <c r="JU648" s="7"/>
    </row>
    <row r="649" spans="1:281" s="3" customFormat="1" ht="30" customHeight="1" thickBot="1">
      <c r="A649" s="19" t="s">
        <v>1728</v>
      </c>
      <c r="B649" s="29" t="s">
        <v>1753</v>
      </c>
      <c r="C649" s="29" t="s">
        <v>110</v>
      </c>
      <c r="D649" s="109"/>
      <c r="E649" s="115">
        <v>0</v>
      </c>
      <c r="F649" s="113">
        <v>45852</v>
      </c>
      <c r="G649" s="34">
        <v>45866</v>
      </c>
      <c r="H649" s="125">
        <f t="shared" si="269"/>
        <v>15</v>
      </c>
      <c r="I649" s="22"/>
      <c r="J649" s="7"/>
      <c r="K649" s="7"/>
      <c r="L649" s="7"/>
      <c r="M649" s="7"/>
      <c r="N649" s="7"/>
      <c r="O649" s="7"/>
      <c r="P649" s="7"/>
      <c r="Q649" s="7"/>
      <c r="R649" s="7"/>
      <c r="S649" s="7"/>
      <c r="T649" s="7"/>
      <c r="U649" s="8"/>
      <c r="V649" s="8"/>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c r="DJ649" s="7"/>
      <c r="DK649" s="7"/>
      <c r="DL649" s="7"/>
      <c r="DM649" s="7"/>
      <c r="DN649" s="7"/>
      <c r="DO649" s="7"/>
      <c r="DP649" s="7"/>
      <c r="DQ649" s="7"/>
      <c r="DR649" s="7"/>
      <c r="DS649" s="7"/>
      <c r="DT649" s="7"/>
      <c r="DU649" s="7"/>
      <c r="DV649" s="7"/>
      <c r="DW649" s="7"/>
      <c r="DX649" s="7"/>
      <c r="DY649" s="7"/>
      <c r="DZ649" s="7"/>
      <c r="EA649" s="7"/>
      <c r="EB649" s="7"/>
      <c r="EC649" s="7"/>
      <c r="ED649" s="7"/>
      <c r="EE649" s="7"/>
      <c r="EF649" s="7"/>
      <c r="EG649" s="7"/>
      <c r="EH649" s="7"/>
      <c r="EI649" s="7"/>
      <c r="EJ649" s="7"/>
      <c r="EK649" s="7"/>
      <c r="EL649" s="7"/>
      <c r="EM649" s="7"/>
      <c r="EN649" s="7"/>
      <c r="EO649" s="7"/>
      <c r="EP649" s="7"/>
      <c r="EQ649" s="7"/>
      <c r="ER649" s="7"/>
      <c r="ES649" s="7"/>
      <c r="ET649" s="7"/>
      <c r="EU649" s="7"/>
      <c r="EV649" s="7"/>
      <c r="EW649" s="7"/>
      <c r="EX649" s="7"/>
      <c r="EY649" s="7"/>
      <c r="EZ649" s="7"/>
      <c r="FA649" s="7"/>
      <c r="FB649" s="7"/>
      <c r="FC649" s="7"/>
      <c r="FD649" s="7"/>
      <c r="FE649" s="7"/>
      <c r="FF649" s="7"/>
      <c r="FG649" s="7"/>
      <c r="FH649" s="7"/>
      <c r="FI649" s="7"/>
      <c r="FJ649" s="7"/>
      <c r="FK649" s="7"/>
      <c r="FL649" s="7"/>
      <c r="FM649" s="7"/>
      <c r="FN649" s="7"/>
      <c r="FO649" s="7"/>
      <c r="FP649" s="7"/>
      <c r="FQ649" s="7"/>
      <c r="FR649" s="7"/>
      <c r="FS649" s="7"/>
      <c r="FT649" s="7"/>
      <c r="FU649" s="7"/>
      <c r="FV649" s="7"/>
      <c r="FW649" s="7"/>
      <c r="FX649" s="7"/>
      <c r="FY649" s="7"/>
      <c r="FZ649" s="7"/>
      <c r="GA649" s="7"/>
      <c r="GB649" s="7"/>
      <c r="GC649" s="7"/>
      <c r="GD649" s="7"/>
      <c r="GE649" s="7"/>
      <c r="GF649" s="7"/>
      <c r="GG649" s="7"/>
      <c r="GH649" s="7"/>
      <c r="GI649" s="7"/>
      <c r="GJ649" s="7"/>
      <c r="GK649" s="7"/>
      <c r="GL649" s="7"/>
      <c r="GM649" s="7"/>
      <c r="GN649" s="7"/>
      <c r="GO649" s="7"/>
      <c r="GP649" s="7"/>
      <c r="GQ649" s="7"/>
      <c r="GR649" s="7"/>
      <c r="GS649" s="7"/>
      <c r="GT649" s="7"/>
      <c r="GU649" s="7"/>
      <c r="GV649" s="7"/>
      <c r="GW649" s="7"/>
      <c r="GX649" s="7"/>
      <c r="GY649" s="7"/>
      <c r="GZ649" s="7"/>
      <c r="HA649" s="7"/>
      <c r="HB649" s="7"/>
      <c r="HC649" s="7"/>
      <c r="HD649" s="7"/>
      <c r="HE649" s="7"/>
      <c r="HF649" s="7"/>
      <c r="HG649" s="7"/>
      <c r="HH649" s="7"/>
      <c r="HI649" s="7"/>
      <c r="HJ649" s="7"/>
      <c r="HK649" s="7"/>
      <c r="HL649" s="7"/>
      <c r="HM649" s="7"/>
      <c r="HN649" s="7"/>
      <c r="HO649" s="7"/>
      <c r="HP649" s="7"/>
      <c r="HQ649" s="7"/>
      <c r="HR649" s="7"/>
      <c r="HS649" s="7"/>
      <c r="HT649" s="7"/>
      <c r="HU649" s="7"/>
      <c r="HV649" s="7"/>
      <c r="HW649" s="7"/>
      <c r="HX649" s="7"/>
      <c r="HY649" s="7"/>
      <c r="HZ649" s="7"/>
      <c r="IA649" s="7"/>
      <c r="IB649" s="7"/>
      <c r="IC649" s="7"/>
      <c r="ID649" s="7"/>
      <c r="IE649" s="7"/>
      <c r="IF649" s="7"/>
      <c r="IG649" s="7"/>
      <c r="IH649" s="7"/>
      <c r="II649" s="7"/>
      <c r="IJ649" s="7"/>
      <c r="IK649" s="7"/>
      <c r="IL649" s="7"/>
      <c r="IM649" s="7"/>
      <c r="IN649" s="7"/>
      <c r="IO649" s="7"/>
      <c r="IP649" s="7"/>
      <c r="IQ649" s="7"/>
      <c r="IR649" s="7"/>
      <c r="IS649" s="7"/>
      <c r="IT649" s="7"/>
      <c r="IU649" s="7"/>
      <c r="IV649" s="7"/>
      <c r="IW649" s="7"/>
      <c r="IX649" s="7"/>
      <c r="IY649" s="7"/>
      <c r="IZ649" s="7"/>
      <c r="JA649" s="7"/>
      <c r="JB649" s="7"/>
      <c r="JC649" s="7"/>
      <c r="JD649" s="7"/>
      <c r="JE649" s="7"/>
      <c r="JF649" s="7"/>
      <c r="JG649" s="7"/>
      <c r="JH649" s="7"/>
      <c r="JI649" s="7"/>
      <c r="JJ649" s="7"/>
      <c r="JK649" s="7"/>
      <c r="JL649" s="7"/>
      <c r="JM649" s="7"/>
      <c r="JN649" s="7"/>
      <c r="JO649" s="7"/>
      <c r="JP649" s="7"/>
      <c r="JQ649" s="7"/>
      <c r="JR649" s="7"/>
      <c r="JS649" s="7"/>
      <c r="JT649" s="7"/>
      <c r="JU649" s="7"/>
    </row>
    <row r="650" spans="1:281" s="3" customFormat="1" ht="30" customHeight="1" thickBot="1">
      <c r="A650" s="19" t="s">
        <v>1729</v>
      </c>
      <c r="B650" s="29" t="s">
        <v>1753</v>
      </c>
      <c r="C650" s="29" t="s">
        <v>110</v>
      </c>
      <c r="D650" s="109"/>
      <c r="E650" s="115">
        <v>0</v>
      </c>
      <c r="F650" s="113">
        <v>45852</v>
      </c>
      <c r="G650" s="34">
        <v>45866</v>
      </c>
      <c r="H650" s="125">
        <f t="shared" si="269"/>
        <v>15</v>
      </c>
      <c r="I650" s="22"/>
      <c r="J650" s="7"/>
      <c r="K650" s="7"/>
      <c r="L650" s="7"/>
      <c r="M650" s="7"/>
      <c r="N650" s="7"/>
      <c r="O650" s="7"/>
      <c r="P650" s="7"/>
      <c r="Q650" s="7"/>
      <c r="R650" s="7"/>
      <c r="S650" s="7"/>
      <c r="T650" s="7"/>
      <c r="U650" s="8"/>
      <c r="V650" s="8"/>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c r="DJ650" s="7"/>
      <c r="DK650" s="7"/>
      <c r="DL650" s="7"/>
      <c r="DM650" s="7"/>
      <c r="DN650" s="7"/>
      <c r="DO650" s="7"/>
      <c r="DP650" s="7"/>
      <c r="DQ650" s="7"/>
      <c r="DR650" s="7"/>
      <c r="DS650" s="7"/>
      <c r="DT650" s="7"/>
      <c r="DU650" s="7"/>
      <c r="DV650" s="7"/>
      <c r="DW650" s="7"/>
      <c r="DX650" s="7"/>
      <c r="DY650" s="7"/>
      <c r="DZ650" s="7"/>
      <c r="EA650" s="7"/>
      <c r="EB650" s="7"/>
      <c r="EC650" s="7"/>
      <c r="ED650" s="7"/>
      <c r="EE650" s="7"/>
      <c r="EF650" s="7"/>
      <c r="EG650" s="7"/>
      <c r="EH650" s="7"/>
      <c r="EI650" s="7"/>
      <c r="EJ650" s="7"/>
      <c r="EK650" s="7"/>
      <c r="EL650" s="7"/>
      <c r="EM650" s="7"/>
      <c r="EN650" s="7"/>
      <c r="EO650" s="7"/>
      <c r="EP650" s="7"/>
      <c r="EQ650" s="7"/>
      <c r="ER650" s="7"/>
      <c r="ES650" s="7"/>
      <c r="ET650" s="7"/>
      <c r="EU650" s="7"/>
      <c r="EV650" s="7"/>
      <c r="EW650" s="7"/>
      <c r="EX650" s="7"/>
      <c r="EY650" s="7"/>
      <c r="EZ650" s="7"/>
      <c r="FA650" s="7"/>
      <c r="FB650" s="7"/>
      <c r="FC650" s="7"/>
      <c r="FD650" s="7"/>
      <c r="FE650" s="7"/>
      <c r="FF650" s="7"/>
      <c r="FG650" s="7"/>
      <c r="FH650" s="7"/>
      <c r="FI650" s="7"/>
      <c r="FJ650" s="7"/>
      <c r="FK650" s="7"/>
      <c r="FL650" s="7"/>
      <c r="FM650" s="7"/>
      <c r="FN650" s="7"/>
      <c r="FO650" s="7"/>
      <c r="FP650" s="7"/>
      <c r="FQ650" s="7"/>
      <c r="FR650" s="7"/>
      <c r="FS650" s="7"/>
      <c r="FT650" s="7"/>
      <c r="FU650" s="7"/>
      <c r="FV650" s="7"/>
      <c r="FW650" s="7"/>
      <c r="FX650" s="7"/>
      <c r="FY650" s="7"/>
      <c r="FZ650" s="7"/>
      <c r="GA650" s="7"/>
      <c r="GB650" s="7"/>
      <c r="GC650" s="7"/>
      <c r="GD650" s="7"/>
      <c r="GE650" s="7"/>
      <c r="GF650" s="7"/>
      <c r="GG650" s="7"/>
      <c r="GH650" s="7"/>
      <c r="GI650" s="7"/>
      <c r="GJ650" s="7"/>
      <c r="GK650" s="7"/>
      <c r="GL650" s="7"/>
      <c r="GM650" s="7"/>
      <c r="GN650" s="7"/>
      <c r="GO650" s="7"/>
      <c r="GP650" s="7"/>
      <c r="GQ650" s="7"/>
      <c r="GR650" s="7"/>
      <c r="GS650" s="7"/>
      <c r="GT650" s="7"/>
      <c r="GU650" s="7"/>
      <c r="GV650" s="7"/>
      <c r="GW650" s="7"/>
      <c r="GX650" s="7"/>
      <c r="GY650" s="7"/>
      <c r="GZ650" s="7"/>
      <c r="HA650" s="7"/>
      <c r="HB650" s="7"/>
      <c r="HC650" s="7"/>
      <c r="HD650" s="7"/>
      <c r="HE650" s="7"/>
      <c r="HF650" s="7"/>
      <c r="HG650" s="7"/>
      <c r="HH650" s="7"/>
      <c r="HI650" s="7"/>
      <c r="HJ650" s="7"/>
      <c r="HK650" s="7"/>
      <c r="HL650" s="7"/>
      <c r="HM650" s="7"/>
      <c r="HN650" s="7"/>
      <c r="HO650" s="7"/>
      <c r="HP650" s="7"/>
      <c r="HQ650" s="7"/>
      <c r="HR650" s="7"/>
      <c r="HS650" s="7"/>
      <c r="HT650" s="7"/>
      <c r="HU650" s="7"/>
      <c r="HV650" s="7"/>
      <c r="HW650" s="7"/>
      <c r="HX650" s="7"/>
      <c r="HY650" s="7"/>
      <c r="HZ650" s="7"/>
      <c r="IA650" s="7"/>
      <c r="IB650" s="7"/>
      <c r="IC650" s="7"/>
      <c r="ID650" s="7"/>
      <c r="IE650" s="7"/>
      <c r="IF650" s="7"/>
      <c r="IG650" s="7"/>
      <c r="IH650" s="7"/>
      <c r="II650" s="7"/>
      <c r="IJ650" s="7"/>
      <c r="IK650" s="7"/>
      <c r="IL650" s="7"/>
      <c r="IM650" s="7"/>
      <c r="IN650" s="7"/>
      <c r="IO650" s="7"/>
      <c r="IP650" s="7"/>
      <c r="IQ650" s="7"/>
      <c r="IR650" s="7"/>
      <c r="IS650" s="7"/>
      <c r="IT650" s="7"/>
      <c r="IU650" s="7"/>
      <c r="IV650" s="7"/>
      <c r="IW650" s="7"/>
      <c r="IX650" s="7"/>
      <c r="IY650" s="7"/>
      <c r="IZ650" s="7"/>
      <c r="JA650" s="7"/>
      <c r="JB650" s="7"/>
      <c r="JC650" s="7"/>
      <c r="JD650" s="7"/>
      <c r="JE650" s="7"/>
      <c r="JF650" s="7"/>
      <c r="JG650" s="7"/>
      <c r="JH650" s="7"/>
      <c r="JI650" s="7"/>
      <c r="JJ650" s="7"/>
      <c r="JK650" s="7"/>
      <c r="JL650" s="7"/>
      <c r="JM650" s="7"/>
      <c r="JN650" s="7"/>
      <c r="JO650" s="7"/>
      <c r="JP650" s="7"/>
      <c r="JQ650" s="7"/>
      <c r="JR650" s="7"/>
      <c r="JS650" s="7"/>
      <c r="JT650" s="7"/>
      <c r="JU650" s="7"/>
    </row>
    <row r="651" spans="1:281" s="3" customFormat="1" ht="30" customHeight="1" thickBot="1">
      <c r="A651" s="19" t="s">
        <v>1730</v>
      </c>
      <c r="B651" s="29" t="s">
        <v>1753</v>
      </c>
      <c r="C651" s="29" t="s">
        <v>110</v>
      </c>
      <c r="D651" s="109"/>
      <c r="E651" s="115">
        <v>0</v>
      </c>
      <c r="F651" s="113">
        <v>45852</v>
      </c>
      <c r="G651" s="34">
        <v>45866</v>
      </c>
      <c r="H651" s="125">
        <f t="shared" si="269"/>
        <v>15</v>
      </c>
      <c r="I651" s="22"/>
      <c r="J651" s="7"/>
      <c r="K651" s="7"/>
      <c r="L651" s="7"/>
      <c r="M651" s="7"/>
      <c r="N651" s="7"/>
      <c r="O651" s="7"/>
      <c r="P651" s="7"/>
      <c r="Q651" s="7"/>
      <c r="R651" s="7"/>
      <c r="S651" s="7"/>
      <c r="T651" s="7"/>
      <c r="U651" s="8"/>
      <c r="V651" s="8"/>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c r="DJ651" s="7"/>
      <c r="DK651" s="7"/>
      <c r="DL651" s="7"/>
      <c r="DM651" s="7"/>
      <c r="DN651" s="7"/>
      <c r="DO651" s="7"/>
      <c r="DP651" s="7"/>
      <c r="DQ651" s="7"/>
      <c r="DR651" s="7"/>
      <c r="DS651" s="7"/>
      <c r="DT651" s="7"/>
      <c r="DU651" s="7"/>
      <c r="DV651" s="7"/>
      <c r="DW651" s="7"/>
      <c r="DX651" s="7"/>
      <c r="DY651" s="7"/>
      <c r="DZ651" s="7"/>
      <c r="EA651" s="7"/>
      <c r="EB651" s="7"/>
      <c r="EC651" s="7"/>
      <c r="ED651" s="7"/>
      <c r="EE651" s="7"/>
      <c r="EF651" s="7"/>
      <c r="EG651" s="7"/>
      <c r="EH651" s="7"/>
      <c r="EI651" s="7"/>
      <c r="EJ651" s="7"/>
      <c r="EK651" s="7"/>
      <c r="EL651" s="7"/>
      <c r="EM651" s="7"/>
      <c r="EN651" s="7"/>
      <c r="EO651" s="7"/>
      <c r="EP651" s="7"/>
      <c r="EQ651" s="7"/>
      <c r="ER651" s="7"/>
      <c r="ES651" s="7"/>
      <c r="ET651" s="7"/>
      <c r="EU651" s="7"/>
      <c r="EV651" s="7"/>
      <c r="EW651" s="7"/>
      <c r="EX651" s="7"/>
      <c r="EY651" s="7"/>
      <c r="EZ651" s="7"/>
      <c r="FA651" s="7"/>
      <c r="FB651" s="7"/>
      <c r="FC651" s="7"/>
      <c r="FD651" s="7"/>
      <c r="FE651" s="7"/>
      <c r="FF651" s="7"/>
      <c r="FG651" s="7"/>
      <c r="FH651" s="7"/>
      <c r="FI651" s="7"/>
      <c r="FJ651" s="7"/>
      <c r="FK651" s="7"/>
      <c r="FL651" s="7"/>
      <c r="FM651" s="7"/>
      <c r="FN651" s="7"/>
      <c r="FO651" s="7"/>
      <c r="FP651" s="7"/>
      <c r="FQ651" s="7"/>
      <c r="FR651" s="7"/>
      <c r="FS651" s="7"/>
      <c r="FT651" s="7"/>
      <c r="FU651" s="7"/>
      <c r="FV651" s="7"/>
      <c r="FW651" s="7"/>
      <c r="FX651" s="7"/>
      <c r="FY651" s="7"/>
      <c r="FZ651" s="7"/>
      <c r="GA651" s="7"/>
      <c r="GB651" s="7"/>
      <c r="GC651" s="7"/>
      <c r="GD651" s="7"/>
      <c r="GE651" s="7"/>
      <c r="GF651" s="7"/>
      <c r="GG651" s="7"/>
      <c r="GH651" s="7"/>
      <c r="GI651" s="7"/>
      <c r="GJ651" s="7"/>
      <c r="GK651" s="7"/>
      <c r="GL651" s="7"/>
      <c r="GM651" s="7"/>
      <c r="GN651" s="7"/>
      <c r="GO651" s="7"/>
      <c r="GP651" s="7"/>
      <c r="GQ651" s="7"/>
      <c r="GR651" s="7"/>
      <c r="GS651" s="7"/>
      <c r="GT651" s="7"/>
      <c r="GU651" s="7"/>
      <c r="GV651" s="7"/>
      <c r="GW651" s="7"/>
      <c r="GX651" s="7"/>
      <c r="GY651" s="7"/>
      <c r="GZ651" s="7"/>
      <c r="HA651" s="7"/>
      <c r="HB651" s="7"/>
      <c r="HC651" s="7"/>
      <c r="HD651" s="7"/>
      <c r="HE651" s="7"/>
      <c r="HF651" s="7"/>
      <c r="HG651" s="7"/>
      <c r="HH651" s="7"/>
      <c r="HI651" s="7"/>
      <c r="HJ651" s="7"/>
      <c r="HK651" s="7"/>
      <c r="HL651" s="7"/>
      <c r="HM651" s="7"/>
      <c r="HN651" s="7"/>
      <c r="HO651" s="7"/>
      <c r="HP651" s="7"/>
      <c r="HQ651" s="7"/>
      <c r="HR651" s="7"/>
      <c r="HS651" s="7"/>
      <c r="HT651" s="7"/>
      <c r="HU651" s="7"/>
      <c r="HV651" s="7"/>
      <c r="HW651" s="7"/>
      <c r="HX651" s="7"/>
      <c r="HY651" s="7"/>
      <c r="HZ651" s="7"/>
      <c r="IA651" s="7"/>
      <c r="IB651" s="7"/>
      <c r="IC651" s="7"/>
      <c r="ID651" s="7"/>
      <c r="IE651" s="7"/>
      <c r="IF651" s="7"/>
      <c r="IG651" s="7"/>
      <c r="IH651" s="7"/>
      <c r="II651" s="7"/>
      <c r="IJ651" s="7"/>
      <c r="IK651" s="7"/>
      <c r="IL651" s="7"/>
      <c r="IM651" s="7"/>
      <c r="IN651" s="7"/>
      <c r="IO651" s="7"/>
      <c r="IP651" s="7"/>
      <c r="IQ651" s="7"/>
      <c r="IR651" s="7"/>
      <c r="IS651" s="7"/>
      <c r="IT651" s="7"/>
      <c r="IU651" s="7"/>
      <c r="IV651" s="7"/>
      <c r="IW651" s="7"/>
      <c r="IX651" s="7"/>
      <c r="IY651" s="7"/>
      <c r="IZ651" s="7"/>
      <c r="JA651" s="7"/>
      <c r="JB651" s="7"/>
      <c r="JC651" s="7"/>
      <c r="JD651" s="7"/>
      <c r="JE651" s="7"/>
      <c r="JF651" s="7"/>
      <c r="JG651" s="7"/>
      <c r="JH651" s="7"/>
      <c r="JI651" s="7"/>
      <c r="JJ651" s="7"/>
      <c r="JK651" s="7"/>
      <c r="JL651" s="7"/>
      <c r="JM651" s="7"/>
      <c r="JN651" s="7"/>
      <c r="JO651" s="7"/>
      <c r="JP651" s="7"/>
      <c r="JQ651" s="7"/>
      <c r="JR651" s="7"/>
      <c r="JS651" s="7"/>
      <c r="JT651" s="7"/>
      <c r="JU651" s="7"/>
    </row>
    <row r="652" spans="1:281" s="3" customFormat="1" ht="30" customHeight="1" thickBot="1">
      <c r="A652" s="19" t="s">
        <v>1731</v>
      </c>
      <c r="B652" s="29" t="s">
        <v>1753</v>
      </c>
      <c r="C652" s="29" t="s">
        <v>110</v>
      </c>
      <c r="D652" s="109"/>
      <c r="E652" s="115">
        <v>0</v>
      </c>
      <c r="F652" s="113">
        <v>45852</v>
      </c>
      <c r="G652" s="34">
        <v>45866</v>
      </c>
      <c r="H652" s="125">
        <f t="shared" si="269"/>
        <v>15</v>
      </c>
      <c r="I652" s="22"/>
      <c r="J652" s="7"/>
      <c r="K652" s="7"/>
      <c r="L652" s="7"/>
      <c r="M652" s="7"/>
      <c r="N652" s="7"/>
      <c r="O652" s="7"/>
      <c r="P652" s="7"/>
      <c r="Q652" s="7"/>
      <c r="R652" s="7"/>
      <c r="S652" s="7"/>
      <c r="T652" s="7"/>
      <c r="U652" s="8"/>
      <c r="V652" s="8"/>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c r="DJ652" s="7"/>
      <c r="DK652" s="7"/>
      <c r="DL652" s="7"/>
      <c r="DM652" s="7"/>
      <c r="DN652" s="7"/>
      <c r="DO652" s="7"/>
      <c r="DP652" s="7"/>
      <c r="DQ652" s="7"/>
      <c r="DR652" s="7"/>
      <c r="DS652" s="7"/>
      <c r="DT652" s="7"/>
      <c r="DU652" s="7"/>
      <c r="DV652" s="7"/>
      <c r="DW652" s="7"/>
      <c r="DX652" s="7"/>
      <c r="DY652" s="7"/>
      <c r="DZ652" s="7"/>
      <c r="EA652" s="7"/>
      <c r="EB652" s="7"/>
      <c r="EC652" s="7"/>
      <c r="ED652" s="7"/>
      <c r="EE652" s="7"/>
      <c r="EF652" s="7"/>
      <c r="EG652" s="7"/>
      <c r="EH652" s="7"/>
      <c r="EI652" s="7"/>
      <c r="EJ652" s="7"/>
      <c r="EK652" s="7"/>
      <c r="EL652" s="7"/>
      <c r="EM652" s="7"/>
      <c r="EN652" s="7"/>
      <c r="EO652" s="7"/>
      <c r="EP652" s="7"/>
      <c r="EQ652" s="7"/>
      <c r="ER652" s="7"/>
      <c r="ES652" s="7"/>
      <c r="ET652" s="7"/>
      <c r="EU652" s="7"/>
      <c r="EV652" s="7"/>
      <c r="EW652" s="7"/>
      <c r="EX652" s="7"/>
      <c r="EY652" s="7"/>
      <c r="EZ652" s="7"/>
      <c r="FA652" s="7"/>
      <c r="FB652" s="7"/>
      <c r="FC652" s="7"/>
      <c r="FD652" s="7"/>
      <c r="FE652" s="7"/>
      <c r="FF652" s="7"/>
      <c r="FG652" s="7"/>
      <c r="FH652" s="7"/>
      <c r="FI652" s="7"/>
      <c r="FJ652" s="7"/>
      <c r="FK652" s="7"/>
      <c r="FL652" s="7"/>
      <c r="FM652" s="7"/>
      <c r="FN652" s="7"/>
      <c r="FO652" s="7"/>
      <c r="FP652" s="7"/>
      <c r="FQ652" s="7"/>
      <c r="FR652" s="7"/>
      <c r="FS652" s="7"/>
      <c r="FT652" s="7"/>
      <c r="FU652" s="7"/>
      <c r="FV652" s="7"/>
      <c r="FW652" s="7"/>
      <c r="FX652" s="7"/>
      <c r="FY652" s="7"/>
      <c r="FZ652" s="7"/>
      <c r="GA652" s="7"/>
      <c r="GB652" s="7"/>
      <c r="GC652" s="7"/>
      <c r="GD652" s="7"/>
      <c r="GE652" s="7"/>
      <c r="GF652" s="7"/>
      <c r="GG652" s="7"/>
      <c r="GH652" s="7"/>
      <c r="GI652" s="7"/>
      <c r="GJ652" s="7"/>
      <c r="GK652" s="7"/>
      <c r="GL652" s="7"/>
      <c r="GM652" s="7"/>
      <c r="GN652" s="7"/>
      <c r="GO652" s="7"/>
      <c r="GP652" s="7"/>
      <c r="GQ652" s="7"/>
      <c r="GR652" s="7"/>
      <c r="GS652" s="7"/>
      <c r="GT652" s="7"/>
      <c r="GU652" s="7"/>
      <c r="GV652" s="7"/>
      <c r="GW652" s="7"/>
      <c r="GX652" s="7"/>
      <c r="GY652" s="7"/>
      <c r="GZ652" s="7"/>
      <c r="HA652" s="7"/>
      <c r="HB652" s="7"/>
      <c r="HC652" s="7"/>
      <c r="HD652" s="7"/>
      <c r="HE652" s="7"/>
      <c r="HF652" s="7"/>
      <c r="HG652" s="7"/>
      <c r="HH652" s="7"/>
      <c r="HI652" s="7"/>
      <c r="HJ652" s="7"/>
      <c r="HK652" s="7"/>
      <c r="HL652" s="7"/>
      <c r="HM652" s="7"/>
      <c r="HN652" s="7"/>
      <c r="HO652" s="7"/>
      <c r="HP652" s="7"/>
      <c r="HQ652" s="7"/>
      <c r="HR652" s="7"/>
      <c r="HS652" s="7"/>
      <c r="HT652" s="7"/>
      <c r="HU652" s="7"/>
      <c r="HV652" s="7"/>
      <c r="HW652" s="7"/>
      <c r="HX652" s="7"/>
      <c r="HY652" s="7"/>
      <c r="HZ652" s="7"/>
      <c r="IA652" s="7"/>
      <c r="IB652" s="7"/>
      <c r="IC652" s="7"/>
      <c r="ID652" s="7"/>
      <c r="IE652" s="7"/>
      <c r="IF652" s="7"/>
      <c r="IG652" s="7"/>
      <c r="IH652" s="7"/>
      <c r="II652" s="7"/>
      <c r="IJ652" s="7"/>
      <c r="IK652" s="7"/>
      <c r="IL652" s="7"/>
      <c r="IM652" s="7"/>
      <c r="IN652" s="7"/>
      <c r="IO652" s="7"/>
      <c r="IP652" s="7"/>
      <c r="IQ652" s="7"/>
      <c r="IR652" s="7"/>
      <c r="IS652" s="7"/>
      <c r="IT652" s="7"/>
      <c r="IU652" s="7"/>
      <c r="IV652" s="7"/>
      <c r="IW652" s="7"/>
      <c r="IX652" s="7"/>
      <c r="IY652" s="7"/>
      <c r="IZ652" s="7"/>
      <c r="JA652" s="7"/>
      <c r="JB652" s="7"/>
      <c r="JC652" s="7"/>
      <c r="JD652" s="7"/>
      <c r="JE652" s="7"/>
      <c r="JF652" s="7"/>
      <c r="JG652" s="7"/>
      <c r="JH652" s="7"/>
      <c r="JI652" s="7"/>
      <c r="JJ652" s="7"/>
      <c r="JK652" s="7"/>
      <c r="JL652" s="7"/>
      <c r="JM652" s="7"/>
      <c r="JN652" s="7"/>
      <c r="JO652" s="7"/>
      <c r="JP652" s="7"/>
      <c r="JQ652" s="7"/>
      <c r="JR652" s="7"/>
      <c r="JS652" s="7"/>
      <c r="JT652" s="7"/>
      <c r="JU652" s="7"/>
    </row>
    <row r="653" spans="1:281" s="3" customFormat="1" ht="30" customHeight="1" thickBot="1">
      <c r="A653" s="19" t="s">
        <v>1732</v>
      </c>
      <c r="B653" s="29" t="s">
        <v>1753</v>
      </c>
      <c r="C653" s="29" t="s">
        <v>110</v>
      </c>
      <c r="D653" s="109"/>
      <c r="E653" s="115">
        <v>0</v>
      </c>
      <c r="F653" s="113">
        <v>45852</v>
      </c>
      <c r="G653" s="34">
        <v>45866</v>
      </c>
      <c r="H653" s="125">
        <f t="shared" si="269"/>
        <v>15</v>
      </c>
      <c r="I653" s="22"/>
      <c r="J653" s="7"/>
      <c r="K653" s="7"/>
      <c r="L653" s="7"/>
      <c r="M653" s="7"/>
      <c r="N653" s="7"/>
      <c r="O653" s="7"/>
      <c r="P653" s="7"/>
      <c r="Q653" s="7"/>
      <c r="R653" s="7"/>
      <c r="S653" s="7"/>
      <c r="T653" s="7"/>
      <c r="U653" s="8"/>
      <c r="V653" s="8"/>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c r="DJ653" s="7"/>
      <c r="DK653" s="7"/>
      <c r="DL653" s="7"/>
      <c r="DM653" s="7"/>
      <c r="DN653" s="7"/>
      <c r="DO653" s="7"/>
      <c r="DP653" s="7"/>
      <c r="DQ653" s="7"/>
      <c r="DR653" s="7"/>
      <c r="DS653" s="7"/>
      <c r="DT653" s="7"/>
      <c r="DU653" s="7"/>
      <c r="DV653" s="7"/>
      <c r="DW653" s="7"/>
      <c r="DX653" s="7"/>
      <c r="DY653" s="7"/>
      <c r="DZ653" s="7"/>
      <c r="EA653" s="7"/>
      <c r="EB653" s="7"/>
      <c r="EC653" s="7"/>
      <c r="ED653" s="7"/>
      <c r="EE653" s="7"/>
      <c r="EF653" s="7"/>
      <c r="EG653" s="7"/>
      <c r="EH653" s="7"/>
      <c r="EI653" s="7"/>
      <c r="EJ653" s="7"/>
      <c r="EK653" s="7"/>
      <c r="EL653" s="7"/>
      <c r="EM653" s="7"/>
      <c r="EN653" s="7"/>
      <c r="EO653" s="7"/>
      <c r="EP653" s="7"/>
      <c r="EQ653" s="7"/>
      <c r="ER653" s="7"/>
      <c r="ES653" s="7"/>
      <c r="ET653" s="7"/>
      <c r="EU653" s="7"/>
      <c r="EV653" s="7"/>
      <c r="EW653" s="7"/>
      <c r="EX653" s="7"/>
      <c r="EY653" s="7"/>
      <c r="EZ653" s="7"/>
      <c r="FA653" s="7"/>
      <c r="FB653" s="7"/>
      <c r="FC653" s="7"/>
      <c r="FD653" s="7"/>
      <c r="FE653" s="7"/>
      <c r="FF653" s="7"/>
      <c r="FG653" s="7"/>
      <c r="FH653" s="7"/>
      <c r="FI653" s="7"/>
      <c r="FJ653" s="7"/>
      <c r="FK653" s="7"/>
      <c r="FL653" s="7"/>
      <c r="FM653" s="7"/>
      <c r="FN653" s="7"/>
      <c r="FO653" s="7"/>
      <c r="FP653" s="7"/>
      <c r="FQ653" s="7"/>
      <c r="FR653" s="7"/>
      <c r="FS653" s="7"/>
      <c r="FT653" s="7"/>
      <c r="FU653" s="7"/>
      <c r="FV653" s="7"/>
      <c r="FW653" s="7"/>
      <c r="FX653" s="7"/>
      <c r="FY653" s="7"/>
      <c r="FZ653" s="7"/>
      <c r="GA653" s="7"/>
      <c r="GB653" s="7"/>
      <c r="GC653" s="7"/>
      <c r="GD653" s="7"/>
      <c r="GE653" s="7"/>
      <c r="GF653" s="7"/>
      <c r="GG653" s="7"/>
      <c r="GH653" s="7"/>
      <c r="GI653" s="7"/>
      <c r="GJ653" s="7"/>
      <c r="GK653" s="7"/>
      <c r="GL653" s="7"/>
      <c r="GM653" s="7"/>
      <c r="GN653" s="7"/>
      <c r="GO653" s="7"/>
      <c r="GP653" s="7"/>
      <c r="GQ653" s="7"/>
      <c r="GR653" s="7"/>
      <c r="GS653" s="7"/>
      <c r="GT653" s="7"/>
      <c r="GU653" s="7"/>
      <c r="GV653" s="7"/>
      <c r="GW653" s="7"/>
      <c r="GX653" s="7"/>
      <c r="GY653" s="7"/>
      <c r="GZ653" s="7"/>
      <c r="HA653" s="7"/>
      <c r="HB653" s="7"/>
      <c r="HC653" s="7"/>
      <c r="HD653" s="7"/>
      <c r="HE653" s="7"/>
      <c r="HF653" s="7"/>
      <c r="HG653" s="7"/>
      <c r="HH653" s="7"/>
      <c r="HI653" s="7"/>
      <c r="HJ653" s="7"/>
      <c r="HK653" s="7"/>
      <c r="HL653" s="7"/>
      <c r="HM653" s="7"/>
      <c r="HN653" s="7"/>
      <c r="HO653" s="7"/>
      <c r="HP653" s="7"/>
      <c r="HQ653" s="7"/>
      <c r="HR653" s="7"/>
      <c r="HS653" s="7"/>
      <c r="HT653" s="7"/>
      <c r="HU653" s="7"/>
      <c r="HV653" s="7"/>
      <c r="HW653" s="7"/>
      <c r="HX653" s="7"/>
      <c r="HY653" s="7"/>
      <c r="HZ653" s="7"/>
      <c r="IA653" s="7"/>
      <c r="IB653" s="7"/>
      <c r="IC653" s="7"/>
      <c r="ID653" s="7"/>
      <c r="IE653" s="7"/>
      <c r="IF653" s="7"/>
      <c r="IG653" s="7"/>
      <c r="IH653" s="7"/>
      <c r="II653" s="7"/>
      <c r="IJ653" s="7"/>
      <c r="IK653" s="7"/>
      <c r="IL653" s="7"/>
      <c r="IM653" s="7"/>
      <c r="IN653" s="7"/>
      <c r="IO653" s="7"/>
      <c r="IP653" s="7"/>
      <c r="IQ653" s="7"/>
      <c r="IR653" s="7"/>
      <c r="IS653" s="7"/>
      <c r="IT653" s="7"/>
      <c r="IU653" s="7"/>
      <c r="IV653" s="7"/>
      <c r="IW653" s="7"/>
      <c r="IX653" s="7"/>
      <c r="IY653" s="7"/>
      <c r="IZ653" s="7"/>
      <c r="JA653" s="7"/>
      <c r="JB653" s="7"/>
      <c r="JC653" s="7"/>
      <c r="JD653" s="7"/>
      <c r="JE653" s="7"/>
      <c r="JF653" s="7"/>
      <c r="JG653" s="7"/>
      <c r="JH653" s="7"/>
      <c r="JI653" s="7"/>
      <c r="JJ653" s="7"/>
      <c r="JK653" s="7"/>
      <c r="JL653" s="7"/>
      <c r="JM653" s="7"/>
      <c r="JN653" s="7"/>
      <c r="JO653" s="7"/>
      <c r="JP653" s="7"/>
      <c r="JQ653" s="7"/>
      <c r="JR653" s="7"/>
      <c r="JS653" s="7"/>
      <c r="JT653" s="7"/>
      <c r="JU653" s="7"/>
    </row>
    <row r="654" spans="1:281" s="3" customFormat="1" ht="30" customHeight="1" thickBot="1">
      <c r="A654" s="19" t="s">
        <v>1733</v>
      </c>
      <c r="B654" s="29" t="s">
        <v>1753</v>
      </c>
      <c r="C654" s="29" t="s">
        <v>110</v>
      </c>
      <c r="D654" s="109"/>
      <c r="E654" s="115">
        <v>0</v>
      </c>
      <c r="F654" s="113">
        <v>45852</v>
      </c>
      <c r="G654" s="34">
        <v>45866</v>
      </c>
      <c r="H654" s="125">
        <f t="shared" si="269"/>
        <v>15</v>
      </c>
      <c r="I654" s="22"/>
      <c r="J654" s="7"/>
      <c r="K654" s="7"/>
      <c r="L654" s="7"/>
      <c r="M654" s="7"/>
      <c r="N654" s="7"/>
      <c r="O654" s="7"/>
      <c r="P654" s="7"/>
      <c r="Q654" s="7"/>
      <c r="R654" s="7"/>
      <c r="S654" s="7"/>
      <c r="T654" s="7"/>
      <c r="U654" s="8"/>
      <c r="V654" s="8"/>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c r="DJ654" s="7"/>
      <c r="DK654" s="7"/>
      <c r="DL654" s="7"/>
      <c r="DM654" s="7"/>
      <c r="DN654" s="7"/>
      <c r="DO654" s="7"/>
      <c r="DP654" s="7"/>
      <c r="DQ654" s="7"/>
      <c r="DR654" s="7"/>
      <c r="DS654" s="7"/>
      <c r="DT654" s="7"/>
      <c r="DU654" s="7"/>
      <c r="DV654" s="7"/>
      <c r="DW654" s="7"/>
      <c r="DX654" s="7"/>
      <c r="DY654" s="7"/>
      <c r="DZ654" s="7"/>
      <c r="EA654" s="7"/>
      <c r="EB654" s="7"/>
      <c r="EC654" s="7"/>
      <c r="ED654" s="7"/>
      <c r="EE654" s="7"/>
      <c r="EF654" s="7"/>
      <c r="EG654" s="7"/>
      <c r="EH654" s="7"/>
      <c r="EI654" s="7"/>
      <c r="EJ654" s="7"/>
      <c r="EK654" s="7"/>
      <c r="EL654" s="7"/>
      <c r="EM654" s="7"/>
      <c r="EN654" s="7"/>
      <c r="EO654" s="7"/>
      <c r="EP654" s="7"/>
      <c r="EQ654" s="7"/>
      <c r="ER654" s="7"/>
      <c r="ES654" s="7"/>
      <c r="ET654" s="7"/>
      <c r="EU654" s="7"/>
      <c r="EV654" s="7"/>
      <c r="EW654" s="7"/>
      <c r="EX654" s="7"/>
      <c r="EY654" s="7"/>
      <c r="EZ654" s="7"/>
      <c r="FA654" s="7"/>
      <c r="FB654" s="7"/>
      <c r="FC654" s="7"/>
      <c r="FD654" s="7"/>
      <c r="FE654" s="7"/>
      <c r="FF654" s="7"/>
      <c r="FG654" s="7"/>
      <c r="FH654" s="7"/>
      <c r="FI654" s="7"/>
      <c r="FJ654" s="7"/>
      <c r="FK654" s="7"/>
      <c r="FL654" s="7"/>
      <c r="FM654" s="7"/>
      <c r="FN654" s="7"/>
      <c r="FO654" s="7"/>
      <c r="FP654" s="7"/>
      <c r="FQ654" s="7"/>
      <c r="FR654" s="7"/>
      <c r="FS654" s="7"/>
      <c r="FT654" s="7"/>
      <c r="FU654" s="7"/>
      <c r="FV654" s="7"/>
      <c r="FW654" s="7"/>
      <c r="FX654" s="7"/>
      <c r="FY654" s="7"/>
      <c r="FZ654" s="7"/>
      <c r="GA654" s="7"/>
      <c r="GB654" s="7"/>
      <c r="GC654" s="7"/>
      <c r="GD654" s="7"/>
      <c r="GE654" s="7"/>
      <c r="GF654" s="7"/>
      <c r="GG654" s="7"/>
      <c r="GH654" s="7"/>
      <c r="GI654" s="7"/>
      <c r="GJ654" s="7"/>
      <c r="GK654" s="7"/>
      <c r="GL654" s="7"/>
      <c r="GM654" s="7"/>
      <c r="GN654" s="7"/>
      <c r="GO654" s="7"/>
      <c r="GP654" s="7"/>
      <c r="GQ654" s="7"/>
      <c r="GR654" s="7"/>
      <c r="GS654" s="7"/>
      <c r="GT654" s="7"/>
      <c r="GU654" s="7"/>
      <c r="GV654" s="7"/>
      <c r="GW654" s="7"/>
      <c r="GX654" s="7"/>
      <c r="GY654" s="7"/>
      <c r="GZ654" s="7"/>
      <c r="HA654" s="7"/>
      <c r="HB654" s="7"/>
      <c r="HC654" s="7"/>
      <c r="HD654" s="7"/>
      <c r="HE654" s="7"/>
      <c r="HF654" s="7"/>
      <c r="HG654" s="7"/>
      <c r="HH654" s="7"/>
      <c r="HI654" s="7"/>
      <c r="HJ654" s="7"/>
      <c r="HK654" s="7"/>
      <c r="HL654" s="7"/>
      <c r="HM654" s="7"/>
      <c r="HN654" s="7"/>
      <c r="HO654" s="7"/>
      <c r="HP654" s="7"/>
      <c r="HQ654" s="7"/>
      <c r="HR654" s="7"/>
      <c r="HS654" s="7"/>
      <c r="HT654" s="7"/>
      <c r="HU654" s="7"/>
      <c r="HV654" s="7"/>
      <c r="HW654" s="7"/>
      <c r="HX654" s="7"/>
      <c r="HY654" s="7"/>
      <c r="HZ654" s="7"/>
      <c r="IA654" s="7"/>
      <c r="IB654" s="7"/>
      <c r="IC654" s="7"/>
      <c r="ID654" s="7"/>
      <c r="IE654" s="7"/>
      <c r="IF654" s="7"/>
      <c r="IG654" s="7"/>
      <c r="IH654" s="7"/>
      <c r="II654" s="7"/>
      <c r="IJ654" s="7"/>
      <c r="IK654" s="7"/>
      <c r="IL654" s="7"/>
      <c r="IM654" s="7"/>
      <c r="IN654" s="7"/>
      <c r="IO654" s="7"/>
      <c r="IP654" s="7"/>
      <c r="IQ654" s="7"/>
      <c r="IR654" s="7"/>
      <c r="IS654" s="7"/>
      <c r="IT654" s="7"/>
      <c r="IU654" s="7"/>
      <c r="IV654" s="7"/>
      <c r="IW654" s="7"/>
      <c r="IX654" s="7"/>
      <c r="IY654" s="7"/>
      <c r="IZ654" s="7"/>
      <c r="JA654" s="7"/>
      <c r="JB654" s="7"/>
      <c r="JC654" s="7"/>
      <c r="JD654" s="7"/>
      <c r="JE654" s="7"/>
      <c r="JF654" s="7"/>
      <c r="JG654" s="7"/>
      <c r="JH654" s="7"/>
      <c r="JI654" s="7"/>
      <c r="JJ654" s="7"/>
      <c r="JK654" s="7"/>
      <c r="JL654" s="7"/>
      <c r="JM654" s="7"/>
      <c r="JN654" s="7"/>
      <c r="JO654" s="7"/>
      <c r="JP654" s="7"/>
      <c r="JQ654" s="7"/>
      <c r="JR654" s="7"/>
      <c r="JS654" s="7"/>
      <c r="JT654" s="7"/>
      <c r="JU654" s="7"/>
    </row>
    <row r="655" spans="1:281" s="3" customFormat="1" ht="30" customHeight="1" thickBot="1">
      <c r="A655" s="19" t="s">
        <v>1734</v>
      </c>
      <c r="B655" s="29" t="s">
        <v>1753</v>
      </c>
      <c r="C655" s="29" t="s">
        <v>110</v>
      </c>
      <c r="D655" s="109"/>
      <c r="E655" s="115">
        <v>0</v>
      </c>
      <c r="F655" s="113">
        <v>45852</v>
      </c>
      <c r="G655" s="34">
        <v>45866</v>
      </c>
      <c r="H655" s="125">
        <f t="shared" si="269"/>
        <v>15</v>
      </c>
      <c r="I655" s="22"/>
      <c r="J655" s="7"/>
      <c r="K655" s="7"/>
      <c r="L655" s="7"/>
      <c r="M655" s="7"/>
      <c r="N655" s="7"/>
      <c r="O655" s="7"/>
      <c r="P655" s="7"/>
      <c r="Q655" s="7"/>
      <c r="R655" s="7"/>
      <c r="S655" s="7"/>
      <c r="T655" s="7"/>
      <c r="U655" s="8"/>
      <c r="V655" s="8"/>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c r="DJ655" s="7"/>
      <c r="DK655" s="7"/>
      <c r="DL655" s="7"/>
      <c r="DM655" s="7"/>
      <c r="DN655" s="7"/>
      <c r="DO655" s="7"/>
      <c r="DP655" s="7"/>
      <c r="DQ655" s="7"/>
      <c r="DR655" s="7"/>
      <c r="DS655" s="7"/>
      <c r="DT655" s="7"/>
      <c r="DU655" s="7"/>
      <c r="DV655" s="7"/>
      <c r="DW655" s="7"/>
      <c r="DX655" s="7"/>
      <c r="DY655" s="7"/>
      <c r="DZ655" s="7"/>
      <c r="EA655" s="7"/>
      <c r="EB655" s="7"/>
      <c r="EC655" s="7"/>
      <c r="ED655" s="7"/>
      <c r="EE655" s="7"/>
      <c r="EF655" s="7"/>
      <c r="EG655" s="7"/>
      <c r="EH655" s="7"/>
      <c r="EI655" s="7"/>
      <c r="EJ655" s="7"/>
      <c r="EK655" s="7"/>
      <c r="EL655" s="7"/>
      <c r="EM655" s="7"/>
      <c r="EN655" s="7"/>
      <c r="EO655" s="7"/>
      <c r="EP655" s="7"/>
      <c r="EQ655" s="7"/>
      <c r="ER655" s="7"/>
      <c r="ES655" s="7"/>
      <c r="ET655" s="7"/>
      <c r="EU655" s="7"/>
      <c r="EV655" s="7"/>
      <c r="EW655" s="7"/>
      <c r="EX655" s="7"/>
      <c r="EY655" s="7"/>
      <c r="EZ655" s="7"/>
      <c r="FA655" s="7"/>
      <c r="FB655" s="7"/>
      <c r="FC655" s="7"/>
      <c r="FD655" s="7"/>
      <c r="FE655" s="7"/>
      <c r="FF655" s="7"/>
      <c r="FG655" s="7"/>
      <c r="FH655" s="7"/>
      <c r="FI655" s="7"/>
      <c r="FJ655" s="7"/>
      <c r="FK655" s="7"/>
      <c r="FL655" s="7"/>
      <c r="FM655" s="7"/>
      <c r="FN655" s="7"/>
      <c r="FO655" s="7"/>
      <c r="FP655" s="7"/>
      <c r="FQ655" s="7"/>
      <c r="FR655" s="7"/>
      <c r="FS655" s="7"/>
      <c r="FT655" s="7"/>
      <c r="FU655" s="7"/>
      <c r="FV655" s="7"/>
      <c r="FW655" s="7"/>
      <c r="FX655" s="7"/>
      <c r="FY655" s="7"/>
      <c r="FZ655" s="7"/>
      <c r="GA655" s="7"/>
      <c r="GB655" s="7"/>
      <c r="GC655" s="7"/>
      <c r="GD655" s="7"/>
      <c r="GE655" s="7"/>
      <c r="GF655" s="7"/>
      <c r="GG655" s="7"/>
      <c r="GH655" s="7"/>
      <c r="GI655" s="7"/>
      <c r="GJ655" s="7"/>
      <c r="GK655" s="7"/>
      <c r="GL655" s="7"/>
      <c r="GM655" s="7"/>
      <c r="GN655" s="7"/>
      <c r="GO655" s="7"/>
      <c r="GP655" s="7"/>
      <c r="GQ655" s="7"/>
      <c r="GR655" s="7"/>
      <c r="GS655" s="7"/>
      <c r="GT655" s="7"/>
      <c r="GU655" s="7"/>
      <c r="GV655" s="7"/>
      <c r="GW655" s="7"/>
      <c r="GX655" s="7"/>
      <c r="GY655" s="7"/>
      <c r="GZ655" s="7"/>
      <c r="HA655" s="7"/>
      <c r="HB655" s="7"/>
      <c r="HC655" s="7"/>
      <c r="HD655" s="7"/>
      <c r="HE655" s="7"/>
      <c r="HF655" s="7"/>
      <c r="HG655" s="7"/>
      <c r="HH655" s="7"/>
      <c r="HI655" s="7"/>
      <c r="HJ655" s="7"/>
      <c r="HK655" s="7"/>
      <c r="HL655" s="7"/>
      <c r="HM655" s="7"/>
      <c r="HN655" s="7"/>
      <c r="HO655" s="7"/>
      <c r="HP655" s="7"/>
      <c r="HQ655" s="7"/>
      <c r="HR655" s="7"/>
      <c r="HS655" s="7"/>
      <c r="HT655" s="7"/>
      <c r="HU655" s="7"/>
      <c r="HV655" s="7"/>
      <c r="HW655" s="7"/>
      <c r="HX655" s="7"/>
      <c r="HY655" s="7"/>
      <c r="HZ655" s="7"/>
      <c r="IA655" s="7"/>
      <c r="IB655" s="7"/>
      <c r="IC655" s="7"/>
      <c r="ID655" s="7"/>
      <c r="IE655" s="7"/>
      <c r="IF655" s="7"/>
      <c r="IG655" s="7"/>
      <c r="IH655" s="7"/>
      <c r="II655" s="7"/>
      <c r="IJ655" s="7"/>
      <c r="IK655" s="7"/>
      <c r="IL655" s="7"/>
      <c r="IM655" s="7"/>
      <c r="IN655" s="7"/>
      <c r="IO655" s="7"/>
      <c r="IP655" s="7"/>
      <c r="IQ655" s="7"/>
      <c r="IR655" s="7"/>
      <c r="IS655" s="7"/>
      <c r="IT655" s="7"/>
      <c r="IU655" s="7"/>
      <c r="IV655" s="7"/>
      <c r="IW655" s="7"/>
      <c r="IX655" s="7"/>
      <c r="IY655" s="7"/>
      <c r="IZ655" s="7"/>
      <c r="JA655" s="7"/>
      <c r="JB655" s="7"/>
      <c r="JC655" s="7"/>
      <c r="JD655" s="7"/>
      <c r="JE655" s="7"/>
      <c r="JF655" s="7"/>
      <c r="JG655" s="7"/>
      <c r="JH655" s="7"/>
      <c r="JI655" s="7"/>
      <c r="JJ655" s="7"/>
      <c r="JK655" s="7"/>
      <c r="JL655" s="7"/>
      <c r="JM655" s="7"/>
      <c r="JN655" s="7"/>
      <c r="JO655" s="7"/>
      <c r="JP655" s="7"/>
      <c r="JQ655" s="7"/>
      <c r="JR655" s="7"/>
      <c r="JS655" s="7"/>
      <c r="JT655" s="7"/>
      <c r="JU655" s="7"/>
    </row>
    <row r="656" spans="1:281" s="3" customFormat="1" ht="30" customHeight="1" thickBot="1">
      <c r="A656" s="19" t="s">
        <v>1735</v>
      </c>
      <c r="B656" s="29" t="s">
        <v>1753</v>
      </c>
      <c r="C656" s="29" t="s">
        <v>110</v>
      </c>
      <c r="D656" s="109"/>
      <c r="E656" s="115">
        <v>0</v>
      </c>
      <c r="F656" s="113">
        <v>45852</v>
      </c>
      <c r="G656" s="34">
        <v>45866</v>
      </c>
      <c r="H656" s="125">
        <f t="shared" ref="H656:H673" si="270">IF(OR(ISBLANK(Início_da_tarefa),ISBLANK(Término_da_tarefa)),"",Término_da_tarefa-Início_da_tarefa+1)</f>
        <v>15</v>
      </c>
      <c r="I656" s="22"/>
      <c r="J656" s="7"/>
      <c r="K656" s="7"/>
      <c r="L656" s="7"/>
      <c r="M656" s="7"/>
      <c r="N656" s="7"/>
      <c r="O656" s="7"/>
      <c r="P656" s="7"/>
      <c r="Q656" s="7"/>
      <c r="R656" s="7"/>
      <c r="S656" s="7"/>
      <c r="T656" s="7"/>
      <c r="U656" s="8"/>
      <c r="V656" s="8"/>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c r="DJ656" s="7"/>
      <c r="DK656" s="7"/>
      <c r="DL656" s="7"/>
      <c r="DM656" s="7"/>
      <c r="DN656" s="7"/>
      <c r="DO656" s="7"/>
      <c r="DP656" s="7"/>
      <c r="DQ656" s="7"/>
      <c r="DR656" s="7"/>
      <c r="DS656" s="7"/>
      <c r="DT656" s="7"/>
      <c r="DU656" s="7"/>
      <c r="DV656" s="7"/>
      <c r="DW656" s="7"/>
      <c r="DX656" s="7"/>
      <c r="DY656" s="7"/>
      <c r="DZ656" s="7"/>
      <c r="EA656" s="7"/>
      <c r="EB656" s="7"/>
      <c r="EC656" s="7"/>
      <c r="ED656" s="7"/>
      <c r="EE656" s="7"/>
      <c r="EF656" s="7"/>
      <c r="EG656" s="7"/>
      <c r="EH656" s="7"/>
      <c r="EI656" s="7"/>
      <c r="EJ656" s="7"/>
      <c r="EK656" s="7"/>
      <c r="EL656" s="7"/>
      <c r="EM656" s="7"/>
      <c r="EN656" s="7"/>
      <c r="EO656" s="7"/>
      <c r="EP656" s="7"/>
      <c r="EQ656" s="7"/>
      <c r="ER656" s="7"/>
      <c r="ES656" s="7"/>
      <c r="ET656" s="7"/>
      <c r="EU656" s="7"/>
      <c r="EV656" s="7"/>
      <c r="EW656" s="7"/>
      <c r="EX656" s="7"/>
      <c r="EY656" s="7"/>
      <c r="EZ656" s="7"/>
      <c r="FA656" s="7"/>
      <c r="FB656" s="7"/>
      <c r="FC656" s="7"/>
      <c r="FD656" s="7"/>
      <c r="FE656" s="7"/>
      <c r="FF656" s="7"/>
      <c r="FG656" s="7"/>
      <c r="FH656" s="7"/>
      <c r="FI656" s="7"/>
      <c r="FJ656" s="7"/>
      <c r="FK656" s="7"/>
      <c r="FL656" s="7"/>
      <c r="FM656" s="7"/>
      <c r="FN656" s="7"/>
      <c r="FO656" s="7"/>
      <c r="FP656" s="7"/>
      <c r="FQ656" s="7"/>
      <c r="FR656" s="7"/>
      <c r="FS656" s="7"/>
      <c r="FT656" s="7"/>
      <c r="FU656" s="7"/>
      <c r="FV656" s="7"/>
      <c r="FW656" s="7"/>
      <c r="FX656" s="7"/>
      <c r="FY656" s="7"/>
      <c r="FZ656" s="7"/>
      <c r="GA656" s="7"/>
      <c r="GB656" s="7"/>
      <c r="GC656" s="7"/>
      <c r="GD656" s="7"/>
      <c r="GE656" s="7"/>
      <c r="GF656" s="7"/>
      <c r="GG656" s="7"/>
      <c r="GH656" s="7"/>
      <c r="GI656" s="7"/>
      <c r="GJ656" s="7"/>
      <c r="GK656" s="7"/>
      <c r="GL656" s="7"/>
      <c r="GM656" s="7"/>
      <c r="GN656" s="7"/>
      <c r="GO656" s="7"/>
      <c r="GP656" s="7"/>
      <c r="GQ656" s="7"/>
      <c r="GR656" s="7"/>
      <c r="GS656" s="7"/>
      <c r="GT656" s="7"/>
      <c r="GU656" s="7"/>
      <c r="GV656" s="7"/>
      <c r="GW656" s="7"/>
      <c r="GX656" s="7"/>
      <c r="GY656" s="7"/>
      <c r="GZ656" s="7"/>
      <c r="HA656" s="7"/>
      <c r="HB656" s="7"/>
      <c r="HC656" s="7"/>
      <c r="HD656" s="7"/>
      <c r="HE656" s="7"/>
      <c r="HF656" s="7"/>
      <c r="HG656" s="7"/>
      <c r="HH656" s="7"/>
      <c r="HI656" s="7"/>
      <c r="HJ656" s="7"/>
      <c r="HK656" s="7"/>
      <c r="HL656" s="7"/>
      <c r="HM656" s="7"/>
      <c r="HN656" s="7"/>
      <c r="HO656" s="7"/>
      <c r="HP656" s="7"/>
      <c r="HQ656" s="7"/>
      <c r="HR656" s="7"/>
      <c r="HS656" s="7"/>
      <c r="HT656" s="7"/>
      <c r="HU656" s="7"/>
      <c r="HV656" s="7"/>
      <c r="HW656" s="7"/>
      <c r="HX656" s="7"/>
      <c r="HY656" s="7"/>
      <c r="HZ656" s="7"/>
      <c r="IA656" s="7"/>
      <c r="IB656" s="7"/>
      <c r="IC656" s="7"/>
      <c r="ID656" s="7"/>
      <c r="IE656" s="7"/>
      <c r="IF656" s="7"/>
      <c r="IG656" s="7"/>
      <c r="IH656" s="7"/>
      <c r="II656" s="7"/>
      <c r="IJ656" s="7"/>
      <c r="IK656" s="7"/>
      <c r="IL656" s="7"/>
      <c r="IM656" s="7"/>
      <c r="IN656" s="7"/>
      <c r="IO656" s="7"/>
      <c r="IP656" s="7"/>
      <c r="IQ656" s="7"/>
      <c r="IR656" s="7"/>
      <c r="IS656" s="7"/>
      <c r="IT656" s="7"/>
      <c r="IU656" s="7"/>
      <c r="IV656" s="7"/>
      <c r="IW656" s="7"/>
      <c r="IX656" s="7"/>
      <c r="IY656" s="7"/>
      <c r="IZ656" s="7"/>
      <c r="JA656" s="7"/>
      <c r="JB656" s="7"/>
      <c r="JC656" s="7"/>
      <c r="JD656" s="7"/>
      <c r="JE656" s="7"/>
      <c r="JF656" s="7"/>
      <c r="JG656" s="7"/>
      <c r="JH656" s="7"/>
      <c r="JI656" s="7"/>
      <c r="JJ656" s="7"/>
      <c r="JK656" s="7"/>
      <c r="JL656" s="7"/>
      <c r="JM656" s="7"/>
      <c r="JN656" s="7"/>
      <c r="JO656" s="7"/>
      <c r="JP656" s="7"/>
      <c r="JQ656" s="7"/>
      <c r="JR656" s="7"/>
      <c r="JS656" s="7"/>
      <c r="JT656" s="7"/>
      <c r="JU656" s="7"/>
    </row>
    <row r="657" spans="1:281" s="3" customFormat="1" ht="30" customHeight="1" thickBot="1">
      <c r="A657" s="19" t="s">
        <v>1736</v>
      </c>
      <c r="B657" s="29" t="s">
        <v>1753</v>
      </c>
      <c r="C657" s="29" t="s">
        <v>110</v>
      </c>
      <c r="D657" s="109"/>
      <c r="E657" s="115">
        <v>0</v>
      </c>
      <c r="F657" s="113">
        <v>45852</v>
      </c>
      <c r="G657" s="34">
        <v>45866</v>
      </c>
      <c r="H657" s="125">
        <f t="shared" si="270"/>
        <v>15</v>
      </c>
      <c r="I657" s="22"/>
      <c r="J657" s="7"/>
      <c r="K657" s="7"/>
      <c r="L657" s="7"/>
      <c r="M657" s="7"/>
      <c r="N657" s="7"/>
      <c r="O657" s="7"/>
      <c r="P657" s="7"/>
      <c r="Q657" s="7"/>
      <c r="R657" s="7"/>
      <c r="S657" s="7"/>
      <c r="T657" s="7"/>
      <c r="U657" s="8"/>
      <c r="V657" s="8"/>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c r="DJ657" s="7"/>
      <c r="DK657" s="7"/>
      <c r="DL657" s="7"/>
      <c r="DM657" s="7"/>
      <c r="DN657" s="7"/>
      <c r="DO657" s="7"/>
      <c r="DP657" s="7"/>
      <c r="DQ657" s="7"/>
      <c r="DR657" s="7"/>
      <c r="DS657" s="7"/>
      <c r="DT657" s="7"/>
      <c r="DU657" s="7"/>
      <c r="DV657" s="7"/>
      <c r="DW657" s="7"/>
      <c r="DX657" s="7"/>
      <c r="DY657" s="7"/>
      <c r="DZ657" s="7"/>
      <c r="EA657" s="7"/>
      <c r="EB657" s="7"/>
      <c r="EC657" s="7"/>
      <c r="ED657" s="7"/>
      <c r="EE657" s="7"/>
      <c r="EF657" s="7"/>
      <c r="EG657" s="7"/>
      <c r="EH657" s="7"/>
      <c r="EI657" s="7"/>
      <c r="EJ657" s="7"/>
      <c r="EK657" s="7"/>
      <c r="EL657" s="7"/>
      <c r="EM657" s="7"/>
      <c r="EN657" s="7"/>
      <c r="EO657" s="7"/>
      <c r="EP657" s="7"/>
      <c r="EQ657" s="7"/>
      <c r="ER657" s="7"/>
      <c r="ES657" s="7"/>
      <c r="ET657" s="7"/>
      <c r="EU657" s="7"/>
      <c r="EV657" s="7"/>
      <c r="EW657" s="7"/>
      <c r="EX657" s="7"/>
      <c r="EY657" s="7"/>
      <c r="EZ657" s="7"/>
      <c r="FA657" s="7"/>
      <c r="FB657" s="7"/>
      <c r="FC657" s="7"/>
      <c r="FD657" s="7"/>
      <c r="FE657" s="7"/>
      <c r="FF657" s="7"/>
      <c r="FG657" s="7"/>
      <c r="FH657" s="7"/>
      <c r="FI657" s="7"/>
      <c r="FJ657" s="7"/>
      <c r="FK657" s="7"/>
      <c r="FL657" s="7"/>
      <c r="FM657" s="7"/>
      <c r="FN657" s="7"/>
      <c r="FO657" s="7"/>
      <c r="FP657" s="7"/>
      <c r="FQ657" s="7"/>
      <c r="FR657" s="7"/>
      <c r="FS657" s="7"/>
      <c r="FT657" s="7"/>
      <c r="FU657" s="7"/>
      <c r="FV657" s="7"/>
      <c r="FW657" s="7"/>
      <c r="FX657" s="7"/>
      <c r="FY657" s="7"/>
      <c r="FZ657" s="7"/>
      <c r="GA657" s="7"/>
      <c r="GB657" s="7"/>
      <c r="GC657" s="7"/>
      <c r="GD657" s="7"/>
      <c r="GE657" s="7"/>
      <c r="GF657" s="7"/>
      <c r="GG657" s="7"/>
      <c r="GH657" s="7"/>
      <c r="GI657" s="7"/>
      <c r="GJ657" s="7"/>
      <c r="GK657" s="7"/>
      <c r="GL657" s="7"/>
      <c r="GM657" s="7"/>
      <c r="GN657" s="7"/>
      <c r="GO657" s="7"/>
      <c r="GP657" s="7"/>
      <c r="GQ657" s="7"/>
      <c r="GR657" s="7"/>
      <c r="GS657" s="7"/>
      <c r="GT657" s="7"/>
      <c r="GU657" s="7"/>
      <c r="GV657" s="7"/>
      <c r="GW657" s="7"/>
      <c r="GX657" s="7"/>
      <c r="GY657" s="7"/>
      <c r="GZ657" s="7"/>
      <c r="HA657" s="7"/>
      <c r="HB657" s="7"/>
      <c r="HC657" s="7"/>
      <c r="HD657" s="7"/>
      <c r="HE657" s="7"/>
      <c r="HF657" s="7"/>
      <c r="HG657" s="7"/>
      <c r="HH657" s="7"/>
      <c r="HI657" s="7"/>
      <c r="HJ657" s="7"/>
      <c r="HK657" s="7"/>
      <c r="HL657" s="7"/>
      <c r="HM657" s="7"/>
      <c r="HN657" s="7"/>
      <c r="HO657" s="7"/>
      <c r="HP657" s="7"/>
      <c r="HQ657" s="7"/>
      <c r="HR657" s="7"/>
      <c r="HS657" s="7"/>
      <c r="HT657" s="7"/>
      <c r="HU657" s="7"/>
      <c r="HV657" s="7"/>
      <c r="HW657" s="7"/>
      <c r="HX657" s="7"/>
      <c r="HY657" s="7"/>
      <c r="HZ657" s="7"/>
      <c r="IA657" s="7"/>
      <c r="IB657" s="7"/>
      <c r="IC657" s="7"/>
      <c r="ID657" s="7"/>
      <c r="IE657" s="7"/>
      <c r="IF657" s="7"/>
      <c r="IG657" s="7"/>
      <c r="IH657" s="7"/>
      <c r="II657" s="7"/>
      <c r="IJ657" s="7"/>
      <c r="IK657" s="7"/>
      <c r="IL657" s="7"/>
      <c r="IM657" s="7"/>
      <c r="IN657" s="7"/>
      <c r="IO657" s="7"/>
      <c r="IP657" s="7"/>
      <c r="IQ657" s="7"/>
      <c r="IR657" s="7"/>
      <c r="IS657" s="7"/>
      <c r="IT657" s="7"/>
      <c r="IU657" s="7"/>
      <c r="IV657" s="7"/>
      <c r="IW657" s="7"/>
      <c r="IX657" s="7"/>
      <c r="IY657" s="7"/>
      <c r="IZ657" s="7"/>
      <c r="JA657" s="7"/>
      <c r="JB657" s="7"/>
      <c r="JC657" s="7"/>
      <c r="JD657" s="7"/>
      <c r="JE657" s="7"/>
      <c r="JF657" s="7"/>
      <c r="JG657" s="7"/>
      <c r="JH657" s="7"/>
      <c r="JI657" s="7"/>
      <c r="JJ657" s="7"/>
      <c r="JK657" s="7"/>
      <c r="JL657" s="7"/>
      <c r="JM657" s="7"/>
      <c r="JN657" s="7"/>
      <c r="JO657" s="7"/>
      <c r="JP657" s="7"/>
      <c r="JQ657" s="7"/>
      <c r="JR657" s="7"/>
      <c r="JS657" s="7"/>
      <c r="JT657" s="7"/>
      <c r="JU657" s="7"/>
    </row>
    <row r="658" spans="1:281" s="3" customFormat="1" ht="30" customHeight="1" thickBot="1">
      <c r="A658" s="19" t="s">
        <v>1732</v>
      </c>
      <c r="B658" s="29" t="s">
        <v>1753</v>
      </c>
      <c r="C658" s="29" t="s">
        <v>110</v>
      </c>
      <c r="D658" s="109"/>
      <c r="E658" s="115">
        <v>0</v>
      </c>
      <c r="F658" s="113">
        <v>45852</v>
      </c>
      <c r="G658" s="34">
        <v>45866</v>
      </c>
      <c r="H658" s="125">
        <f t="shared" si="270"/>
        <v>15</v>
      </c>
      <c r="I658" s="22"/>
      <c r="J658" s="7"/>
      <c r="K658" s="7"/>
      <c r="L658" s="7"/>
      <c r="M658" s="7"/>
      <c r="N658" s="7"/>
      <c r="O658" s="7"/>
      <c r="P658" s="7"/>
      <c r="Q658" s="7"/>
      <c r="R658" s="7"/>
      <c r="S658" s="7"/>
      <c r="T658" s="7"/>
      <c r="U658" s="8"/>
      <c r="V658" s="8"/>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c r="DJ658" s="7"/>
      <c r="DK658" s="7"/>
      <c r="DL658" s="7"/>
      <c r="DM658" s="7"/>
      <c r="DN658" s="7"/>
      <c r="DO658" s="7"/>
      <c r="DP658" s="7"/>
      <c r="DQ658" s="7"/>
      <c r="DR658" s="7"/>
      <c r="DS658" s="7"/>
      <c r="DT658" s="7"/>
      <c r="DU658" s="7"/>
      <c r="DV658" s="7"/>
      <c r="DW658" s="7"/>
      <c r="DX658" s="7"/>
      <c r="DY658" s="7"/>
      <c r="DZ658" s="7"/>
      <c r="EA658" s="7"/>
      <c r="EB658" s="7"/>
      <c r="EC658" s="7"/>
      <c r="ED658" s="7"/>
      <c r="EE658" s="7"/>
      <c r="EF658" s="7"/>
      <c r="EG658" s="7"/>
      <c r="EH658" s="7"/>
      <c r="EI658" s="7"/>
      <c r="EJ658" s="7"/>
      <c r="EK658" s="7"/>
      <c r="EL658" s="7"/>
      <c r="EM658" s="7"/>
      <c r="EN658" s="7"/>
      <c r="EO658" s="7"/>
      <c r="EP658" s="7"/>
      <c r="EQ658" s="7"/>
      <c r="ER658" s="7"/>
      <c r="ES658" s="7"/>
      <c r="ET658" s="7"/>
      <c r="EU658" s="7"/>
      <c r="EV658" s="7"/>
      <c r="EW658" s="7"/>
      <c r="EX658" s="7"/>
      <c r="EY658" s="7"/>
      <c r="EZ658" s="7"/>
      <c r="FA658" s="7"/>
      <c r="FB658" s="7"/>
      <c r="FC658" s="7"/>
      <c r="FD658" s="7"/>
      <c r="FE658" s="7"/>
      <c r="FF658" s="7"/>
      <c r="FG658" s="7"/>
      <c r="FH658" s="7"/>
      <c r="FI658" s="7"/>
      <c r="FJ658" s="7"/>
      <c r="FK658" s="7"/>
      <c r="FL658" s="7"/>
      <c r="FM658" s="7"/>
      <c r="FN658" s="7"/>
      <c r="FO658" s="7"/>
      <c r="FP658" s="7"/>
      <c r="FQ658" s="7"/>
      <c r="FR658" s="7"/>
      <c r="FS658" s="7"/>
      <c r="FT658" s="7"/>
      <c r="FU658" s="7"/>
      <c r="FV658" s="7"/>
      <c r="FW658" s="7"/>
      <c r="FX658" s="7"/>
      <c r="FY658" s="7"/>
      <c r="FZ658" s="7"/>
      <c r="GA658" s="7"/>
      <c r="GB658" s="7"/>
      <c r="GC658" s="7"/>
      <c r="GD658" s="7"/>
      <c r="GE658" s="7"/>
      <c r="GF658" s="7"/>
      <c r="GG658" s="7"/>
      <c r="GH658" s="7"/>
      <c r="GI658" s="7"/>
      <c r="GJ658" s="7"/>
      <c r="GK658" s="7"/>
      <c r="GL658" s="7"/>
      <c r="GM658" s="7"/>
      <c r="GN658" s="7"/>
      <c r="GO658" s="7"/>
      <c r="GP658" s="7"/>
      <c r="GQ658" s="7"/>
      <c r="GR658" s="7"/>
      <c r="GS658" s="7"/>
      <c r="GT658" s="7"/>
      <c r="GU658" s="7"/>
      <c r="GV658" s="7"/>
      <c r="GW658" s="7"/>
      <c r="GX658" s="7"/>
      <c r="GY658" s="7"/>
      <c r="GZ658" s="7"/>
      <c r="HA658" s="7"/>
      <c r="HB658" s="7"/>
      <c r="HC658" s="7"/>
      <c r="HD658" s="7"/>
      <c r="HE658" s="7"/>
      <c r="HF658" s="7"/>
      <c r="HG658" s="7"/>
      <c r="HH658" s="7"/>
      <c r="HI658" s="7"/>
      <c r="HJ658" s="7"/>
      <c r="HK658" s="7"/>
      <c r="HL658" s="7"/>
      <c r="HM658" s="7"/>
      <c r="HN658" s="7"/>
      <c r="HO658" s="7"/>
      <c r="HP658" s="7"/>
      <c r="HQ658" s="7"/>
      <c r="HR658" s="7"/>
      <c r="HS658" s="7"/>
      <c r="HT658" s="7"/>
      <c r="HU658" s="7"/>
      <c r="HV658" s="7"/>
      <c r="HW658" s="7"/>
      <c r="HX658" s="7"/>
      <c r="HY658" s="7"/>
      <c r="HZ658" s="7"/>
      <c r="IA658" s="7"/>
      <c r="IB658" s="7"/>
      <c r="IC658" s="7"/>
      <c r="ID658" s="7"/>
      <c r="IE658" s="7"/>
      <c r="IF658" s="7"/>
      <c r="IG658" s="7"/>
      <c r="IH658" s="7"/>
      <c r="II658" s="7"/>
      <c r="IJ658" s="7"/>
      <c r="IK658" s="7"/>
      <c r="IL658" s="7"/>
      <c r="IM658" s="7"/>
      <c r="IN658" s="7"/>
      <c r="IO658" s="7"/>
      <c r="IP658" s="7"/>
      <c r="IQ658" s="7"/>
      <c r="IR658" s="7"/>
      <c r="IS658" s="7"/>
      <c r="IT658" s="7"/>
      <c r="IU658" s="7"/>
      <c r="IV658" s="7"/>
      <c r="IW658" s="7"/>
      <c r="IX658" s="7"/>
      <c r="IY658" s="7"/>
      <c r="IZ658" s="7"/>
      <c r="JA658" s="7"/>
      <c r="JB658" s="7"/>
      <c r="JC658" s="7"/>
      <c r="JD658" s="7"/>
      <c r="JE658" s="7"/>
      <c r="JF658" s="7"/>
      <c r="JG658" s="7"/>
      <c r="JH658" s="7"/>
      <c r="JI658" s="7"/>
      <c r="JJ658" s="7"/>
      <c r="JK658" s="7"/>
      <c r="JL658" s="7"/>
      <c r="JM658" s="7"/>
      <c r="JN658" s="7"/>
      <c r="JO658" s="7"/>
      <c r="JP658" s="7"/>
      <c r="JQ658" s="7"/>
      <c r="JR658" s="7"/>
      <c r="JS658" s="7"/>
      <c r="JT658" s="7"/>
      <c r="JU658" s="7"/>
    </row>
    <row r="659" spans="1:281" s="3" customFormat="1" ht="30" customHeight="1" thickBot="1">
      <c r="A659" s="19" t="s">
        <v>1737</v>
      </c>
      <c r="B659" s="29" t="s">
        <v>1753</v>
      </c>
      <c r="C659" s="29" t="s">
        <v>110</v>
      </c>
      <c r="D659" s="109"/>
      <c r="E659" s="115">
        <v>0</v>
      </c>
      <c r="F659" s="113">
        <v>45852</v>
      </c>
      <c r="G659" s="34">
        <v>45866</v>
      </c>
      <c r="H659" s="125">
        <f t="shared" si="270"/>
        <v>15</v>
      </c>
      <c r="I659" s="22"/>
      <c r="J659" s="7"/>
      <c r="K659" s="7"/>
      <c r="L659" s="7"/>
      <c r="M659" s="7"/>
      <c r="N659" s="7"/>
      <c r="O659" s="7"/>
      <c r="P659" s="7"/>
      <c r="Q659" s="7"/>
      <c r="R659" s="7"/>
      <c r="S659" s="7"/>
      <c r="T659" s="7"/>
      <c r="U659" s="8"/>
      <c r="V659" s="8"/>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c r="DJ659" s="7"/>
      <c r="DK659" s="7"/>
      <c r="DL659" s="7"/>
      <c r="DM659" s="7"/>
      <c r="DN659" s="7"/>
      <c r="DO659" s="7"/>
      <c r="DP659" s="7"/>
      <c r="DQ659" s="7"/>
      <c r="DR659" s="7"/>
      <c r="DS659" s="7"/>
      <c r="DT659" s="7"/>
      <c r="DU659" s="7"/>
      <c r="DV659" s="7"/>
      <c r="DW659" s="7"/>
      <c r="DX659" s="7"/>
      <c r="DY659" s="7"/>
      <c r="DZ659" s="7"/>
      <c r="EA659" s="7"/>
      <c r="EB659" s="7"/>
      <c r="EC659" s="7"/>
      <c r="ED659" s="7"/>
      <c r="EE659" s="7"/>
      <c r="EF659" s="7"/>
      <c r="EG659" s="7"/>
      <c r="EH659" s="7"/>
      <c r="EI659" s="7"/>
      <c r="EJ659" s="7"/>
      <c r="EK659" s="7"/>
      <c r="EL659" s="7"/>
      <c r="EM659" s="7"/>
      <c r="EN659" s="7"/>
      <c r="EO659" s="7"/>
      <c r="EP659" s="7"/>
      <c r="EQ659" s="7"/>
      <c r="ER659" s="7"/>
      <c r="ES659" s="7"/>
      <c r="ET659" s="7"/>
      <c r="EU659" s="7"/>
      <c r="EV659" s="7"/>
      <c r="EW659" s="7"/>
      <c r="EX659" s="7"/>
      <c r="EY659" s="7"/>
      <c r="EZ659" s="7"/>
      <c r="FA659" s="7"/>
      <c r="FB659" s="7"/>
      <c r="FC659" s="7"/>
      <c r="FD659" s="7"/>
      <c r="FE659" s="7"/>
      <c r="FF659" s="7"/>
      <c r="FG659" s="7"/>
      <c r="FH659" s="7"/>
      <c r="FI659" s="7"/>
      <c r="FJ659" s="7"/>
      <c r="FK659" s="7"/>
      <c r="FL659" s="7"/>
      <c r="FM659" s="7"/>
      <c r="FN659" s="7"/>
      <c r="FO659" s="7"/>
      <c r="FP659" s="7"/>
      <c r="FQ659" s="7"/>
      <c r="FR659" s="7"/>
      <c r="FS659" s="7"/>
      <c r="FT659" s="7"/>
      <c r="FU659" s="7"/>
      <c r="FV659" s="7"/>
      <c r="FW659" s="7"/>
      <c r="FX659" s="7"/>
      <c r="FY659" s="7"/>
      <c r="FZ659" s="7"/>
      <c r="GA659" s="7"/>
      <c r="GB659" s="7"/>
      <c r="GC659" s="7"/>
      <c r="GD659" s="7"/>
      <c r="GE659" s="7"/>
      <c r="GF659" s="7"/>
      <c r="GG659" s="7"/>
      <c r="GH659" s="7"/>
      <c r="GI659" s="7"/>
      <c r="GJ659" s="7"/>
      <c r="GK659" s="7"/>
      <c r="GL659" s="7"/>
      <c r="GM659" s="7"/>
      <c r="GN659" s="7"/>
      <c r="GO659" s="7"/>
      <c r="GP659" s="7"/>
      <c r="GQ659" s="7"/>
      <c r="GR659" s="7"/>
      <c r="GS659" s="7"/>
      <c r="GT659" s="7"/>
      <c r="GU659" s="7"/>
      <c r="GV659" s="7"/>
      <c r="GW659" s="7"/>
      <c r="GX659" s="7"/>
      <c r="GY659" s="7"/>
      <c r="GZ659" s="7"/>
      <c r="HA659" s="7"/>
      <c r="HB659" s="7"/>
      <c r="HC659" s="7"/>
      <c r="HD659" s="7"/>
      <c r="HE659" s="7"/>
      <c r="HF659" s="7"/>
      <c r="HG659" s="7"/>
      <c r="HH659" s="7"/>
      <c r="HI659" s="7"/>
      <c r="HJ659" s="7"/>
      <c r="HK659" s="7"/>
      <c r="HL659" s="7"/>
      <c r="HM659" s="7"/>
      <c r="HN659" s="7"/>
      <c r="HO659" s="7"/>
      <c r="HP659" s="7"/>
      <c r="HQ659" s="7"/>
      <c r="HR659" s="7"/>
      <c r="HS659" s="7"/>
      <c r="HT659" s="7"/>
      <c r="HU659" s="7"/>
      <c r="HV659" s="7"/>
      <c r="HW659" s="7"/>
      <c r="HX659" s="7"/>
      <c r="HY659" s="7"/>
      <c r="HZ659" s="7"/>
      <c r="IA659" s="7"/>
      <c r="IB659" s="7"/>
      <c r="IC659" s="7"/>
      <c r="ID659" s="7"/>
      <c r="IE659" s="7"/>
      <c r="IF659" s="7"/>
      <c r="IG659" s="7"/>
      <c r="IH659" s="7"/>
      <c r="II659" s="7"/>
      <c r="IJ659" s="7"/>
      <c r="IK659" s="7"/>
      <c r="IL659" s="7"/>
      <c r="IM659" s="7"/>
      <c r="IN659" s="7"/>
      <c r="IO659" s="7"/>
      <c r="IP659" s="7"/>
      <c r="IQ659" s="7"/>
      <c r="IR659" s="7"/>
      <c r="IS659" s="7"/>
      <c r="IT659" s="7"/>
      <c r="IU659" s="7"/>
      <c r="IV659" s="7"/>
      <c r="IW659" s="7"/>
      <c r="IX659" s="7"/>
      <c r="IY659" s="7"/>
      <c r="IZ659" s="7"/>
      <c r="JA659" s="7"/>
      <c r="JB659" s="7"/>
      <c r="JC659" s="7"/>
      <c r="JD659" s="7"/>
      <c r="JE659" s="7"/>
      <c r="JF659" s="7"/>
      <c r="JG659" s="7"/>
      <c r="JH659" s="7"/>
      <c r="JI659" s="7"/>
      <c r="JJ659" s="7"/>
      <c r="JK659" s="7"/>
      <c r="JL659" s="7"/>
      <c r="JM659" s="7"/>
      <c r="JN659" s="7"/>
      <c r="JO659" s="7"/>
      <c r="JP659" s="7"/>
      <c r="JQ659" s="7"/>
      <c r="JR659" s="7"/>
      <c r="JS659" s="7"/>
      <c r="JT659" s="7"/>
      <c r="JU659" s="7"/>
    </row>
    <row r="660" spans="1:281" s="3" customFormat="1" ht="30" customHeight="1" thickBot="1">
      <c r="A660" s="19" t="s">
        <v>1738</v>
      </c>
      <c r="B660" s="29"/>
      <c r="C660" s="29" t="s">
        <v>405</v>
      </c>
      <c r="D660" s="109"/>
      <c r="E660" s="115">
        <v>0</v>
      </c>
      <c r="F660" s="113">
        <v>45852</v>
      </c>
      <c r="G660" s="34">
        <v>45866</v>
      </c>
      <c r="H660" s="125">
        <f t="shared" si="270"/>
        <v>15</v>
      </c>
      <c r="I660" s="22"/>
      <c r="J660" s="7"/>
      <c r="K660" s="7"/>
      <c r="L660" s="7"/>
      <c r="M660" s="7"/>
      <c r="N660" s="7"/>
      <c r="O660" s="7"/>
      <c r="P660" s="7"/>
      <c r="Q660" s="7"/>
      <c r="R660" s="7"/>
      <c r="S660" s="7"/>
      <c r="T660" s="7"/>
      <c r="U660" s="8"/>
      <c r="V660" s="8"/>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c r="DJ660" s="7"/>
      <c r="DK660" s="7"/>
      <c r="DL660" s="7"/>
      <c r="DM660" s="7"/>
      <c r="DN660" s="7"/>
      <c r="DO660" s="7"/>
      <c r="DP660" s="7"/>
      <c r="DQ660" s="7"/>
      <c r="DR660" s="7"/>
      <c r="DS660" s="7"/>
      <c r="DT660" s="7"/>
      <c r="DU660" s="7"/>
      <c r="DV660" s="7"/>
      <c r="DW660" s="7"/>
      <c r="DX660" s="7"/>
      <c r="DY660" s="7"/>
      <c r="DZ660" s="7"/>
      <c r="EA660" s="7"/>
      <c r="EB660" s="7"/>
      <c r="EC660" s="7"/>
      <c r="ED660" s="7"/>
      <c r="EE660" s="7"/>
      <c r="EF660" s="7"/>
      <c r="EG660" s="7"/>
      <c r="EH660" s="7"/>
      <c r="EI660" s="7"/>
      <c r="EJ660" s="7"/>
      <c r="EK660" s="7"/>
      <c r="EL660" s="7"/>
      <c r="EM660" s="7"/>
      <c r="EN660" s="7"/>
      <c r="EO660" s="7"/>
      <c r="EP660" s="7"/>
      <c r="EQ660" s="7"/>
      <c r="ER660" s="7"/>
      <c r="ES660" s="7"/>
      <c r="ET660" s="7"/>
      <c r="EU660" s="7"/>
      <c r="EV660" s="7"/>
      <c r="EW660" s="7"/>
      <c r="EX660" s="7"/>
      <c r="EY660" s="7"/>
      <c r="EZ660" s="7"/>
      <c r="FA660" s="7"/>
      <c r="FB660" s="7"/>
      <c r="FC660" s="7"/>
      <c r="FD660" s="7"/>
      <c r="FE660" s="7"/>
      <c r="FF660" s="7"/>
      <c r="FG660" s="7"/>
      <c r="FH660" s="7"/>
      <c r="FI660" s="7"/>
      <c r="FJ660" s="7"/>
      <c r="FK660" s="7"/>
      <c r="FL660" s="7"/>
      <c r="FM660" s="7"/>
      <c r="FN660" s="7"/>
      <c r="FO660" s="7"/>
      <c r="FP660" s="7"/>
      <c r="FQ660" s="7"/>
      <c r="FR660" s="7"/>
      <c r="FS660" s="7"/>
      <c r="FT660" s="7"/>
      <c r="FU660" s="7"/>
      <c r="FV660" s="7"/>
      <c r="FW660" s="7"/>
      <c r="FX660" s="7"/>
      <c r="FY660" s="7"/>
      <c r="FZ660" s="7"/>
      <c r="GA660" s="7"/>
      <c r="GB660" s="7"/>
      <c r="GC660" s="7"/>
      <c r="GD660" s="7"/>
      <c r="GE660" s="7"/>
      <c r="GF660" s="7"/>
      <c r="GG660" s="7"/>
      <c r="GH660" s="7"/>
      <c r="GI660" s="7"/>
      <c r="GJ660" s="7"/>
      <c r="GK660" s="7"/>
      <c r="GL660" s="7"/>
      <c r="GM660" s="7"/>
      <c r="GN660" s="7"/>
      <c r="GO660" s="7"/>
      <c r="GP660" s="7"/>
      <c r="GQ660" s="7"/>
      <c r="GR660" s="7"/>
      <c r="GS660" s="7"/>
      <c r="GT660" s="7"/>
      <c r="GU660" s="7"/>
      <c r="GV660" s="7"/>
      <c r="GW660" s="7"/>
      <c r="GX660" s="7"/>
      <c r="GY660" s="7"/>
      <c r="GZ660" s="7"/>
      <c r="HA660" s="7"/>
      <c r="HB660" s="7"/>
      <c r="HC660" s="7"/>
      <c r="HD660" s="7"/>
      <c r="HE660" s="7"/>
      <c r="HF660" s="7"/>
      <c r="HG660" s="7"/>
      <c r="HH660" s="7"/>
      <c r="HI660" s="7"/>
      <c r="HJ660" s="7"/>
      <c r="HK660" s="7"/>
      <c r="HL660" s="7"/>
      <c r="HM660" s="7"/>
      <c r="HN660" s="7"/>
      <c r="HO660" s="7"/>
      <c r="HP660" s="7"/>
      <c r="HQ660" s="7"/>
      <c r="HR660" s="7"/>
      <c r="HS660" s="7"/>
      <c r="HT660" s="7"/>
      <c r="HU660" s="7"/>
      <c r="HV660" s="7"/>
      <c r="HW660" s="7"/>
      <c r="HX660" s="7"/>
      <c r="HY660" s="7"/>
      <c r="HZ660" s="7"/>
      <c r="IA660" s="7"/>
      <c r="IB660" s="7"/>
      <c r="IC660" s="7"/>
      <c r="ID660" s="7"/>
      <c r="IE660" s="7"/>
      <c r="IF660" s="7"/>
      <c r="IG660" s="7"/>
      <c r="IH660" s="7"/>
      <c r="II660" s="7"/>
      <c r="IJ660" s="7"/>
      <c r="IK660" s="7"/>
      <c r="IL660" s="7"/>
      <c r="IM660" s="7"/>
      <c r="IN660" s="7"/>
      <c r="IO660" s="7"/>
      <c r="IP660" s="7"/>
      <c r="IQ660" s="7"/>
      <c r="IR660" s="7"/>
      <c r="IS660" s="7"/>
      <c r="IT660" s="7"/>
      <c r="IU660" s="7"/>
      <c r="IV660" s="7"/>
      <c r="IW660" s="7"/>
      <c r="IX660" s="7"/>
      <c r="IY660" s="7"/>
      <c r="IZ660" s="7"/>
      <c r="JA660" s="7"/>
      <c r="JB660" s="7"/>
      <c r="JC660" s="7"/>
      <c r="JD660" s="7"/>
      <c r="JE660" s="7"/>
      <c r="JF660" s="7"/>
      <c r="JG660" s="7"/>
      <c r="JH660" s="7"/>
      <c r="JI660" s="7"/>
      <c r="JJ660" s="7"/>
      <c r="JK660" s="7"/>
      <c r="JL660" s="7"/>
      <c r="JM660" s="7"/>
      <c r="JN660" s="7"/>
      <c r="JO660" s="7"/>
      <c r="JP660" s="7"/>
      <c r="JQ660" s="7"/>
      <c r="JR660" s="7"/>
      <c r="JS660" s="7"/>
      <c r="JT660" s="7"/>
      <c r="JU660" s="7"/>
    </row>
    <row r="661" spans="1:281" s="3" customFormat="1" ht="30" customHeight="1" thickBot="1">
      <c r="A661" s="19" t="s">
        <v>1739</v>
      </c>
      <c r="B661" s="29" t="s">
        <v>1753</v>
      </c>
      <c r="C661" s="29" t="s">
        <v>110</v>
      </c>
      <c r="D661" s="109"/>
      <c r="E661" s="115">
        <v>0</v>
      </c>
      <c r="F661" s="113">
        <v>45852</v>
      </c>
      <c r="G661" s="34">
        <v>45866</v>
      </c>
      <c r="H661" s="125">
        <f t="shared" si="270"/>
        <v>15</v>
      </c>
      <c r="I661" s="22"/>
      <c r="J661" s="7"/>
      <c r="K661" s="7"/>
      <c r="L661" s="7"/>
      <c r="M661" s="7"/>
      <c r="N661" s="7"/>
      <c r="O661" s="7"/>
      <c r="P661" s="7"/>
      <c r="Q661" s="7"/>
      <c r="R661" s="7"/>
      <c r="S661" s="7"/>
      <c r="T661" s="7"/>
      <c r="U661" s="8"/>
      <c r="V661" s="8"/>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c r="DJ661" s="7"/>
      <c r="DK661" s="7"/>
      <c r="DL661" s="7"/>
      <c r="DM661" s="7"/>
      <c r="DN661" s="7"/>
      <c r="DO661" s="7"/>
      <c r="DP661" s="7"/>
      <c r="DQ661" s="7"/>
      <c r="DR661" s="7"/>
      <c r="DS661" s="7"/>
      <c r="DT661" s="7"/>
      <c r="DU661" s="7"/>
      <c r="DV661" s="7"/>
      <c r="DW661" s="7"/>
      <c r="DX661" s="7"/>
      <c r="DY661" s="7"/>
      <c r="DZ661" s="7"/>
      <c r="EA661" s="7"/>
      <c r="EB661" s="7"/>
      <c r="EC661" s="7"/>
      <c r="ED661" s="7"/>
      <c r="EE661" s="7"/>
      <c r="EF661" s="7"/>
      <c r="EG661" s="7"/>
      <c r="EH661" s="7"/>
      <c r="EI661" s="7"/>
      <c r="EJ661" s="7"/>
      <c r="EK661" s="7"/>
      <c r="EL661" s="7"/>
      <c r="EM661" s="7"/>
      <c r="EN661" s="7"/>
      <c r="EO661" s="7"/>
      <c r="EP661" s="7"/>
      <c r="EQ661" s="7"/>
      <c r="ER661" s="7"/>
      <c r="ES661" s="7"/>
      <c r="ET661" s="7"/>
      <c r="EU661" s="7"/>
      <c r="EV661" s="7"/>
      <c r="EW661" s="7"/>
      <c r="EX661" s="7"/>
      <c r="EY661" s="7"/>
      <c r="EZ661" s="7"/>
      <c r="FA661" s="7"/>
      <c r="FB661" s="7"/>
      <c r="FC661" s="7"/>
      <c r="FD661" s="7"/>
      <c r="FE661" s="7"/>
      <c r="FF661" s="7"/>
      <c r="FG661" s="7"/>
      <c r="FH661" s="7"/>
      <c r="FI661" s="7"/>
      <c r="FJ661" s="7"/>
      <c r="FK661" s="7"/>
      <c r="FL661" s="7"/>
      <c r="FM661" s="7"/>
      <c r="FN661" s="7"/>
      <c r="FO661" s="7"/>
      <c r="FP661" s="7"/>
      <c r="FQ661" s="7"/>
      <c r="FR661" s="7"/>
      <c r="FS661" s="7"/>
      <c r="FT661" s="7"/>
      <c r="FU661" s="7"/>
      <c r="FV661" s="7"/>
      <c r="FW661" s="7"/>
      <c r="FX661" s="7"/>
      <c r="FY661" s="7"/>
      <c r="FZ661" s="7"/>
      <c r="GA661" s="7"/>
      <c r="GB661" s="7"/>
      <c r="GC661" s="7"/>
      <c r="GD661" s="7"/>
      <c r="GE661" s="7"/>
      <c r="GF661" s="7"/>
      <c r="GG661" s="7"/>
      <c r="GH661" s="7"/>
      <c r="GI661" s="7"/>
      <c r="GJ661" s="7"/>
      <c r="GK661" s="7"/>
      <c r="GL661" s="7"/>
      <c r="GM661" s="7"/>
      <c r="GN661" s="7"/>
      <c r="GO661" s="7"/>
      <c r="GP661" s="7"/>
      <c r="GQ661" s="7"/>
      <c r="GR661" s="7"/>
      <c r="GS661" s="7"/>
      <c r="GT661" s="7"/>
      <c r="GU661" s="7"/>
      <c r="GV661" s="7"/>
      <c r="GW661" s="7"/>
      <c r="GX661" s="7"/>
      <c r="GY661" s="7"/>
      <c r="GZ661" s="7"/>
      <c r="HA661" s="7"/>
      <c r="HB661" s="7"/>
      <c r="HC661" s="7"/>
      <c r="HD661" s="7"/>
      <c r="HE661" s="7"/>
      <c r="HF661" s="7"/>
      <c r="HG661" s="7"/>
      <c r="HH661" s="7"/>
      <c r="HI661" s="7"/>
      <c r="HJ661" s="7"/>
      <c r="HK661" s="7"/>
      <c r="HL661" s="7"/>
      <c r="HM661" s="7"/>
      <c r="HN661" s="7"/>
      <c r="HO661" s="7"/>
      <c r="HP661" s="7"/>
      <c r="HQ661" s="7"/>
      <c r="HR661" s="7"/>
      <c r="HS661" s="7"/>
      <c r="HT661" s="7"/>
      <c r="HU661" s="7"/>
      <c r="HV661" s="7"/>
      <c r="HW661" s="7"/>
      <c r="HX661" s="7"/>
      <c r="HY661" s="7"/>
      <c r="HZ661" s="7"/>
      <c r="IA661" s="7"/>
      <c r="IB661" s="7"/>
      <c r="IC661" s="7"/>
      <c r="ID661" s="7"/>
      <c r="IE661" s="7"/>
      <c r="IF661" s="7"/>
      <c r="IG661" s="7"/>
      <c r="IH661" s="7"/>
      <c r="II661" s="7"/>
      <c r="IJ661" s="7"/>
      <c r="IK661" s="7"/>
      <c r="IL661" s="7"/>
      <c r="IM661" s="7"/>
      <c r="IN661" s="7"/>
      <c r="IO661" s="7"/>
      <c r="IP661" s="7"/>
      <c r="IQ661" s="7"/>
      <c r="IR661" s="7"/>
      <c r="IS661" s="7"/>
      <c r="IT661" s="7"/>
      <c r="IU661" s="7"/>
      <c r="IV661" s="7"/>
      <c r="IW661" s="7"/>
      <c r="IX661" s="7"/>
      <c r="IY661" s="7"/>
      <c r="IZ661" s="7"/>
      <c r="JA661" s="7"/>
      <c r="JB661" s="7"/>
      <c r="JC661" s="7"/>
      <c r="JD661" s="7"/>
      <c r="JE661" s="7"/>
      <c r="JF661" s="7"/>
      <c r="JG661" s="7"/>
      <c r="JH661" s="7"/>
      <c r="JI661" s="7"/>
      <c r="JJ661" s="7"/>
      <c r="JK661" s="7"/>
      <c r="JL661" s="7"/>
      <c r="JM661" s="7"/>
      <c r="JN661" s="7"/>
      <c r="JO661" s="7"/>
      <c r="JP661" s="7"/>
      <c r="JQ661" s="7"/>
      <c r="JR661" s="7"/>
      <c r="JS661" s="7"/>
      <c r="JT661" s="7"/>
      <c r="JU661" s="7"/>
    </row>
    <row r="662" spans="1:281" s="3" customFormat="1" ht="30" customHeight="1" thickBot="1">
      <c r="A662" s="19" t="s">
        <v>1740</v>
      </c>
      <c r="B662" s="29" t="s">
        <v>1753</v>
      </c>
      <c r="C662" s="29" t="s">
        <v>110</v>
      </c>
      <c r="D662" s="109"/>
      <c r="E662" s="115">
        <v>0</v>
      </c>
      <c r="F662" s="113">
        <v>45852</v>
      </c>
      <c r="G662" s="34">
        <v>45866</v>
      </c>
      <c r="H662" s="125">
        <f t="shared" si="270"/>
        <v>15</v>
      </c>
      <c r="I662" s="22"/>
      <c r="J662" s="7"/>
      <c r="K662" s="7"/>
      <c r="L662" s="7"/>
      <c r="M662" s="7"/>
      <c r="N662" s="7"/>
      <c r="O662" s="7"/>
      <c r="P662" s="7"/>
      <c r="Q662" s="7"/>
      <c r="R662" s="7"/>
      <c r="S662" s="7"/>
      <c r="T662" s="7"/>
      <c r="U662" s="8"/>
      <c r="V662" s="8"/>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c r="DJ662" s="7"/>
      <c r="DK662" s="7"/>
      <c r="DL662" s="7"/>
      <c r="DM662" s="7"/>
      <c r="DN662" s="7"/>
      <c r="DO662" s="7"/>
      <c r="DP662" s="7"/>
      <c r="DQ662" s="7"/>
      <c r="DR662" s="7"/>
      <c r="DS662" s="7"/>
      <c r="DT662" s="7"/>
      <c r="DU662" s="7"/>
      <c r="DV662" s="7"/>
      <c r="DW662" s="7"/>
      <c r="DX662" s="7"/>
      <c r="DY662" s="7"/>
      <c r="DZ662" s="7"/>
      <c r="EA662" s="7"/>
      <c r="EB662" s="7"/>
      <c r="EC662" s="7"/>
      <c r="ED662" s="7"/>
      <c r="EE662" s="7"/>
      <c r="EF662" s="7"/>
      <c r="EG662" s="7"/>
      <c r="EH662" s="7"/>
      <c r="EI662" s="7"/>
      <c r="EJ662" s="7"/>
      <c r="EK662" s="7"/>
      <c r="EL662" s="7"/>
      <c r="EM662" s="7"/>
      <c r="EN662" s="7"/>
      <c r="EO662" s="7"/>
      <c r="EP662" s="7"/>
      <c r="EQ662" s="7"/>
      <c r="ER662" s="7"/>
      <c r="ES662" s="7"/>
      <c r="ET662" s="7"/>
      <c r="EU662" s="7"/>
      <c r="EV662" s="7"/>
      <c r="EW662" s="7"/>
      <c r="EX662" s="7"/>
      <c r="EY662" s="7"/>
      <c r="EZ662" s="7"/>
      <c r="FA662" s="7"/>
      <c r="FB662" s="7"/>
      <c r="FC662" s="7"/>
      <c r="FD662" s="7"/>
      <c r="FE662" s="7"/>
      <c r="FF662" s="7"/>
      <c r="FG662" s="7"/>
      <c r="FH662" s="7"/>
      <c r="FI662" s="7"/>
      <c r="FJ662" s="7"/>
      <c r="FK662" s="7"/>
      <c r="FL662" s="7"/>
      <c r="FM662" s="7"/>
      <c r="FN662" s="7"/>
      <c r="FO662" s="7"/>
      <c r="FP662" s="7"/>
      <c r="FQ662" s="7"/>
      <c r="FR662" s="7"/>
      <c r="FS662" s="7"/>
      <c r="FT662" s="7"/>
      <c r="FU662" s="7"/>
      <c r="FV662" s="7"/>
      <c r="FW662" s="7"/>
      <c r="FX662" s="7"/>
      <c r="FY662" s="7"/>
      <c r="FZ662" s="7"/>
      <c r="GA662" s="7"/>
      <c r="GB662" s="7"/>
      <c r="GC662" s="7"/>
      <c r="GD662" s="7"/>
      <c r="GE662" s="7"/>
      <c r="GF662" s="7"/>
      <c r="GG662" s="7"/>
      <c r="GH662" s="7"/>
      <c r="GI662" s="7"/>
      <c r="GJ662" s="7"/>
      <c r="GK662" s="7"/>
      <c r="GL662" s="7"/>
      <c r="GM662" s="7"/>
      <c r="GN662" s="7"/>
      <c r="GO662" s="7"/>
      <c r="GP662" s="7"/>
      <c r="GQ662" s="7"/>
      <c r="GR662" s="7"/>
      <c r="GS662" s="7"/>
      <c r="GT662" s="7"/>
      <c r="GU662" s="7"/>
      <c r="GV662" s="7"/>
      <c r="GW662" s="7"/>
      <c r="GX662" s="7"/>
      <c r="GY662" s="7"/>
      <c r="GZ662" s="7"/>
      <c r="HA662" s="7"/>
      <c r="HB662" s="7"/>
      <c r="HC662" s="7"/>
      <c r="HD662" s="7"/>
      <c r="HE662" s="7"/>
      <c r="HF662" s="7"/>
      <c r="HG662" s="7"/>
      <c r="HH662" s="7"/>
      <c r="HI662" s="7"/>
      <c r="HJ662" s="7"/>
      <c r="HK662" s="7"/>
      <c r="HL662" s="7"/>
      <c r="HM662" s="7"/>
      <c r="HN662" s="7"/>
      <c r="HO662" s="7"/>
      <c r="HP662" s="7"/>
      <c r="HQ662" s="7"/>
      <c r="HR662" s="7"/>
      <c r="HS662" s="7"/>
      <c r="HT662" s="7"/>
      <c r="HU662" s="7"/>
      <c r="HV662" s="7"/>
      <c r="HW662" s="7"/>
      <c r="HX662" s="7"/>
      <c r="HY662" s="7"/>
      <c r="HZ662" s="7"/>
      <c r="IA662" s="7"/>
      <c r="IB662" s="7"/>
      <c r="IC662" s="7"/>
      <c r="ID662" s="7"/>
      <c r="IE662" s="7"/>
      <c r="IF662" s="7"/>
      <c r="IG662" s="7"/>
      <c r="IH662" s="7"/>
      <c r="II662" s="7"/>
      <c r="IJ662" s="7"/>
      <c r="IK662" s="7"/>
      <c r="IL662" s="7"/>
      <c r="IM662" s="7"/>
      <c r="IN662" s="7"/>
      <c r="IO662" s="7"/>
      <c r="IP662" s="7"/>
      <c r="IQ662" s="7"/>
      <c r="IR662" s="7"/>
      <c r="IS662" s="7"/>
      <c r="IT662" s="7"/>
      <c r="IU662" s="7"/>
      <c r="IV662" s="7"/>
      <c r="IW662" s="7"/>
      <c r="IX662" s="7"/>
      <c r="IY662" s="7"/>
      <c r="IZ662" s="7"/>
      <c r="JA662" s="7"/>
      <c r="JB662" s="7"/>
      <c r="JC662" s="7"/>
      <c r="JD662" s="7"/>
      <c r="JE662" s="7"/>
      <c r="JF662" s="7"/>
      <c r="JG662" s="7"/>
      <c r="JH662" s="7"/>
      <c r="JI662" s="7"/>
      <c r="JJ662" s="7"/>
      <c r="JK662" s="7"/>
      <c r="JL662" s="7"/>
      <c r="JM662" s="7"/>
      <c r="JN662" s="7"/>
      <c r="JO662" s="7"/>
      <c r="JP662" s="7"/>
      <c r="JQ662" s="7"/>
      <c r="JR662" s="7"/>
      <c r="JS662" s="7"/>
      <c r="JT662" s="7"/>
      <c r="JU662" s="7"/>
    </row>
    <row r="663" spans="1:281" s="3" customFormat="1" ht="30" customHeight="1" thickBot="1">
      <c r="A663" s="19" t="s">
        <v>1741</v>
      </c>
      <c r="B663" s="29" t="s">
        <v>1753</v>
      </c>
      <c r="C663" s="29" t="s">
        <v>110</v>
      </c>
      <c r="D663" s="109"/>
      <c r="E663" s="115">
        <v>0</v>
      </c>
      <c r="F663" s="113">
        <v>45852</v>
      </c>
      <c r="G663" s="34">
        <v>45866</v>
      </c>
      <c r="H663" s="125">
        <f t="shared" si="270"/>
        <v>15</v>
      </c>
      <c r="I663" s="22"/>
      <c r="J663" s="7"/>
      <c r="K663" s="7"/>
      <c r="L663" s="7"/>
      <c r="M663" s="7"/>
      <c r="N663" s="7"/>
      <c r="O663" s="7"/>
      <c r="P663" s="7"/>
      <c r="Q663" s="7"/>
      <c r="R663" s="7"/>
      <c r="S663" s="7"/>
      <c r="T663" s="7"/>
      <c r="U663" s="8"/>
      <c r="V663" s="8"/>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c r="FV663" s="7"/>
      <c r="FW663" s="7"/>
      <c r="FX663" s="7"/>
      <c r="FY663" s="7"/>
      <c r="FZ663" s="7"/>
      <c r="GA663" s="7"/>
      <c r="GB663" s="7"/>
      <c r="GC663" s="7"/>
      <c r="GD663" s="7"/>
      <c r="GE663" s="7"/>
      <c r="GF663" s="7"/>
      <c r="GG663" s="7"/>
      <c r="GH663" s="7"/>
      <c r="GI663" s="7"/>
      <c r="GJ663" s="7"/>
      <c r="GK663" s="7"/>
      <c r="GL663" s="7"/>
      <c r="GM663" s="7"/>
      <c r="GN663" s="7"/>
      <c r="GO663" s="7"/>
      <c r="GP663" s="7"/>
      <c r="GQ663" s="7"/>
      <c r="GR663" s="7"/>
      <c r="GS663" s="7"/>
      <c r="GT663" s="7"/>
      <c r="GU663" s="7"/>
      <c r="GV663" s="7"/>
      <c r="GW663" s="7"/>
      <c r="GX663" s="7"/>
      <c r="GY663" s="7"/>
      <c r="GZ663" s="7"/>
      <c r="HA663" s="7"/>
      <c r="HB663" s="7"/>
      <c r="HC663" s="7"/>
      <c r="HD663" s="7"/>
      <c r="HE663" s="7"/>
      <c r="HF663" s="7"/>
      <c r="HG663" s="7"/>
      <c r="HH663" s="7"/>
      <c r="HI663" s="7"/>
      <c r="HJ663" s="7"/>
      <c r="HK663" s="7"/>
      <c r="HL663" s="7"/>
      <c r="HM663" s="7"/>
      <c r="HN663" s="7"/>
      <c r="HO663" s="7"/>
      <c r="HP663" s="7"/>
      <c r="HQ663" s="7"/>
      <c r="HR663" s="7"/>
      <c r="HS663" s="7"/>
      <c r="HT663" s="7"/>
      <c r="HU663" s="7"/>
      <c r="HV663" s="7"/>
      <c r="HW663" s="7"/>
      <c r="HX663" s="7"/>
      <c r="HY663" s="7"/>
      <c r="HZ663" s="7"/>
      <c r="IA663" s="7"/>
      <c r="IB663" s="7"/>
      <c r="IC663" s="7"/>
      <c r="ID663" s="7"/>
      <c r="IE663" s="7"/>
      <c r="IF663" s="7"/>
      <c r="IG663" s="7"/>
      <c r="IH663" s="7"/>
      <c r="II663" s="7"/>
      <c r="IJ663" s="7"/>
      <c r="IK663" s="7"/>
      <c r="IL663" s="7"/>
      <c r="IM663" s="7"/>
      <c r="IN663" s="7"/>
      <c r="IO663" s="7"/>
      <c r="IP663" s="7"/>
      <c r="IQ663" s="7"/>
      <c r="IR663" s="7"/>
      <c r="IS663" s="7"/>
      <c r="IT663" s="7"/>
      <c r="IU663" s="7"/>
      <c r="IV663" s="7"/>
      <c r="IW663" s="7"/>
      <c r="IX663" s="7"/>
      <c r="IY663" s="7"/>
      <c r="IZ663" s="7"/>
      <c r="JA663" s="7"/>
      <c r="JB663" s="7"/>
      <c r="JC663" s="7"/>
      <c r="JD663" s="7"/>
      <c r="JE663" s="7"/>
      <c r="JF663" s="7"/>
      <c r="JG663" s="7"/>
      <c r="JH663" s="7"/>
      <c r="JI663" s="7"/>
      <c r="JJ663" s="7"/>
      <c r="JK663" s="7"/>
      <c r="JL663" s="7"/>
      <c r="JM663" s="7"/>
      <c r="JN663" s="7"/>
      <c r="JO663" s="7"/>
      <c r="JP663" s="7"/>
      <c r="JQ663" s="7"/>
      <c r="JR663" s="7"/>
      <c r="JS663" s="7"/>
      <c r="JT663" s="7"/>
      <c r="JU663" s="7"/>
    </row>
    <row r="664" spans="1:281" s="3" customFormat="1" ht="30" customHeight="1" thickBot="1">
      <c r="A664" s="19" t="s">
        <v>1742</v>
      </c>
      <c r="B664" s="29" t="s">
        <v>1753</v>
      </c>
      <c r="C664" s="29" t="s">
        <v>110</v>
      </c>
      <c r="D664" s="109"/>
      <c r="E664" s="115">
        <v>0</v>
      </c>
      <c r="F664" s="113">
        <v>45852</v>
      </c>
      <c r="G664" s="34">
        <v>45866</v>
      </c>
      <c r="H664" s="125">
        <f t="shared" si="270"/>
        <v>15</v>
      </c>
      <c r="I664" s="22"/>
      <c r="J664" s="7"/>
      <c r="K664" s="7"/>
      <c r="L664" s="7"/>
      <c r="M664" s="7"/>
      <c r="N664" s="7"/>
      <c r="O664" s="7"/>
      <c r="P664" s="7"/>
      <c r="Q664" s="7"/>
      <c r="R664" s="7"/>
      <c r="S664" s="7"/>
      <c r="T664" s="7"/>
      <c r="U664" s="8"/>
      <c r="V664" s="8"/>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c r="FV664" s="7"/>
      <c r="FW664" s="7"/>
      <c r="FX664" s="7"/>
      <c r="FY664" s="7"/>
      <c r="FZ664" s="7"/>
      <c r="GA664" s="7"/>
      <c r="GB664" s="7"/>
      <c r="GC664" s="7"/>
      <c r="GD664" s="7"/>
      <c r="GE664" s="7"/>
      <c r="GF664" s="7"/>
      <c r="GG664" s="7"/>
      <c r="GH664" s="7"/>
      <c r="GI664" s="7"/>
      <c r="GJ664" s="7"/>
      <c r="GK664" s="7"/>
      <c r="GL664" s="7"/>
      <c r="GM664" s="7"/>
      <c r="GN664" s="7"/>
      <c r="GO664" s="7"/>
      <c r="GP664" s="7"/>
      <c r="GQ664" s="7"/>
      <c r="GR664" s="7"/>
      <c r="GS664" s="7"/>
      <c r="GT664" s="7"/>
      <c r="GU664" s="7"/>
      <c r="GV664" s="7"/>
      <c r="GW664" s="7"/>
      <c r="GX664" s="7"/>
      <c r="GY664" s="7"/>
      <c r="GZ664" s="7"/>
      <c r="HA664" s="7"/>
      <c r="HB664" s="7"/>
      <c r="HC664" s="7"/>
      <c r="HD664" s="7"/>
      <c r="HE664" s="7"/>
      <c r="HF664" s="7"/>
      <c r="HG664" s="7"/>
      <c r="HH664" s="7"/>
      <c r="HI664" s="7"/>
      <c r="HJ664" s="7"/>
      <c r="HK664" s="7"/>
      <c r="HL664" s="7"/>
      <c r="HM664" s="7"/>
      <c r="HN664" s="7"/>
      <c r="HO664" s="7"/>
      <c r="HP664" s="7"/>
      <c r="HQ664" s="7"/>
      <c r="HR664" s="7"/>
      <c r="HS664" s="7"/>
      <c r="HT664" s="7"/>
      <c r="HU664" s="7"/>
      <c r="HV664" s="7"/>
      <c r="HW664" s="7"/>
      <c r="HX664" s="7"/>
      <c r="HY664" s="7"/>
      <c r="HZ664" s="7"/>
      <c r="IA664" s="7"/>
      <c r="IB664" s="7"/>
      <c r="IC664" s="7"/>
      <c r="ID664" s="7"/>
      <c r="IE664" s="7"/>
      <c r="IF664" s="7"/>
      <c r="IG664" s="7"/>
      <c r="IH664" s="7"/>
      <c r="II664" s="7"/>
      <c r="IJ664" s="7"/>
      <c r="IK664" s="7"/>
      <c r="IL664" s="7"/>
      <c r="IM664" s="7"/>
      <c r="IN664" s="7"/>
      <c r="IO664" s="7"/>
      <c r="IP664" s="7"/>
      <c r="IQ664" s="7"/>
      <c r="IR664" s="7"/>
      <c r="IS664" s="7"/>
      <c r="IT664" s="7"/>
      <c r="IU664" s="7"/>
      <c r="IV664" s="7"/>
      <c r="IW664" s="7"/>
      <c r="IX664" s="7"/>
      <c r="IY664" s="7"/>
      <c r="IZ664" s="7"/>
      <c r="JA664" s="7"/>
      <c r="JB664" s="7"/>
      <c r="JC664" s="7"/>
      <c r="JD664" s="7"/>
      <c r="JE664" s="7"/>
      <c r="JF664" s="7"/>
      <c r="JG664" s="7"/>
      <c r="JH664" s="7"/>
      <c r="JI664" s="7"/>
      <c r="JJ664" s="7"/>
      <c r="JK664" s="7"/>
      <c r="JL664" s="7"/>
      <c r="JM664" s="7"/>
      <c r="JN664" s="7"/>
      <c r="JO664" s="7"/>
      <c r="JP664" s="7"/>
      <c r="JQ664" s="7"/>
      <c r="JR664" s="7"/>
      <c r="JS664" s="7"/>
      <c r="JT664" s="7"/>
      <c r="JU664" s="7"/>
    </row>
    <row r="665" spans="1:281" s="3" customFormat="1" ht="30" customHeight="1" thickBot="1">
      <c r="A665" s="19" t="s">
        <v>1743</v>
      </c>
      <c r="B665" s="29" t="s">
        <v>1753</v>
      </c>
      <c r="C665" s="29" t="s">
        <v>110</v>
      </c>
      <c r="D665" s="109"/>
      <c r="E665" s="115">
        <v>0</v>
      </c>
      <c r="F665" s="113">
        <v>45852</v>
      </c>
      <c r="G665" s="34">
        <v>45866</v>
      </c>
      <c r="H665" s="125">
        <f t="shared" si="270"/>
        <v>15</v>
      </c>
      <c r="I665" s="22"/>
      <c r="J665" s="7"/>
      <c r="K665" s="7"/>
      <c r="L665" s="7"/>
      <c r="M665" s="7"/>
      <c r="N665" s="7"/>
      <c r="O665" s="7"/>
      <c r="P665" s="7"/>
      <c r="Q665" s="7"/>
      <c r="R665" s="7"/>
      <c r="S665" s="7"/>
      <c r="T665" s="7"/>
      <c r="U665" s="8"/>
      <c r="V665" s="8"/>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c r="FV665" s="7"/>
      <c r="FW665" s="7"/>
      <c r="FX665" s="7"/>
      <c r="FY665" s="7"/>
      <c r="FZ665" s="7"/>
      <c r="GA665" s="7"/>
      <c r="GB665" s="7"/>
      <c r="GC665" s="7"/>
      <c r="GD665" s="7"/>
      <c r="GE665" s="7"/>
      <c r="GF665" s="7"/>
      <c r="GG665" s="7"/>
      <c r="GH665" s="7"/>
      <c r="GI665" s="7"/>
      <c r="GJ665" s="7"/>
      <c r="GK665" s="7"/>
      <c r="GL665" s="7"/>
      <c r="GM665" s="7"/>
      <c r="GN665" s="7"/>
      <c r="GO665" s="7"/>
      <c r="GP665" s="7"/>
      <c r="GQ665" s="7"/>
      <c r="GR665" s="7"/>
      <c r="GS665" s="7"/>
      <c r="GT665" s="7"/>
      <c r="GU665" s="7"/>
      <c r="GV665" s="7"/>
      <c r="GW665" s="7"/>
      <c r="GX665" s="7"/>
      <c r="GY665" s="7"/>
      <c r="GZ665" s="7"/>
      <c r="HA665" s="7"/>
      <c r="HB665" s="7"/>
      <c r="HC665" s="7"/>
      <c r="HD665" s="7"/>
      <c r="HE665" s="7"/>
      <c r="HF665" s="7"/>
      <c r="HG665" s="7"/>
      <c r="HH665" s="7"/>
      <c r="HI665" s="7"/>
      <c r="HJ665" s="7"/>
      <c r="HK665" s="7"/>
      <c r="HL665" s="7"/>
      <c r="HM665" s="7"/>
      <c r="HN665" s="7"/>
      <c r="HO665" s="7"/>
      <c r="HP665" s="7"/>
      <c r="HQ665" s="7"/>
      <c r="HR665" s="7"/>
      <c r="HS665" s="7"/>
      <c r="HT665" s="7"/>
      <c r="HU665" s="7"/>
      <c r="HV665" s="7"/>
      <c r="HW665" s="7"/>
      <c r="HX665" s="7"/>
      <c r="HY665" s="7"/>
      <c r="HZ665" s="7"/>
      <c r="IA665" s="7"/>
      <c r="IB665" s="7"/>
      <c r="IC665" s="7"/>
      <c r="ID665" s="7"/>
      <c r="IE665" s="7"/>
      <c r="IF665" s="7"/>
      <c r="IG665" s="7"/>
      <c r="IH665" s="7"/>
      <c r="II665" s="7"/>
      <c r="IJ665" s="7"/>
      <c r="IK665" s="7"/>
      <c r="IL665" s="7"/>
      <c r="IM665" s="7"/>
      <c r="IN665" s="7"/>
      <c r="IO665" s="7"/>
      <c r="IP665" s="7"/>
      <c r="IQ665" s="7"/>
      <c r="IR665" s="7"/>
      <c r="IS665" s="7"/>
      <c r="IT665" s="7"/>
      <c r="IU665" s="7"/>
      <c r="IV665" s="7"/>
      <c r="IW665" s="7"/>
      <c r="IX665" s="7"/>
      <c r="IY665" s="7"/>
      <c r="IZ665" s="7"/>
      <c r="JA665" s="7"/>
      <c r="JB665" s="7"/>
      <c r="JC665" s="7"/>
      <c r="JD665" s="7"/>
      <c r="JE665" s="7"/>
      <c r="JF665" s="7"/>
      <c r="JG665" s="7"/>
      <c r="JH665" s="7"/>
      <c r="JI665" s="7"/>
      <c r="JJ665" s="7"/>
      <c r="JK665" s="7"/>
      <c r="JL665" s="7"/>
      <c r="JM665" s="7"/>
      <c r="JN665" s="7"/>
      <c r="JO665" s="7"/>
      <c r="JP665" s="7"/>
      <c r="JQ665" s="7"/>
      <c r="JR665" s="7"/>
      <c r="JS665" s="7"/>
      <c r="JT665" s="7"/>
      <c r="JU665" s="7"/>
    </row>
    <row r="666" spans="1:281" s="3" customFormat="1" ht="30" customHeight="1" thickBot="1">
      <c r="A666" s="19" t="s">
        <v>1744</v>
      </c>
      <c r="B666" s="29" t="s">
        <v>1753</v>
      </c>
      <c r="C666" s="29" t="s">
        <v>110</v>
      </c>
      <c r="D666" s="109"/>
      <c r="E666" s="115">
        <v>0</v>
      </c>
      <c r="F666" s="113">
        <v>45852</v>
      </c>
      <c r="G666" s="34">
        <v>45866</v>
      </c>
      <c r="H666" s="125">
        <f t="shared" si="270"/>
        <v>15</v>
      </c>
      <c r="I666" s="22"/>
      <c r="J666" s="7"/>
      <c r="K666" s="7"/>
      <c r="L666" s="7"/>
      <c r="M666" s="7"/>
      <c r="N666" s="7"/>
      <c r="O666" s="7"/>
      <c r="P666" s="7"/>
      <c r="Q666" s="7"/>
      <c r="R666" s="7"/>
      <c r="S666" s="7"/>
      <c r="T666" s="7"/>
      <c r="U666" s="8"/>
      <c r="V666" s="8"/>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c r="FV666" s="7"/>
      <c r="FW666" s="7"/>
      <c r="FX666" s="7"/>
      <c r="FY666" s="7"/>
      <c r="FZ666" s="7"/>
      <c r="GA666" s="7"/>
      <c r="GB666" s="7"/>
      <c r="GC666" s="7"/>
      <c r="GD666" s="7"/>
      <c r="GE666" s="7"/>
      <c r="GF666" s="7"/>
      <c r="GG666" s="7"/>
      <c r="GH666" s="7"/>
      <c r="GI666" s="7"/>
      <c r="GJ666" s="7"/>
      <c r="GK666" s="7"/>
      <c r="GL666" s="7"/>
      <c r="GM666" s="7"/>
      <c r="GN666" s="7"/>
      <c r="GO666" s="7"/>
      <c r="GP666" s="7"/>
      <c r="GQ666" s="7"/>
      <c r="GR666" s="7"/>
      <c r="GS666" s="7"/>
      <c r="GT666" s="7"/>
      <c r="GU666" s="7"/>
      <c r="GV666" s="7"/>
      <c r="GW666" s="7"/>
      <c r="GX666" s="7"/>
      <c r="GY666" s="7"/>
      <c r="GZ666" s="7"/>
      <c r="HA666" s="7"/>
      <c r="HB666" s="7"/>
      <c r="HC666" s="7"/>
      <c r="HD666" s="7"/>
      <c r="HE666" s="7"/>
      <c r="HF666" s="7"/>
      <c r="HG666" s="7"/>
      <c r="HH666" s="7"/>
      <c r="HI666" s="7"/>
      <c r="HJ666" s="7"/>
      <c r="HK666" s="7"/>
      <c r="HL666" s="7"/>
      <c r="HM666" s="7"/>
      <c r="HN666" s="7"/>
      <c r="HO666" s="7"/>
      <c r="HP666" s="7"/>
      <c r="HQ666" s="7"/>
      <c r="HR666" s="7"/>
      <c r="HS666" s="7"/>
      <c r="HT666" s="7"/>
      <c r="HU666" s="7"/>
      <c r="HV666" s="7"/>
      <c r="HW666" s="7"/>
      <c r="HX666" s="7"/>
      <c r="HY666" s="7"/>
      <c r="HZ666" s="7"/>
      <c r="IA666" s="7"/>
      <c r="IB666" s="7"/>
      <c r="IC666" s="7"/>
      <c r="ID666" s="7"/>
      <c r="IE666" s="7"/>
      <c r="IF666" s="7"/>
      <c r="IG666" s="7"/>
      <c r="IH666" s="7"/>
      <c r="II666" s="7"/>
      <c r="IJ666" s="7"/>
      <c r="IK666" s="7"/>
      <c r="IL666" s="7"/>
      <c r="IM666" s="7"/>
      <c r="IN666" s="7"/>
      <c r="IO666" s="7"/>
      <c r="IP666" s="7"/>
      <c r="IQ666" s="7"/>
      <c r="IR666" s="7"/>
      <c r="IS666" s="7"/>
      <c r="IT666" s="7"/>
      <c r="IU666" s="7"/>
      <c r="IV666" s="7"/>
      <c r="IW666" s="7"/>
      <c r="IX666" s="7"/>
      <c r="IY666" s="7"/>
      <c r="IZ666" s="7"/>
      <c r="JA666" s="7"/>
      <c r="JB666" s="7"/>
      <c r="JC666" s="7"/>
      <c r="JD666" s="7"/>
      <c r="JE666" s="7"/>
      <c r="JF666" s="7"/>
      <c r="JG666" s="7"/>
      <c r="JH666" s="7"/>
      <c r="JI666" s="7"/>
      <c r="JJ666" s="7"/>
      <c r="JK666" s="7"/>
      <c r="JL666" s="7"/>
      <c r="JM666" s="7"/>
      <c r="JN666" s="7"/>
      <c r="JO666" s="7"/>
      <c r="JP666" s="7"/>
      <c r="JQ666" s="7"/>
      <c r="JR666" s="7"/>
      <c r="JS666" s="7"/>
      <c r="JT666" s="7"/>
      <c r="JU666" s="7"/>
    </row>
    <row r="667" spans="1:281" s="3" customFormat="1" ht="30" customHeight="1" thickBot="1">
      <c r="A667" s="19" t="s">
        <v>1745</v>
      </c>
      <c r="B667" s="29" t="s">
        <v>1753</v>
      </c>
      <c r="C667" s="29" t="s">
        <v>110</v>
      </c>
      <c r="D667" s="109"/>
      <c r="E667" s="115">
        <v>0</v>
      </c>
      <c r="F667" s="113">
        <v>45852</v>
      </c>
      <c r="G667" s="34">
        <v>45866</v>
      </c>
      <c r="H667" s="125">
        <f t="shared" si="270"/>
        <v>15</v>
      </c>
      <c r="I667" s="22"/>
      <c r="J667" s="7"/>
      <c r="K667" s="7"/>
      <c r="L667" s="7"/>
      <c r="M667" s="7"/>
      <c r="N667" s="7"/>
      <c r="O667" s="7"/>
      <c r="P667" s="7"/>
      <c r="Q667" s="7"/>
      <c r="R667" s="7"/>
      <c r="S667" s="7"/>
      <c r="T667" s="7"/>
      <c r="U667" s="8"/>
      <c r="V667" s="8"/>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c r="FV667" s="7"/>
      <c r="FW667" s="7"/>
      <c r="FX667" s="7"/>
      <c r="FY667" s="7"/>
      <c r="FZ667" s="7"/>
      <c r="GA667" s="7"/>
      <c r="GB667" s="7"/>
      <c r="GC667" s="7"/>
      <c r="GD667" s="7"/>
      <c r="GE667" s="7"/>
      <c r="GF667" s="7"/>
      <c r="GG667" s="7"/>
      <c r="GH667" s="7"/>
      <c r="GI667" s="7"/>
      <c r="GJ667" s="7"/>
      <c r="GK667" s="7"/>
      <c r="GL667" s="7"/>
      <c r="GM667" s="7"/>
      <c r="GN667" s="7"/>
      <c r="GO667" s="7"/>
      <c r="GP667" s="7"/>
      <c r="GQ667" s="7"/>
      <c r="GR667" s="7"/>
      <c r="GS667" s="7"/>
      <c r="GT667" s="7"/>
      <c r="GU667" s="7"/>
      <c r="GV667" s="7"/>
      <c r="GW667" s="7"/>
      <c r="GX667" s="7"/>
      <c r="GY667" s="7"/>
      <c r="GZ667" s="7"/>
      <c r="HA667" s="7"/>
      <c r="HB667" s="7"/>
      <c r="HC667" s="7"/>
      <c r="HD667" s="7"/>
      <c r="HE667" s="7"/>
      <c r="HF667" s="7"/>
      <c r="HG667" s="7"/>
      <c r="HH667" s="7"/>
      <c r="HI667" s="7"/>
      <c r="HJ667" s="7"/>
      <c r="HK667" s="7"/>
      <c r="HL667" s="7"/>
      <c r="HM667" s="7"/>
      <c r="HN667" s="7"/>
      <c r="HO667" s="7"/>
      <c r="HP667" s="7"/>
      <c r="HQ667" s="7"/>
      <c r="HR667" s="7"/>
      <c r="HS667" s="7"/>
      <c r="HT667" s="7"/>
      <c r="HU667" s="7"/>
      <c r="HV667" s="7"/>
      <c r="HW667" s="7"/>
      <c r="HX667" s="7"/>
      <c r="HY667" s="7"/>
      <c r="HZ667" s="7"/>
      <c r="IA667" s="7"/>
      <c r="IB667" s="7"/>
      <c r="IC667" s="7"/>
      <c r="ID667" s="7"/>
      <c r="IE667" s="7"/>
      <c r="IF667" s="7"/>
      <c r="IG667" s="7"/>
      <c r="IH667" s="7"/>
      <c r="II667" s="7"/>
      <c r="IJ667" s="7"/>
      <c r="IK667" s="7"/>
      <c r="IL667" s="7"/>
      <c r="IM667" s="7"/>
      <c r="IN667" s="7"/>
      <c r="IO667" s="7"/>
      <c r="IP667" s="7"/>
      <c r="IQ667" s="7"/>
      <c r="IR667" s="7"/>
      <c r="IS667" s="7"/>
      <c r="IT667" s="7"/>
      <c r="IU667" s="7"/>
      <c r="IV667" s="7"/>
      <c r="IW667" s="7"/>
      <c r="IX667" s="7"/>
      <c r="IY667" s="7"/>
      <c r="IZ667" s="7"/>
      <c r="JA667" s="7"/>
      <c r="JB667" s="7"/>
      <c r="JC667" s="7"/>
      <c r="JD667" s="7"/>
      <c r="JE667" s="7"/>
      <c r="JF667" s="7"/>
      <c r="JG667" s="7"/>
      <c r="JH667" s="7"/>
      <c r="JI667" s="7"/>
      <c r="JJ667" s="7"/>
      <c r="JK667" s="7"/>
      <c r="JL667" s="7"/>
      <c r="JM667" s="7"/>
      <c r="JN667" s="7"/>
      <c r="JO667" s="7"/>
      <c r="JP667" s="7"/>
      <c r="JQ667" s="7"/>
      <c r="JR667" s="7"/>
      <c r="JS667" s="7"/>
      <c r="JT667" s="7"/>
      <c r="JU667" s="7"/>
    </row>
    <row r="668" spans="1:281" s="3" customFormat="1" ht="30" customHeight="1" thickBot="1">
      <c r="A668" s="19" t="s">
        <v>1746</v>
      </c>
      <c r="B668" s="29" t="s">
        <v>1753</v>
      </c>
      <c r="C668" s="29" t="s">
        <v>110</v>
      </c>
      <c r="D668" s="109"/>
      <c r="E668" s="115">
        <v>0</v>
      </c>
      <c r="F668" s="113">
        <v>45852</v>
      </c>
      <c r="G668" s="34">
        <v>45866</v>
      </c>
      <c r="H668" s="125">
        <f t="shared" si="270"/>
        <v>15</v>
      </c>
      <c r="I668" s="22"/>
      <c r="J668" s="7"/>
      <c r="K668" s="7"/>
      <c r="L668" s="7"/>
      <c r="M668" s="7"/>
      <c r="N668" s="7"/>
      <c r="O668" s="7"/>
      <c r="P668" s="7"/>
      <c r="Q668" s="7"/>
      <c r="R668" s="7"/>
      <c r="S668" s="7"/>
      <c r="T668" s="7"/>
      <c r="U668" s="8"/>
      <c r="V668" s="8"/>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c r="FV668" s="7"/>
      <c r="FW668" s="7"/>
      <c r="FX668" s="7"/>
      <c r="FY668" s="7"/>
      <c r="FZ668" s="7"/>
      <c r="GA668" s="7"/>
      <c r="GB668" s="7"/>
      <c r="GC668" s="7"/>
      <c r="GD668" s="7"/>
      <c r="GE668" s="7"/>
      <c r="GF668" s="7"/>
      <c r="GG668" s="7"/>
      <c r="GH668" s="7"/>
      <c r="GI668" s="7"/>
      <c r="GJ668" s="7"/>
      <c r="GK668" s="7"/>
      <c r="GL668" s="7"/>
      <c r="GM668" s="7"/>
      <c r="GN668" s="7"/>
      <c r="GO668" s="7"/>
      <c r="GP668" s="7"/>
      <c r="GQ668" s="7"/>
      <c r="GR668" s="7"/>
      <c r="GS668" s="7"/>
      <c r="GT668" s="7"/>
      <c r="GU668" s="7"/>
      <c r="GV668" s="7"/>
      <c r="GW668" s="7"/>
      <c r="GX668" s="7"/>
      <c r="GY668" s="7"/>
      <c r="GZ668" s="7"/>
      <c r="HA668" s="7"/>
      <c r="HB668" s="7"/>
      <c r="HC668" s="7"/>
      <c r="HD668" s="7"/>
      <c r="HE668" s="7"/>
      <c r="HF668" s="7"/>
      <c r="HG668" s="7"/>
      <c r="HH668" s="7"/>
      <c r="HI668" s="7"/>
      <c r="HJ668" s="7"/>
      <c r="HK668" s="7"/>
      <c r="HL668" s="7"/>
      <c r="HM668" s="7"/>
      <c r="HN668" s="7"/>
      <c r="HO668" s="7"/>
      <c r="HP668" s="7"/>
      <c r="HQ668" s="7"/>
      <c r="HR668" s="7"/>
      <c r="HS668" s="7"/>
      <c r="HT668" s="7"/>
      <c r="HU668" s="7"/>
      <c r="HV668" s="7"/>
      <c r="HW668" s="7"/>
      <c r="HX668" s="7"/>
      <c r="HY668" s="7"/>
      <c r="HZ668" s="7"/>
      <c r="IA668" s="7"/>
      <c r="IB668" s="7"/>
      <c r="IC668" s="7"/>
      <c r="ID668" s="7"/>
      <c r="IE668" s="7"/>
      <c r="IF668" s="7"/>
      <c r="IG668" s="7"/>
      <c r="IH668" s="7"/>
      <c r="II668" s="7"/>
      <c r="IJ668" s="7"/>
      <c r="IK668" s="7"/>
      <c r="IL668" s="7"/>
      <c r="IM668" s="7"/>
      <c r="IN668" s="7"/>
      <c r="IO668" s="7"/>
      <c r="IP668" s="7"/>
      <c r="IQ668" s="7"/>
      <c r="IR668" s="7"/>
      <c r="IS668" s="7"/>
      <c r="IT668" s="7"/>
      <c r="IU668" s="7"/>
      <c r="IV668" s="7"/>
      <c r="IW668" s="7"/>
      <c r="IX668" s="7"/>
      <c r="IY668" s="7"/>
      <c r="IZ668" s="7"/>
      <c r="JA668" s="7"/>
      <c r="JB668" s="7"/>
      <c r="JC668" s="7"/>
      <c r="JD668" s="7"/>
      <c r="JE668" s="7"/>
      <c r="JF668" s="7"/>
      <c r="JG668" s="7"/>
      <c r="JH668" s="7"/>
      <c r="JI668" s="7"/>
      <c r="JJ668" s="7"/>
      <c r="JK668" s="7"/>
      <c r="JL668" s="7"/>
      <c r="JM668" s="7"/>
      <c r="JN668" s="7"/>
      <c r="JO668" s="7"/>
      <c r="JP668" s="7"/>
      <c r="JQ668" s="7"/>
      <c r="JR668" s="7"/>
      <c r="JS668" s="7"/>
      <c r="JT668" s="7"/>
      <c r="JU668" s="7"/>
    </row>
    <row r="669" spans="1:281" s="3" customFormat="1" ht="30" customHeight="1" thickBot="1">
      <c r="A669" s="19" t="s">
        <v>1747</v>
      </c>
      <c r="B669" s="29" t="s">
        <v>1753</v>
      </c>
      <c r="C669" s="29" t="s">
        <v>110</v>
      </c>
      <c r="D669" s="109"/>
      <c r="E669" s="115">
        <v>0</v>
      </c>
      <c r="F669" s="113">
        <v>45852</v>
      </c>
      <c r="G669" s="34">
        <v>45866</v>
      </c>
      <c r="H669" s="125">
        <f t="shared" si="270"/>
        <v>15</v>
      </c>
      <c r="I669" s="22"/>
      <c r="J669" s="7"/>
      <c r="K669" s="7"/>
      <c r="L669" s="7"/>
      <c r="M669" s="7"/>
      <c r="N669" s="7"/>
      <c r="O669" s="7"/>
      <c r="P669" s="7"/>
      <c r="Q669" s="7"/>
      <c r="R669" s="7"/>
      <c r="S669" s="7"/>
      <c r="T669" s="7"/>
      <c r="U669" s="8"/>
      <c r="V669" s="8"/>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c r="FV669" s="7"/>
      <c r="FW669" s="7"/>
      <c r="FX669" s="7"/>
      <c r="FY669" s="7"/>
      <c r="FZ669" s="7"/>
      <c r="GA669" s="7"/>
      <c r="GB669" s="7"/>
      <c r="GC669" s="7"/>
      <c r="GD669" s="7"/>
      <c r="GE669" s="7"/>
      <c r="GF669" s="7"/>
      <c r="GG669" s="7"/>
      <c r="GH669" s="7"/>
      <c r="GI669" s="7"/>
      <c r="GJ669" s="7"/>
      <c r="GK669" s="7"/>
      <c r="GL669" s="7"/>
      <c r="GM669" s="7"/>
      <c r="GN669" s="7"/>
      <c r="GO669" s="7"/>
      <c r="GP669" s="7"/>
      <c r="GQ669" s="7"/>
      <c r="GR669" s="7"/>
      <c r="GS669" s="7"/>
      <c r="GT669" s="7"/>
      <c r="GU669" s="7"/>
      <c r="GV669" s="7"/>
      <c r="GW669" s="7"/>
      <c r="GX669" s="7"/>
      <c r="GY669" s="7"/>
      <c r="GZ669" s="7"/>
      <c r="HA669" s="7"/>
      <c r="HB669" s="7"/>
      <c r="HC669" s="7"/>
      <c r="HD669" s="7"/>
      <c r="HE669" s="7"/>
      <c r="HF669" s="7"/>
      <c r="HG669" s="7"/>
      <c r="HH669" s="7"/>
      <c r="HI669" s="7"/>
      <c r="HJ669" s="7"/>
      <c r="HK669" s="7"/>
      <c r="HL669" s="7"/>
      <c r="HM669" s="7"/>
      <c r="HN669" s="7"/>
      <c r="HO669" s="7"/>
      <c r="HP669" s="7"/>
      <c r="HQ669" s="7"/>
      <c r="HR669" s="7"/>
      <c r="HS669" s="7"/>
      <c r="HT669" s="7"/>
      <c r="HU669" s="7"/>
      <c r="HV669" s="7"/>
      <c r="HW669" s="7"/>
      <c r="HX669" s="7"/>
      <c r="HY669" s="7"/>
      <c r="HZ669" s="7"/>
      <c r="IA669" s="7"/>
      <c r="IB669" s="7"/>
      <c r="IC669" s="7"/>
      <c r="ID669" s="7"/>
      <c r="IE669" s="7"/>
      <c r="IF669" s="7"/>
      <c r="IG669" s="7"/>
      <c r="IH669" s="7"/>
      <c r="II669" s="7"/>
      <c r="IJ669" s="7"/>
      <c r="IK669" s="7"/>
      <c r="IL669" s="7"/>
      <c r="IM669" s="7"/>
      <c r="IN669" s="7"/>
      <c r="IO669" s="7"/>
      <c r="IP669" s="7"/>
      <c r="IQ669" s="7"/>
      <c r="IR669" s="7"/>
      <c r="IS669" s="7"/>
      <c r="IT669" s="7"/>
      <c r="IU669" s="7"/>
      <c r="IV669" s="7"/>
      <c r="IW669" s="7"/>
      <c r="IX669" s="7"/>
      <c r="IY669" s="7"/>
      <c r="IZ669" s="7"/>
      <c r="JA669" s="7"/>
      <c r="JB669" s="7"/>
      <c r="JC669" s="7"/>
      <c r="JD669" s="7"/>
      <c r="JE669" s="7"/>
      <c r="JF669" s="7"/>
      <c r="JG669" s="7"/>
      <c r="JH669" s="7"/>
      <c r="JI669" s="7"/>
      <c r="JJ669" s="7"/>
      <c r="JK669" s="7"/>
      <c r="JL669" s="7"/>
      <c r="JM669" s="7"/>
      <c r="JN669" s="7"/>
      <c r="JO669" s="7"/>
      <c r="JP669" s="7"/>
      <c r="JQ669" s="7"/>
      <c r="JR669" s="7"/>
      <c r="JS669" s="7"/>
      <c r="JT669" s="7"/>
      <c r="JU669" s="7"/>
    </row>
    <row r="670" spans="1:281" s="3" customFormat="1" ht="30" customHeight="1" thickBot="1">
      <c r="A670" s="19" t="s">
        <v>1748</v>
      </c>
      <c r="B670" s="29" t="s">
        <v>1753</v>
      </c>
      <c r="C670" s="29" t="s">
        <v>110</v>
      </c>
      <c r="D670" s="109"/>
      <c r="E670" s="115">
        <v>0</v>
      </c>
      <c r="F670" s="113">
        <v>45852</v>
      </c>
      <c r="G670" s="34">
        <v>45866</v>
      </c>
      <c r="H670" s="125">
        <f t="shared" si="270"/>
        <v>15</v>
      </c>
      <c r="I670" s="22"/>
      <c r="J670" s="7"/>
      <c r="K670" s="7"/>
      <c r="L670" s="7"/>
      <c r="M670" s="7"/>
      <c r="N670" s="7"/>
      <c r="O670" s="7"/>
      <c r="P670" s="7"/>
      <c r="Q670" s="7"/>
      <c r="R670" s="7"/>
      <c r="S670" s="7"/>
      <c r="T670" s="7"/>
      <c r="U670" s="8"/>
      <c r="V670" s="8"/>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c r="FV670" s="7"/>
      <c r="FW670" s="7"/>
      <c r="FX670" s="7"/>
      <c r="FY670" s="7"/>
      <c r="FZ670" s="7"/>
      <c r="GA670" s="7"/>
      <c r="GB670" s="7"/>
      <c r="GC670" s="7"/>
      <c r="GD670" s="7"/>
      <c r="GE670" s="7"/>
      <c r="GF670" s="7"/>
      <c r="GG670" s="7"/>
      <c r="GH670" s="7"/>
      <c r="GI670" s="7"/>
      <c r="GJ670" s="7"/>
      <c r="GK670" s="7"/>
      <c r="GL670" s="7"/>
      <c r="GM670" s="7"/>
      <c r="GN670" s="7"/>
      <c r="GO670" s="7"/>
      <c r="GP670" s="7"/>
      <c r="GQ670" s="7"/>
      <c r="GR670" s="7"/>
      <c r="GS670" s="7"/>
      <c r="GT670" s="7"/>
      <c r="GU670" s="7"/>
      <c r="GV670" s="7"/>
      <c r="GW670" s="7"/>
      <c r="GX670" s="7"/>
      <c r="GY670" s="7"/>
      <c r="GZ670" s="7"/>
      <c r="HA670" s="7"/>
      <c r="HB670" s="7"/>
      <c r="HC670" s="7"/>
      <c r="HD670" s="7"/>
      <c r="HE670" s="7"/>
      <c r="HF670" s="7"/>
      <c r="HG670" s="7"/>
      <c r="HH670" s="7"/>
      <c r="HI670" s="7"/>
      <c r="HJ670" s="7"/>
      <c r="HK670" s="7"/>
      <c r="HL670" s="7"/>
      <c r="HM670" s="7"/>
      <c r="HN670" s="7"/>
      <c r="HO670" s="7"/>
      <c r="HP670" s="7"/>
      <c r="HQ670" s="7"/>
      <c r="HR670" s="7"/>
      <c r="HS670" s="7"/>
      <c r="HT670" s="7"/>
      <c r="HU670" s="7"/>
      <c r="HV670" s="7"/>
      <c r="HW670" s="7"/>
      <c r="HX670" s="7"/>
      <c r="HY670" s="7"/>
      <c r="HZ670" s="7"/>
      <c r="IA670" s="7"/>
      <c r="IB670" s="7"/>
      <c r="IC670" s="7"/>
      <c r="ID670" s="7"/>
      <c r="IE670" s="7"/>
      <c r="IF670" s="7"/>
      <c r="IG670" s="7"/>
      <c r="IH670" s="7"/>
      <c r="II670" s="7"/>
      <c r="IJ670" s="7"/>
      <c r="IK670" s="7"/>
      <c r="IL670" s="7"/>
      <c r="IM670" s="7"/>
      <c r="IN670" s="7"/>
      <c r="IO670" s="7"/>
      <c r="IP670" s="7"/>
      <c r="IQ670" s="7"/>
      <c r="IR670" s="7"/>
      <c r="IS670" s="7"/>
      <c r="IT670" s="7"/>
      <c r="IU670" s="7"/>
      <c r="IV670" s="7"/>
      <c r="IW670" s="7"/>
      <c r="IX670" s="7"/>
      <c r="IY670" s="7"/>
      <c r="IZ670" s="7"/>
      <c r="JA670" s="7"/>
      <c r="JB670" s="7"/>
      <c r="JC670" s="7"/>
      <c r="JD670" s="7"/>
      <c r="JE670" s="7"/>
      <c r="JF670" s="7"/>
      <c r="JG670" s="7"/>
      <c r="JH670" s="7"/>
      <c r="JI670" s="7"/>
      <c r="JJ670" s="7"/>
      <c r="JK670" s="7"/>
      <c r="JL670" s="7"/>
      <c r="JM670" s="7"/>
      <c r="JN670" s="7"/>
      <c r="JO670" s="7"/>
      <c r="JP670" s="7"/>
      <c r="JQ670" s="7"/>
      <c r="JR670" s="7"/>
      <c r="JS670" s="7"/>
      <c r="JT670" s="7"/>
      <c r="JU670" s="7"/>
    </row>
    <row r="671" spans="1:281" s="3" customFormat="1" ht="30" customHeight="1" thickBot="1">
      <c r="A671" s="19" t="s">
        <v>1749</v>
      </c>
      <c r="B671" s="29"/>
      <c r="C671" s="29" t="s">
        <v>405</v>
      </c>
      <c r="D671" s="109"/>
      <c r="E671" s="115">
        <v>0</v>
      </c>
      <c r="F671" s="113">
        <v>45852</v>
      </c>
      <c r="G671" s="34">
        <v>45866</v>
      </c>
      <c r="H671" s="125">
        <f t="shared" si="270"/>
        <v>15</v>
      </c>
      <c r="I671" s="22"/>
      <c r="J671" s="7"/>
      <c r="K671" s="7"/>
      <c r="L671" s="7"/>
      <c r="M671" s="7"/>
      <c r="N671" s="7"/>
      <c r="O671" s="7"/>
      <c r="P671" s="7"/>
      <c r="Q671" s="7"/>
      <c r="R671" s="7"/>
      <c r="S671" s="7"/>
      <c r="T671" s="7"/>
      <c r="U671" s="8"/>
      <c r="V671" s="8"/>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c r="FV671" s="7"/>
      <c r="FW671" s="7"/>
      <c r="FX671" s="7"/>
      <c r="FY671" s="7"/>
      <c r="FZ671" s="7"/>
      <c r="GA671" s="7"/>
      <c r="GB671" s="7"/>
      <c r="GC671" s="7"/>
      <c r="GD671" s="7"/>
      <c r="GE671" s="7"/>
      <c r="GF671" s="7"/>
      <c r="GG671" s="7"/>
      <c r="GH671" s="7"/>
      <c r="GI671" s="7"/>
      <c r="GJ671" s="7"/>
      <c r="GK671" s="7"/>
      <c r="GL671" s="7"/>
      <c r="GM671" s="7"/>
      <c r="GN671" s="7"/>
      <c r="GO671" s="7"/>
      <c r="GP671" s="7"/>
      <c r="GQ671" s="7"/>
      <c r="GR671" s="7"/>
      <c r="GS671" s="7"/>
      <c r="GT671" s="7"/>
      <c r="GU671" s="7"/>
      <c r="GV671" s="7"/>
      <c r="GW671" s="7"/>
      <c r="GX671" s="7"/>
      <c r="GY671" s="7"/>
      <c r="GZ671" s="7"/>
      <c r="HA671" s="7"/>
      <c r="HB671" s="7"/>
      <c r="HC671" s="7"/>
      <c r="HD671" s="7"/>
      <c r="HE671" s="7"/>
      <c r="HF671" s="7"/>
      <c r="HG671" s="7"/>
      <c r="HH671" s="7"/>
      <c r="HI671" s="7"/>
      <c r="HJ671" s="7"/>
      <c r="HK671" s="7"/>
      <c r="HL671" s="7"/>
      <c r="HM671" s="7"/>
      <c r="HN671" s="7"/>
      <c r="HO671" s="7"/>
      <c r="HP671" s="7"/>
      <c r="HQ671" s="7"/>
      <c r="HR671" s="7"/>
      <c r="HS671" s="7"/>
      <c r="HT671" s="7"/>
      <c r="HU671" s="7"/>
      <c r="HV671" s="7"/>
      <c r="HW671" s="7"/>
      <c r="HX671" s="7"/>
      <c r="HY671" s="7"/>
      <c r="HZ671" s="7"/>
      <c r="IA671" s="7"/>
      <c r="IB671" s="7"/>
      <c r="IC671" s="7"/>
      <c r="ID671" s="7"/>
      <c r="IE671" s="7"/>
      <c r="IF671" s="7"/>
      <c r="IG671" s="7"/>
      <c r="IH671" s="7"/>
      <c r="II671" s="7"/>
      <c r="IJ671" s="7"/>
      <c r="IK671" s="7"/>
      <c r="IL671" s="7"/>
      <c r="IM671" s="7"/>
      <c r="IN671" s="7"/>
      <c r="IO671" s="7"/>
      <c r="IP671" s="7"/>
      <c r="IQ671" s="7"/>
      <c r="IR671" s="7"/>
      <c r="IS671" s="7"/>
      <c r="IT671" s="7"/>
      <c r="IU671" s="7"/>
      <c r="IV671" s="7"/>
      <c r="IW671" s="7"/>
      <c r="IX671" s="7"/>
      <c r="IY671" s="7"/>
      <c r="IZ671" s="7"/>
      <c r="JA671" s="7"/>
      <c r="JB671" s="7"/>
      <c r="JC671" s="7"/>
      <c r="JD671" s="7"/>
      <c r="JE671" s="7"/>
      <c r="JF671" s="7"/>
      <c r="JG671" s="7"/>
      <c r="JH671" s="7"/>
      <c r="JI671" s="7"/>
      <c r="JJ671" s="7"/>
      <c r="JK671" s="7"/>
      <c r="JL671" s="7"/>
      <c r="JM671" s="7"/>
      <c r="JN671" s="7"/>
      <c r="JO671" s="7"/>
      <c r="JP671" s="7"/>
      <c r="JQ671" s="7"/>
      <c r="JR671" s="7"/>
      <c r="JS671" s="7"/>
      <c r="JT671" s="7"/>
      <c r="JU671" s="7"/>
    </row>
    <row r="672" spans="1:281" s="3" customFormat="1" ht="30" customHeight="1" thickBot="1">
      <c r="A672" s="19" t="s">
        <v>1750</v>
      </c>
      <c r="B672" s="29" t="s">
        <v>1753</v>
      </c>
      <c r="C672" s="29" t="s">
        <v>110</v>
      </c>
      <c r="D672" s="109"/>
      <c r="E672" s="115">
        <v>0</v>
      </c>
      <c r="F672" s="113">
        <v>45852</v>
      </c>
      <c r="G672" s="34">
        <v>45866</v>
      </c>
      <c r="H672" s="125">
        <f t="shared" si="270"/>
        <v>15</v>
      </c>
      <c r="I672" s="22"/>
      <c r="J672" s="7"/>
      <c r="K672" s="7"/>
      <c r="L672" s="7"/>
      <c r="M672" s="7"/>
      <c r="N672" s="7"/>
      <c r="O672" s="7"/>
      <c r="P672" s="7"/>
      <c r="Q672" s="7"/>
      <c r="R672" s="7"/>
      <c r="S672" s="7"/>
      <c r="T672" s="7"/>
      <c r="U672" s="8"/>
      <c r="V672" s="8"/>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c r="FV672" s="7"/>
      <c r="FW672" s="7"/>
      <c r="FX672" s="7"/>
      <c r="FY672" s="7"/>
      <c r="FZ672" s="7"/>
      <c r="GA672" s="7"/>
      <c r="GB672" s="7"/>
      <c r="GC672" s="7"/>
      <c r="GD672" s="7"/>
      <c r="GE672" s="7"/>
      <c r="GF672" s="7"/>
      <c r="GG672" s="7"/>
      <c r="GH672" s="7"/>
      <c r="GI672" s="7"/>
      <c r="GJ672" s="7"/>
      <c r="GK672" s="7"/>
      <c r="GL672" s="7"/>
      <c r="GM672" s="7"/>
      <c r="GN672" s="7"/>
      <c r="GO672" s="7"/>
      <c r="GP672" s="7"/>
      <c r="GQ672" s="7"/>
      <c r="GR672" s="7"/>
      <c r="GS672" s="7"/>
      <c r="GT672" s="7"/>
      <c r="GU672" s="7"/>
      <c r="GV672" s="7"/>
      <c r="GW672" s="7"/>
      <c r="GX672" s="7"/>
      <c r="GY672" s="7"/>
      <c r="GZ672" s="7"/>
      <c r="HA672" s="7"/>
      <c r="HB672" s="7"/>
      <c r="HC672" s="7"/>
      <c r="HD672" s="7"/>
      <c r="HE672" s="7"/>
      <c r="HF672" s="7"/>
      <c r="HG672" s="7"/>
      <c r="HH672" s="7"/>
      <c r="HI672" s="7"/>
      <c r="HJ672" s="7"/>
      <c r="HK672" s="7"/>
      <c r="HL672" s="7"/>
      <c r="HM672" s="7"/>
      <c r="HN672" s="7"/>
      <c r="HO672" s="7"/>
      <c r="HP672" s="7"/>
      <c r="HQ672" s="7"/>
      <c r="HR672" s="7"/>
      <c r="HS672" s="7"/>
      <c r="HT672" s="7"/>
      <c r="HU672" s="7"/>
      <c r="HV672" s="7"/>
      <c r="HW672" s="7"/>
      <c r="HX672" s="7"/>
      <c r="HY672" s="7"/>
      <c r="HZ672" s="7"/>
      <c r="IA672" s="7"/>
      <c r="IB672" s="7"/>
      <c r="IC672" s="7"/>
      <c r="ID672" s="7"/>
      <c r="IE672" s="7"/>
      <c r="IF672" s="7"/>
      <c r="IG672" s="7"/>
      <c r="IH672" s="7"/>
      <c r="II672" s="7"/>
      <c r="IJ672" s="7"/>
      <c r="IK672" s="7"/>
      <c r="IL672" s="7"/>
      <c r="IM672" s="7"/>
      <c r="IN672" s="7"/>
      <c r="IO672" s="7"/>
      <c r="IP672" s="7"/>
      <c r="IQ672" s="7"/>
      <c r="IR672" s="7"/>
      <c r="IS672" s="7"/>
      <c r="IT672" s="7"/>
      <c r="IU672" s="7"/>
      <c r="IV672" s="7"/>
      <c r="IW672" s="7"/>
      <c r="IX672" s="7"/>
      <c r="IY672" s="7"/>
      <c r="IZ672" s="7"/>
      <c r="JA672" s="7"/>
      <c r="JB672" s="7"/>
      <c r="JC672" s="7"/>
      <c r="JD672" s="7"/>
      <c r="JE672" s="7"/>
      <c r="JF672" s="7"/>
      <c r="JG672" s="7"/>
      <c r="JH672" s="7"/>
      <c r="JI672" s="7"/>
      <c r="JJ672" s="7"/>
      <c r="JK672" s="7"/>
      <c r="JL672" s="7"/>
      <c r="JM672" s="7"/>
      <c r="JN672" s="7"/>
      <c r="JO672" s="7"/>
      <c r="JP672" s="7"/>
      <c r="JQ672" s="7"/>
      <c r="JR672" s="7"/>
      <c r="JS672" s="7"/>
      <c r="JT672" s="7"/>
      <c r="JU672" s="7"/>
    </row>
    <row r="673" spans="1:281" s="3" customFormat="1" ht="30" customHeight="1" thickBot="1">
      <c r="A673" s="19" t="s">
        <v>1751</v>
      </c>
      <c r="B673" s="29" t="s">
        <v>1753</v>
      </c>
      <c r="C673" s="29" t="s">
        <v>110</v>
      </c>
      <c r="D673" s="109"/>
      <c r="E673" s="115">
        <v>0</v>
      </c>
      <c r="F673" s="113">
        <v>45852</v>
      </c>
      <c r="G673" s="34">
        <v>45866</v>
      </c>
      <c r="H673" s="28">
        <f t="shared" si="270"/>
        <v>15</v>
      </c>
      <c r="I673" s="22"/>
      <c r="J673" s="7"/>
      <c r="K673" s="7"/>
      <c r="L673" s="7"/>
      <c r="M673" s="7"/>
      <c r="N673" s="7"/>
      <c r="O673" s="7"/>
      <c r="P673" s="7"/>
      <c r="Q673" s="7"/>
      <c r="R673" s="7"/>
      <c r="S673" s="7"/>
      <c r="T673" s="7"/>
      <c r="U673" s="8"/>
      <c r="V673" s="8"/>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c r="FV673" s="7"/>
      <c r="FW673" s="7"/>
      <c r="FX673" s="7"/>
      <c r="FY673" s="7"/>
      <c r="FZ673" s="7"/>
      <c r="GA673" s="7"/>
      <c r="GB673" s="7"/>
      <c r="GC673" s="7"/>
      <c r="GD673" s="7"/>
      <c r="GE673" s="7"/>
      <c r="GF673" s="7"/>
      <c r="GG673" s="7"/>
      <c r="GH673" s="7"/>
      <c r="GI673" s="7"/>
      <c r="GJ673" s="7"/>
      <c r="GK673" s="7"/>
      <c r="GL673" s="7"/>
      <c r="GM673" s="7"/>
      <c r="GN673" s="7"/>
      <c r="GO673" s="7"/>
      <c r="GP673" s="7"/>
      <c r="GQ673" s="7"/>
      <c r="GR673" s="7"/>
      <c r="GS673" s="7"/>
      <c r="GT673" s="7"/>
      <c r="GU673" s="7"/>
      <c r="GV673" s="7"/>
      <c r="GW673" s="7"/>
      <c r="GX673" s="7"/>
      <c r="GY673" s="7"/>
      <c r="GZ673" s="7"/>
      <c r="HA673" s="7"/>
      <c r="HB673" s="7"/>
      <c r="HC673" s="7"/>
      <c r="HD673" s="7"/>
      <c r="HE673" s="7"/>
      <c r="HF673" s="7"/>
      <c r="HG673" s="7"/>
      <c r="HH673" s="7"/>
      <c r="HI673" s="7"/>
      <c r="HJ673" s="7"/>
      <c r="HK673" s="7"/>
      <c r="HL673" s="7"/>
      <c r="HM673" s="7"/>
      <c r="HN673" s="7"/>
      <c r="HO673" s="7"/>
      <c r="HP673" s="7"/>
      <c r="HQ673" s="7"/>
      <c r="HR673" s="7"/>
      <c r="HS673" s="7"/>
      <c r="HT673" s="7"/>
      <c r="HU673" s="7"/>
      <c r="HV673" s="7"/>
      <c r="HW673" s="7"/>
      <c r="HX673" s="7"/>
      <c r="HY673" s="7"/>
      <c r="HZ673" s="7"/>
      <c r="IA673" s="7"/>
      <c r="IB673" s="7"/>
      <c r="IC673" s="7"/>
      <c r="ID673" s="7"/>
      <c r="IE673" s="7"/>
      <c r="IF673" s="7"/>
      <c r="IG673" s="7"/>
      <c r="IH673" s="7"/>
      <c r="II673" s="7"/>
      <c r="IJ673" s="7"/>
      <c r="IK673" s="7"/>
      <c r="IL673" s="7"/>
      <c r="IM673" s="7"/>
      <c r="IN673" s="7"/>
      <c r="IO673" s="7"/>
      <c r="IP673" s="7"/>
      <c r="IQ673" s="7"/>
      <c r="IR673" s="7"/>
      <c r="IS673" s="7"/>
      <c r="IT673" s="7"/>
      <c r="IU673" s="7"/>
      <c r="IV673" s="7"/>
      <c r="IW673" s="7"/>
      <c r="IX673" s="7"/>
      <c r="IY673" s="7"/>
      <c r="IZ673" s="7"/>
      <c r="JA673" s="7"/>
      <c r="JB673" s="7"/>
      <c r="JC673" s="7"/>
      <c r="JD673" s="7"/>
      <c r="JE673" s="7"/>
      <c r="JF673" s="7"/>
      <c r="JG673" s="7"/>
      <c r="JH673" s="7"/>
      <c r="JI673" s="7"/>
      <c r="JJ673" s="7"/>
      <c r="JK673" s="7"/>
      <c r="JL673" s="7"/>
      <c r="JM673" s="7"/>
      <c r="JN673" s="7"/>
      <c r="JO673" s="7"/>
      <c r="JP673" s="7"/>
      <c r="JQ673" s="7"/>
      <c r="JR673" s="7"/>
      <c r="JS673" s="7"/>
      <c r="JT673" s="7"/>
      <c r="JU673" s="7"/>
    </row>
  </sheetData>
  <autoFilter ref="A6:JU673" xr:uid="{579957B4-B9EE-4872-A06F-E4CCC74D1C2A}"/>
  <mergeCells count="41">
    <mergeCell ref="AK4:AQ4"/>
    <mergeCell ref="AR4:AX4"/>
    <mergeCell ref="AY4:BE4"/>
    <mergeCell ref="BF4:BL4"/>
    <mergeCell ref="B3:E3"/>
    <mergeCell ref="B4:E4"/>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JO4:JU4"/>
    <mergeCell ref="IF4:IL4"/>
    <mergeCell ref="IM4:IS4"/>
    <mergeCell ref="IT4:IZ4"/>
    <mergeCell ref="JA4:JG4"/>
    <mergeCell ref="JH4:JN4"/>
  </mergeCells>
  <conditionalFormatting sqref="E122:E123 E201:E210 E432:E451 E136 E147:E148 E25:E26 E103 E63 E66:E74 E60:E61 E76:E77 E82:E84 E459:E463 E86:E88 E8:E15 E17:E21 E251 E58 E221:E230 E233:E237 E239:E249 E127:E130 E91:E93 E96 E144:E145 E150:E152 E105:E120 E29:E37 E48:E51 E53:E54 E154 E180:E199 E141 E138 E156:E178 E132:E134 E457 E419:E420 E423:E430 E257:E307 E310:E409 E411:E416">
    <cfRule type="dataBar" priority="446">
      <dataBar>
        <cfvo type="num" val="0"/>
        <cfvo type="num" val="1"/>
        <color theme="0" tint="-0.249977111117893"/>
      </dataBar>
      <extLst>
        <ext xmlns:x14="http://schemas.microsoft.com/office/spreadsheetml/2009/9/main" uri="{B025F937-C7B1-47D3-B67F-A62EFF666E3E}">
          <x14:id>{9FE55A9E-925A-4F52-9AF7-AF8A741EB25E}</x14:id>
        </ext>
      </extLst>
    </cfRule>
  </conditionalFormatting>
  <conditionalFormatting sqref="I201:JU210 I432:JU451 I136:JU136 I147:JU148 I25:JU26 I103:JU103 I63:JU63 I66:JU74 I76:JU77 I82:JU84 I459:JU463 I86:JU88 I5:JU15 I17:JU21 I58:JU61 I221:JU230 I233:JU237 I239:JU252 I126:JU130 I91:JU93 I96:JU96 I144:JU145 I150:JU152 I109:JU120 I29:JU37 I48:JU51 I53:JU54 I154:JU154 I180:JU199 I141:JU141 I138:JU138 I156:JU178 I132:JU134 I457:JU457 I419:JU420 I423:JU430 I257:JU307 I310:JU409 I411:JU416">
    <cfRule type="expression" dxfId="324" priority="449">
      <formula>AND(TODAY()&gt;=I$5,TODAY()&lt;J$5)</formula>
    </cfRule>
  </conditionalFormatting>
  <conditionalFormatting sqref="I201:JU210 I432:JU451 I136:JU136 I147:JU148 I25:JU26 I103:JU103 I63:JU63 I66:JU74 I76:JU77 I82:JU84 I459:JU463 I86:JU88 I7:JU15 I17:JU21 I58:JU61 I221:JU230 I233:JU237 I239:JU252 I126:JU130 I91:JU93 I96:JU96 I144:JU145 I150:JU152 I109:JU120 I29:JU37 I48:JU51 I53:JU54 I154:JU154 I180:JU199 I141:JU141 I138:JU138 I156:JU178 I132:JU134 I457:JU457 I419:JU420 I423:JU430 I257:JU307 I310:JU409 I411:JU416">
    <cfRule type="expression" dxfId="323" priority="447">
      <formula>AND(Início_da_tarefa&lt;=I$5,ROUNDDOWN((Término_da_tarefa-Início_da_tarefa+1)*Progresso_da_tarefa,0)+Início_da_tarefa-1&gt;=I$5)</formula>
    </cfRule>
    <cfRule type="expression" dxfId="322" priority="448" stopIfTrue="1">
      <formula>AND(Término_da_tarefa&gt;=I$5,Início_da_tarefa&lt;J$5)</formula>
    </cfRule>
  </conditionalFormatting>
  <conditionalFormatting sqref="E92:E93">
    <cfRule type="dataBar" priority="433">
      <dataBar>
        <cfvo type="num" val="0"/>
        <cfvo type="num" val="1"/>
        <color theme="0" tint="-0.249977111117893"/>
      </dataBar>
      <extLst>
        <ext xmlns:x14="http://schemas.microsoft.com/office/spreadsheetml/2009/9/main" uri="{B025F937-C7B1-47D3-B67F-A62EFF666E3E}">
          <x14:id>{5551CAA3-42F2-44DF-92DC-4ED529DAB818}</x14:id>
        </ext>
      </extLst>
    </cfRule>
  </conditionalFormatting>
  <conditionalFormatting sqref="E122:E123">
    <cfRule type="dataBar" priority="421">
      <dataBar>
        <cfvo type="num" val="0"/>
        <cfvo type="num" val="1"/>
        <color theme="0" tint="-0.249977111117893"/>
      </dataBar>
      <extLst>
        <ext xmlns:x14="http://schemas.microsoft.com/office/spreadsheetml/2009/9/main" uri="{B025F937-C7B1-47D3-B67F-A62EFF666E3E}">
          <x14:id>{8EABEF5C-3DE6-4086-B45B-F4B54BD74E30}</x14:id>
        </ext>
      </extLst>
    </cfRule>
  </conditionalFormatting>
  <conditionalFormatting sqref="I122:JU123">
    <cfRule type="expression" dxfId="321" priority="424">
      <formula>AND(TODAY()&gt;=I$5,TODAY()&lt;J$5)</formula>
    </cfRule>
  </conditionalFormatting>
  <conditionalFormatting sqref="I122:JU123">
    <cfRule type="expression" dxfId="320" priority="422">
      <formula>AND(Início_da_tarefa&lt;=I$5,ROUNDDOWN((Término_da_tarefa-Início_da_tarefa+1)*Progresso_da_tarefa,0)+Início_da_tarefa-1&gt;=I$5)</formula>
    </cfRule>
    <cfRule type="expression" dxfId="319" priority="423" stopIfTrue="1">
      <formula>AND(Término_da_tarefa&gt;=I$5,Início_da_tarefa&lt;J$5)</formula>
    </cfRule>
  </conditionalFormatting>
  <conditionalFormatting sqref="E105">
    <cfRule type="dataBar" priority="413">
      <dataBar>
        <cfvo type="num" val="0"/>
        <cfvo type="num" val="1"/>
        <color theme="0" tint="-0.249977111117893"/>
      </dataBar>
      <extLst>
        <ext xmlns:x14="http://schemas.microsoft.com/office/spreadsheetml/2009/9/main" uri="{B025F937-C7B1-47D3-B67F-A62EFF666E3E}">
          <x14:id>{EF15A410-7750-4108-A17E-B4A0CFF3C7B8}</x14:id>
        </ext>
      </extLst>
    </cfRule>
  </conditionalFormatting>
  <conditionalFormatting sqref="I105:JU105">
    <cfRule type="expression" dxfId="318" priority="416">
      <formula>AND(TODAY()&gt;=I$5,TODAY()&lt;J$5)</formula>
    </cfRule>
  </conditionalFormatting>
  <conditionalFormatting sqref="I105:JU105">
    <cfRule type="expression" dxfId="317" priority="414">
      <formula>AND(Início_da_tarefa&lt;=I$5,ROUNDDOWN((Término_da_tarefa-Início_da_tarefa+1)*Progresso_da_tarefa,0)+Início_da_tarefa-1&gt;=I$5)</formula>
    </cfRule>
    <cfRule type="expression" dxfId="316" priority="415" stopIfTrue="1">
      <formula>AND(Término_da_tarefa&gt;=I$5,Início_da_tarefa&lt;J$5)</formula>
    </cfRule>
  </conditionalFormatting>
  <conditionalFormatting sqref="I106:JU107">
    <cfRule type="expression" dxfId="315" priority="412">
      <formula>AND(TODAY()&gt;=I$5,TODAY()&lt;J$5)</formula>
    </cfRule>
  </conditionalFormatting>
  <conditionalFormatting sqref="I106:JU107">
    <cfRule type="expression" dxfId="314" priority="410">
      <formula>AND(Início_da_tarefa&lt;=I$5,ROUNDDOWN((Término_da_tarefa-Início_da_tarefa+1)*Progresso_da_tarefa,0)+Início_da_tarefa-1&gt;=I$5)</formula>
    </cfRule>
    <cfRule type="expression" dxfId="313" priority="411" stopIfTrue="1">
      <formula>AND(Término_da_tarefa&gt;=I$5,Início_da_tarefa&lt;J$5)</formula>
    </cfRule>
  </conditionalFormatting>
  <conditionalFormatting sqref="I108:JU109">
    <cfRule type="expression" dxfId="312" priority="408">
      <formula>AND(TODAY()&gt;=I$5,TODAY()&lt;J$5)</formula>
    </cfRule>
  </conditionalFormatting>
  <conditionalFormatting sqref="I108:JU109">
    <cfRule type="expression" dxfId="311" priority="406">
      <formula>AND(Início_da_tarefa&lt;=I$5,ROUNDDOWN((Término_da_tarefa-Início_da_tarefa+1)*Progresso_da_tarefa,0)+Início_da_tarefa-1&gt;=I$5)</formula>
    </cfRule>
    <cfRule type="expression" dxfId="310" priority="407" stopIfTrue="1">
      <formula>AND(Término_da_tarefa&gt;=I$5,Início_da_tarefa&lt;J$5)</formula>
    </cfRule>
  </conditionalFormatting>
  <conditionalFormatting sqref="E25:E26 E23 E29:E33">
    <cfRule type="dataBar" priority="401">
      <dataBar>
        <cfvo type="num" val="0"/>
        <cfvo type="num" val="1"/>
        <color theme="0" tint="-0.249977111117893"/>
      </dataBar>
      <extLst>
        <ext xmlns:x14="http://schemas.microsoft.com/office/spreadsheetml/2009/9/main" uri="{B025F937-C7B1-47D3-B67F-A62EFF666E3E}">
          <x14:id>{91B1AE04-1877-43D0-B487-F07F0AF6B9E4}</x14:id>
        </ext>
      </extLst>
    </cfRule>
  </conditionalFormatting>
  <conditionalFormatting sqref="I23:JU23 I25:JU26 I29:JU33">
    <cfRule type="expression" dxfId="309" priority="404">
      <formula>AND(TODAY()&gt;=I$5,TODAY()&lt;J$5)</formula>
    </cfRule>
  </conditionalFormatting>
  <conditionalFormatting sqref="I23:JU23 I25:JU26 I29:JU33">
    <cfRule type="expression" dxfId="308" priority="402">
      <formula>AND(Início_da_tarefa&lt;=I$5,ROUNDDOWN((Término_da_tarefa-Início_da_tarefa+1)*Progresso_da_tarefa,0)+Início_da_tarefa-1&gt;=I$5)</formula>
    </cfRule>
    <cfRule type="expression" dxfId="307" priority="403" stopIfTrue="1">
      <formula>AND(Término_da_tarefa&gt;=I$5,Início_da_tarefa&lt;J$5)</formula>
    </cfRule>
  </conditionalFormatting>
  <conditionalFormatting sqref="E55">
    <cfRule type="dataBar" priority="397">
      <dataBar>
        <cfvo type="num" val="0"/>
        <cfvo type="num" val="1"/>
        <color theme="0" tint="-0.249977111117893"/>
      </dataBar>
      <extLst>
        <ext xmlns:x14="http://schemas.microsoft.com/office/spreadsheetml/2009/9/main" uri="{B025F937-C7B1-47D3-B67F-A62EFF666E3E}">
          <x14:id>{85457885-C5EE-46EA-8288-3EAE3B47723A}</x14:id>
        </ext>
      </extLst>
    </cfRule>
  </conditionalFormatting>
  <conditionalFormatting sqref="I55:JU55">
    <cfRule type="expression" dxfId="306" priority="400">
      <formula>AND(TODAY()&gt;=I$5,TODAY()&lt;J$5)</formula>
    </cfRule>
  </conditionalFormatting>
  <conditionalFormatting sqref="I55:JU55">
    <cfRule type="expression" dxfId="305" priority="398">
      <formula>AND(Início_da_tarefa&lt;=I$5,ROUNDDOWN((Término_da_tarefa-Início_da_tarefa+1)*Progresso_da_tarefa,0)+Início_da_tarefa-1&gt;=I$5)</formula>
    </cfRule>
    <cfRule type="expression" dxfId="304" priority="399" stopIfTrue="1">
      <formula>AND(Término_da_tarefa&gt;=I$5,Início_da_tarefa&lt;J$5)</formula>
    </cfRule>
  </conditionalFormatting>
  <conditionalFormatting sqref="E464:E673">
    <cfRule type="dataBar" priority="389">
      <dataBar>
        <cfvo type="num" val="0"/>
        <cfvo type="num" val="1"/>
        <color theme="0" tint="-0.249977111117893"/>
      </dataBar>
      <extLst>
        <ext xmlns:x14="http://schemas.microsoft.com/office/spreadsheetml/2009/9/main" uri="{B025F937-C7B1-47D3-B67F-A62EFF666E3E}">
          <x14:id>{AC2C683D-201B-42B9-A6D8-20AD3EAE97AC}</x14:id>
        </ext>
      </extLst>
    </cfRule>
  </conditionalFormatting>
  <conditionalFormatting sqref="I464:JU673">
    <cfRule type="expression" dxfId="303" priority="392">
      <formula>AND(TODAY()&gt;=I$5,TODAY()&lt;J$5)</formula>
    </cfRule>
  </conditionalFormatting>
  <conditionalFormatting sqref="I464:JU673">
    <cfRule type="expression" dxfId="302" priority="390">
      <formula>AND(Início_da_tarefa&lt;=I$5,ROUNDDOWN((Término_da_tarefa-Início_da_tarefa+1)*Progresso_da_tarefa,0)+Início_da_tarefa-1&gt;=I$5)</formula>
    </cfRule>
    <cfRule type="expression" dxfId="301" priority="391" stopIfTrue="1">
      <formula>AND(Término_da_tarefa&gt;=I$5,Início_da_tarefa&lt;J$5)</formula>
    </cfRule>
  </conditionalFormatting>
  <conditionalFormatting sqref="I458:JU458">
    <cfRule type="expression" dxfId="300" priority="388">
      <formula>AND(TODAY()&gt;=I$5,TODAY()&lt;J$5)</formula>
    </cfRule>
  </conditionalFormatting>
  <conditionalFormatting sqref="I458:JU458">
    <cfRule type="expression" dxfId="299" priority="386">
      <formula>AND(Início_da_tarefa&lt;=I$5,ROUNDDOWN((Término_da_tarefa-Início_da_tarefa+1)*Progresso_da_tarefa,0)+Início_da_tarefa-1&gt;=I$5)</formula>
    </cfRule>
    <cfRule type="expression" dxfId="298" priority="387" stopIfTrue="1">
      <formula>AND(Término_da_tarefa&gt;=I$5,Início_da_tarefa&lt;J$5)</formula>
    </cfRule>
  </conditionalFormatting>
  <conditionalFormatting sqref="I40:JU40">
    <cfRule type="expression" dxfId="297" priority="385">
      <formula>AND(TODAY()&gt;=I$5,TODAY()&lt;J$5)</formula>
    </cfRule>
  </conditionalFormatting>
  <conditionalFormatting sqref="I40:JU40">
    <cfRule type="expression" dxfId="296" priority="383">
      <formula>AND(Início_da_tarefa&lt;=I$5,ROUNDDOWN((Término_da_tarefa-Início_da_tarefa+1)*Progresso_da_tarefa,0)+Início_da_tarefa-1&gt;=I$5)</formula>
    </cfRule>
    <cfRule type="expression" dxfId="295" priority="384" stopIfTrue="1">
      <formula>AND(Término_da_tarefa&gt;=I$5,Início_da_tarefa&lt;J$5)</formula>
    </cfRule>
  </conditionalFormatting>
  <conditionalFormatting sqref="E40">
    <cfRule type="dataBar" priority="382">
      <dataBar>
        <cfvo type="num" val="0"/>
        <cfvo type="num" val="1"/>
        <color theme="0" tint="-0.249977111117893"/>
      </dataBar>
      <extLst>
        <ext xmlns:x14="http://schemas.microsoft.com/office/spreadsheetml/2009/9/main" uri="{B025F937-C7B1-47D3-B67F-A62EFF666E3E}">
          <x14:id>{05AA6126-5423-4DC6-AA3F-558AE7CF7A91}</x14:id>
        </ext>
      </extLst>
    </cfRule>
  </conditionalFormatting>
  <conditionalFormatting sqref="I44:JU44">
    <cfRule type="expression" dxfId="294" priority="381">
      <formula>AND(TODAY()&gt;=I$5,TODAY()&lt;J$5)</formula>
    </cfRule>
  </conditionalFormatting>
  <conditionalFormatting sqref="I44:JU44">
    <cfRule type="expression" dxfId="293" priority="379">
      <formula>AND(Início_da_tarefa&lt;=I$5,ROUNDDOWN((Término_da_tarefa-Início_da_tarefa+1)*Progresso_da_tarefa,0)+Início_da_tarefa-1&gt;=I$5)</formula>
    </cfRule>
    <cfRule type="expression" dxfId="292" priority="380" stopIfTrue="1">
      <formula>AND(Término_da_tarefa&gt;=I$5,Início_da_tarefa&lt;J$5)</formula>
    </cfRule>
  </conditionalFormatting>
  <conditionalFormatting sqref="E44">
    <cfRule type="dataBar" priority="378">
      <dataBar>
        <cfvo type="num" val="0"/>
        <cfvo type="num" val="1"/>
        <color theme="0" tint="-0.249977111117893"/>
      </dataBar>
      <extLst>
        <ext xmlns:x14="http://schemas.microsoft.com/office/spreadsheetml/2009/9/main" uri="{B025F937-C7B1-47D3-B67F-A62EFF666E3E}">
          <x14:id>{4CF70D0B-8661-47B3-B1BA-28A0BBE74EBA}</x14:id>
        </ext>
      </extLst>
    </cfRule>
  </conditionalFormatting>
  <conditionalFormatting sqref="E89:E90">
    <cfRule type="dataBar" priority="374">
      <dataBar>
        <cfvo type="num" val="0"/>
        <cfvo type="num" val="1"/>
        <color theme="0" tint="-0.249977111117893"/>
      </dataBar>
      <extLst>
        <ext xmlns:x14="http://schemas.microsoft.com/office/spreadsheetml/2009/9/main" uri="{B025F937-C7B1-47D3-B67F-A62EFF666E3E}">
          <x14:id>{2A944191-6C8C-451C-96F6-CD020CB14968}</x14:id>
        </ext>
      </extLst>
    </cfRule>
  </conditionalFormatting>
  <conditionalFormatting sqref="I89:JU90">
    <cfRule type="expression" dxfId="291" priority="377">
      <formula>AND(TODAY()&gt;=I$5,TODAY()&lt;J$5)</formula>
    </cfRule>
  </conditionalFormatting>
  <conditionalFormatting sqref="I89:JU90">
    <cfRule type="expression" dxfId="290" priority="375">
      <formula>AND(Início_da_tarefa&lt;=I$5,ROUNDDOWN((Término_da_tarefa-Início_da_tarefa+1)*Progresso_da_tarefa,0)+Início_da_tarefa-1&gt;=I$5)</formula>
    </cfRule>
    <cfRule type="expression" dxfId="289" priority="376" stopIfTrue="1">
      <formula>AND(Término_da_tarefa&gt;=I$5,Início_da_tarefa&lt;J$5)</formula>
    </cfRule>
  </conditionalFormatting>
  <conditionalFormatting sqref="E56:E58">
    <cfRule type="dataBar" priority="370">
      <dataBar>
        <cfvo type="num" val="0"/>
        <cfvo type="num" val="1"/>
        <color theme="0" tint="-0.249977111117893"/>
      </dataBar>
      <extLst>
        <ext xmlns:x14="http://schemas.microsoft.com/office/spreadsheetml/2009/9/main" uri="{B025F937-C7B1-47D3-B67F-A62EFF666E3E}">
          <x14:id>{7A366757-9E82-4D0F-866A-65B9304CCB96}</x14:id>
        </ext>
      </extLst>
    </cfRule>
  </conditionalFormatting>
  <conditionalFormatting sqref="I56:JU58">
    <cfRule type="expression" dxfId="288" priority="373">
      <formula>AND(TODAY()&gt;=I$5,TODAY()&lt;J$5)</formula>
    </cfRule>
  </conditionalFormatting>
  <conditionalFormatting sqref="I56:JU58">
    <cfRule type="expression" dxfId="287" priority="371">
      <formula>AND(Início_da_tarefa&lt;=I$5,ROUNDDOWN((Término_da_tarefa-Início_da_tarefa+1)*Progresso_da_tarefa,0)+Início_da_tarefa-1&gt;=I$5)</formula>
    </cfRule>
    <cfRule type="expression" dxfId="286" priority="372" stopIfTrue="1">
      <formula>AND(Término_da_tarefa&gt;=I$5,Início_da_tarefa&lt;J$5)</formula>
    </cfRule>
  </conditionalFormatting>
  <conditionalFormatting sqref="E122:E124">
    <cfRule type="dataBar" priority="369">
      <dataBar>
        <cfvo type="num" val="0"/>
        <cfvo type="num" val="1"/>
        <color theme="0" tint="-0.249977111117893"/>
      </dataBar>
      <extLst>
        <ext xmlns:x14="http://schemas.microsoft.com/office/spreadsheetml/2009/9/main" uri="{B025F937-C7B1-47D3-B67F-A62EFF666E3E}">
          <x14:id>{452B891B-3454-41C3-A77C-DDC6254701A8}</x14:id>
        </ext>
      </extLst>
    </cfRule>
  </conditionalFormatting>
  <conditionalFormatting sqref="E122:E124">
    <cfRule type="dataBar" priority="365">
      <dataBar>
        <cfvo type="num" val="0"/>
        <cfvo type="num" val="1"/>
        <color theme="0" tint="-0.249977111117893"/>
      </dataBar>
      <extLst>
        <ext xmlns:x14="http://schemas.microsoft.com/office/spreadsheetml/2009/9/main" uri="{B025F937-C7B1-47D3-B67F-A62EFF666E3E}">
          <x14:id>{B2BEC478-9F45-41AC-A9D9-57B1B9D4EE7D}</x14:id>
        </ext>
      </extLst>
    </cfRule>
  </conditionalFormatting>
  <conditionalFormatting sqref="I122:JU124">
    <cfRule type="expression" dxfId="285" priority="368">
      <formula>AND(TODAY()&gt;=I$5,TODAY()&lt;J$5)</formula>
    </cfRule>
  </conditionalFormatting>
  <conditionalFormatting sqref="I122:JU124">
    <cfRule type="expression" dxfId="284" priority="366">
      <formula>AND(Início_da_tarefa&lt;=I$5,ROUNDDOWN((Término_da_tarefa-Início_da_tarefa+1)*Progresso_da_tarefa,0)+Início_da_tarefa-1&gt;=I$5)</formula>
    </cfRule>
    <cfRule type="expression" dxfId="283" priority="367" stopIfTrue="1">
      <formula>AND(Término_da_tarefa&gt;=I$5,Início_da_tarefa&lt;J$5)</formula>
    </cfRule>
  </conditionalFormatting>
  <conditionalFormatting sqref="E121">
    <cfRule type="dataBar" priority="364">
      <dataBar>
        <cfvo type="num" val="0"/>
        <cfvo type="num" val="1"/>
        <color theme="0" tint="-0.249977111117893"/>
      </dataBar>
      <extLst>
        <ext xmlns:x14="http://schemas.microsoft.com/office/spreadsheetml/2009/9/main" uri="{B025F937-C7B1-47D3-B67F-A62EFF666E3E}">
          <x14:id>{94BF1841-5787-483E-BEC8-83F3574A7F80}</x14:id>
        </ext>
      </extLst>
    </cfRule>
  </conditionalFormatting>
  <conditionalFormatting sqref="E121">
    <cfRule type="dataBar" priority="360">
      <dataBar>
        <cfvo type="num" val="0"/>
        <cfvo type="num" val="1"/>
        <color theme="0" tint="-0.249977111117893"/>
      </dataBar>
      <extLst>
        <ext xmlns:x14="http://schemas.microsoft.com/office/spreadsheetml/2009/9/main" uri="{B025F937-C7B1-47D3-B67F-A62EFF666E3E}">
          <x14:id>{9F8E526D-6C3C-45B3-B695-02259D255891}</x14:id>
        </ext>
      </extLst>
    </cfRule>
  </conditionalFormatting>
  <conditionalFormatting sqref="I121:JU121">
    <cfRule type="expression" dxfId="282" priority="363">
      <formula>AND(TODAY()&gt;=I$5,TODAY()&lt;J$5)</formula>
    </cfRule>
  </conditionalFormatting>
  <conditionalFormatting sqref="I121:JU121">
    <cfRule type="expression" dxfId="281" priority="361">
      <formula>AND(Início_da_tarefa&lt;=I$5,ROUNDDOWN((Término_da_tarefa-Início_da_tarefa+1)*Progresso_da_tarefa,0)+Início_da_tarefa-1&gt;=I$5)</formula>
    </cfRule>
    <cfRule type="expression" dxfId="280" priority="362" stopIfTrue="1">
      <formula>AND(Término_da_tarefa&gt;=I$5,Início_da_tarefa&lt;J$5)</formula>
    </cfRule>
  </conditionalFormatting>
  <conditionalFormatting sqref="E200">
    <cfRule type="dataBar" priority="356">
      <dataBar>
        <cfvo type="num" val="0"/>
        <cfvo type="num" val="1"/>
        <color theme="0" tint="-0.249977111117893"/>
      </dataBar>
      <extLst>
        <ext xmlns:x14="http://schemas.microsoft.com/office/spreadsheetml/2009/9/main" uri="{B025F937-C7B1-47D3-B67F-A62EFF666E3E}">
          <x14:id>{57748CC6-CB34-4A54-A11A-AEF23B93BFEE}</x14:id>
        </ext>
      </extLst>
    </cfRule>
  </conditionalFormatting>
  <conditionalFormatting sqref="I200:JU200">
    <cfRule type="expression" dxfId="279" priority="359">
      <formula>AND(TODAY()&gt;=I$5,TODAY()&lt;J$5)</formula>
    </cfRule>
  </conditionalFormatting>
  <conditionalFormatting sqref="I200:JU200">
    <cfRule type="expression" dxfId="278" priority="357">
      <formula>AND(Início_da_tarefa&lt;=I$5,ROUNDDOWN((Término_da_tarefa-Início_da_tarefa+1)*Progresso_da_tarefa,0)+Início_da_tarefa-1&gt;=I$5)</formula>
    </cfRule>
    <cfRule type="expression" dxfId="277" priority="358" stopIfTrue="1">
      <formula>AND(Término_da_tarefa&gt;=I$5,Início_da_tarefa&lt;J$5)</formula>
    </cfRule>
  </conditionalFormatting>
  <conditionalFormatting sqref="E431">
    <cfRule type="dataBar" priority="352">
      <dataBar>
        <cfvo type="num" val="0"/>
        <cfvo type="num" val="1"/>
        <color theme="0" tint="-0.249977111117893"/>
      </dataBar>
      <extLst>
        <ext xmlns:x14="http://schemas.microsoft.com/office/spreadsheetml/2009/9/main" uri="{B025F937-C7B1-47D3-B67F-A62EFF666E3E}">
          <x14:id>{D4812085-69FE-44E0-A0B2-7CD4D7A65DF8}</x14:id>
        </ext>
      </extLst>
    </cfRule>
  </conditionalFormatting>
  <conditionalFormatting sqref="I431:JU431">
    <cfRule type="expression" dxfId="276" priority="355">
      <formula>AND(TODAY()&gt;=I$5,TODAY()&lt;J$5)</formula>
    </cfRule>
  </conditionalFormatting>
  <conditionalFormatting sqref="I431:JU431">
    <cfRule type="expression" dxfId="275" priority="353">
      <formula>AND(Início_da_tarefa&lt;=I$5,ROUNDDOWN((Término_da_tarefa-Início_da_tarefa+1)*Progresso_da_tarefa,0)+Início_da_tarefa-1&gt;=I$5)</formula>
    </cfRule>
    <cfRule type="expression" dxfId="274" priority="354" stopIfTrue="1">
      <formula>AND(Término_da_tarefa&gt;=I$5,Início_da_tarefa&lt;J$5)</formula>
    </cfRule>
  </conditionalFormatting>
  <conditionalFormatting sqref="E135">
    <cfRule type="dataBar" priority="348">
      <dataBar>
        <cfvo type="num" val="0"/>
        <cfvo type="num" val="1"/>
        <color theme="0" tint="-0.249977111117893"/>
      </dataBar>
      <extLst>
        <ext xmlns:x14="http://schemas.microsoft.com/office/spreadsheetml/2009/9/main" uri="{B025F937-C7B1-47D3-B67F-A62EFF666E3E}">
          <x14:id>{719D7F84-99B6-4CDE-A193-E7F51A124861}</x14:id>
        </ext>
      </extLst>
    </cfRule>
  </conditionalFormatting>
  <conditionalFormatting sqref="E143">
    <cfRule type="dataBar" priority="344">
      <dataBar>
        <cfvo type="num" val="0"/>
        <cfvo type="num" val="1"/>
        <color theme="0" tint="-0.249977111117893"/>
      </dataBar>
      <extLst>
        <ext xmlns:x14="http://schemas.microsoft.com/office/spreadsheetml/2009/9/main" uri="{B025F937-C7B1-47D3-B67F-A62EFF666E3E}">
          <x14:id>{98525E6A-5713-4E33-BACD-DC6E2D02FD6E}</x14:id>
        </ext>
      </extLst>
    </cfRule>
  </conditionalFormatting>
  <conditionalFormatting sqref="I135:JU135">
    <cfRule type="expression" dxfId="273" priority="351">
      <formula>AND(TODAY()&gt;=I$5,TODAY()&lt;J$5)</formula>
    </cfRule>
  </conditionalFormatting>
  <conditionalFormatting sqref="I135:JU135">
    <cfRule type="expression" dxfId="272" priority="349">
      <formula>AND(Início_da_tarefa&lt;=I$5,ROUNDDOWN((Término_da_tarefa-Início_da_tarefa+1)*Progresso_da_tarefa,0)+Início_da_tarefa-1&gt;=I$5)</formula>
    </cfRule>
    <cfRule type="expression" dxfId="271" priority="350" stopIfTrue="1">
      <formula>AND(Término_da_tarefa&gt;=I$5,Início_da_tarefa&lt;J$5)</formula>
    </cfRule>
  </conditionalFormatting>
  <conditionalFormatting sqref="I143:JU143">
    <cfRule type="expression" dxfId="270" priority="347">
      <formula>AND(TODAY()&gt;=I$5,TODAY()&lt;J$5)</formula>
    </cfRule>
  </conditionalFormatting>
  <conditionalFormatting sqref="I143:JU143">
    <cfRule type="expression" dxfId="269" priority="345">
      <formula>AND(Início_da_tarefa&lt;=I$5,ROUNDDOWN((Término_da_tarefa-Início_da_tarefa+1)*Progresso_da_tarefa,0)+Início_da_tarefa-1&gt;=I$5)</formula>
    </cfRule>
    <cfRule type="expression" dxfId="268" priority="346" stopIfTrue="1">
      <formula>AND(Término_da_tarefa&gt;=I$5,Início_da_tarefa&lt;J$5)</formula>
    </cfRule>
  </conditionalFormatting>
  <conditionalFormatting sqref="E142">
    <cfRule type="dataBar" priority="340">
      <dataBar>
        <cfvo type="num" val="0"/>
        <cfvo type="num" val="1"/>
        <color theme="0" tint="-0.249977111117893"/>
      </dataBar>
      <extLst>
        <ext xmlns:x14="http://schemas.microsoft.com/office/spreadsheetml/2009/9/main" uri="{B025F937-C7B1-47D3-B67F-A62EFF666E3E}">
          <x14:id>{28A6F022-2DBE-4C46-A974-0EABC3D5156F}</x14:id>
        </ext>
      </extLst>
    </cfRule>
  </conditionalFormatting>
  <conditionalFormatting sqref="I142:JU142">
    <cfRule type="expression" dxfId="267" priority="343">
      <formula>AND(TODAY()&gt;=I$5,TODAY()&lt;J$5)</formula>
    </cfRule>
  </conditionalFormatting>
  <conditionalFormatting sqref="I142:JU142">
    <cfRule type="expression" dxfId="266" priority="341">
      <formula>AND(Início_da_tarefa&lt;=I$5,ROUNDDOWN((Término_da_tarefa-Início_da_tarefa+1)*Progresso_da_tarefa,0)+Início_da_tarefa-1&gt;=I$5)</formula>
    </cfRule>
    <cfRule type="expression" dxfId="265" priority="342" stopIfTrue="1">
      <formula>AND(Término_da_tarefa&gt;=I$5,Início_da_tarefa&lt;J$5)</formula>
    </cfRule>
  </conditionalFormatting>
  <conditionalFormatting sqref="E146">
    <cfRule type="dataBar" priority="336">
      <dataBar>
        <cfvo type="num" val="0"/>
        <cfvo type="num" val="1"/>
        <color theme="0" tint="-0.249977111117893"/>
      </dataBar>
      <extLst>
        <ext xmlns:x14="http://schemas.microsoft.com/office/spreadsheetml/2009/9/main" uri="{B025F937-C7B1-47D3-B67F-A62EFF666E3E}">
          <x14:id>{4C31C7E2-247C-48B4-8B74-2CEDA55BC404}</x14:id>
        </ext>
      </extLst>
    </cfRule>
  </conditionalFormatting>
  <conditionalFormatting sqref="I146:JU146">
    <cfRule type="expression" dxfId="264" priority="339">
      <formula>AND(TODAY()&gt;=I$5,TODAY()&lt;J$5)</formula>
    </cfRule>
  </conditionalFormatting>
  <conditionalFormatting sqref="I146:JU146">
    <cfRule type="expression" dxfId="263" priority="337">
      <formula>AND(Início_da_tarefa&lt;=I$5,ROUNDDOWN((Término_da_tarefa-Início_da_tarefa+1)*Progresso_da_tarefa,0)+Início_da_tarefa-1&gt;=I$5)</formula>
    </cfRule>
    <cfRule type="expression" dxfId="262" priority="338" stopIfTrue="1">
      <formula>AND(Término_da_tarefa&gt;=I$5,Início_da_tarefa&lt;J$5)</formula>
    </cfRule>
  </conditionalFormatting>
  <conditionalFormatting sqref="E16">
    <cfRule type="dataBar" priority="332">
      <dataBar>
        <cfvo type="num" val="0"/>
        <cfvo type="num" val="1"/>
        <color theme="0" tint="-0.249977111117893"/>
      </dataBar>
      <extLst>
        <ext xmlns:x14="http://schemas.microsoft.com/office/spreadsheetml/2009/9/main" uri="{B025F937-C7B1-47D3-B67F-A62EFF666E3E}">
          <x14:id>{8A15BE6A-7D4F-4168-B8E8-574943833A34}</x14:id>
        </ext>
      </extLst>
    </cfRule>
  </conditionalFormatting>
  <conditionalFormatting sqref="I16:JU16">
    <cfRule type="expression" dxfId="261" priority="335">
      <formula>AND(TODAY()&gt;=I$5,TODAY()&lt;J$5)</formula>
    </cfRule>
  </conditionalFormatting>
  <conditionalFormatting sqref="I16:JU16">
    <cfRule type="expression" dxfId="260" priority="333">
      <formula>AND(Início_da_tarefa&lt;=I$5,ROUNDDOWN((Término_da_tarefa-Início_da_tarefa+1)*Progresso_da_tarefa,0)+Início_da_tarefa-1&gt;=I$5)</formula>
    </cfRule>
    <cfRule type="expression" dxfId="259" priority="334" stopIfTrue="1">
      <formula>AND(Término_da_tarefa&gt;=I$5,Início_da_tarefa&lt;J$5)</formula>
    </cfRule>
  </conditionalFormatting>
  <conditionalFormatting sqref="E24">
    <cfRule type="dataBar" priority="328">
      <dataBar>
        <cfvo type="num" val="0"/>
        <cfvo type="num" val="1"/>
        <color theme="0" tint="-0.249977111117893"/>
      </dataBar>
      <extLst>
        <ext xmlns:x14="http://schemas.microsoft.com/office/spreadsheetml/2009/9/main" uri="{B025F937-C7B1-47D3-B67F-A62EFF666E3E}">
          <x14:id>{CFB605A4-A584-48EE-B8E8-7346D1A6D9F1}</x14:id>
        </ext>
      </extLst>
    </cfRule>
  </conditionalFormatting>
  <conditionalFormatting sqref="I24:JU24">
    <cfRule type="expression" dxfId="258" priority="331">
      <formula>AND(TODAY()&gt;=I$5,TODAY()&lt;J$5)</formula>
    </cfRule>
  </conditionalFormatting>
  <conditionalFormatting sqref="I24:JU24">
    <cfRule type="expression" dxfId="257" priority="329">
      <formula>AND(Início_da_tarefa&lt;=I$5,ROUNDDOWN((Término_da_tarefa-Início_da_tarefa+1)*Progresso_da_tarefa,0)+Início_da_tarefa-1&gt;=I$5)</formula>
    </cfRule>
    <cfRule type="expression" dxfId="256" priority="330" stopIfTrue="1">
      <formula>AND(Término_da_tarefa&gt;=I$5,Início_da_tarefa&lt;J$5)</formula>
    </cfRule>
  </conditionalFormatting>
  <conditionalFormatting sqref="E27">
    <cfRule type="dataBar" priority="324">
      <dataBar>
        <cfvo type="num" val="0"/>
        <cfvo type="num" val="1"/>
        <color theme="0" tint="-0.249977111117893"/>
      </dataBar>
      <extLst>
        <ext xmlns:x14="http://schemas.microsoft.com/office/spreadsheetml/2009/9/main" uri="{B025F937-C7B1-47D3-B67F-A62EFF666E3E}">
          <x14:id>{7AD4A11A-C27E-430F-8EF3-0A283BCE3F64}</x14:id>
        </ext>
      </extLst>
    </cfRule>
  </conditionalFormatting>
  <conditionalFormatting sqref="I27:JU27">
    <cfRule type="expression" dxfId="255" priority="327">
      <formula>AND(TODAY()&gt;=I$5,TODAY()&lt;J$5)</formula>
    </cfRule>
  </conditionalFormatting>
  <conditionalFormatting sqref="I27:JU27">
    <cfRule type="expression" dxfId="254" priority="325">
      <formula>AND(Início_da_tarefa&lt;=I$5,ROUNDDOWN((Término_da_tarefa-Início_da_tarefa+1)*Progresso_da_tarefa,0)+Início_da_tarefa-1&gt;=I$5)</formula>
    </cfRule>
    <cfRule type="expression" dxfId="253" priority="326" stopIfTrue="1">
      <formula>AND(Término_da_tarefa&gt;=I$5,Início_da_tarefa&lt;J$5)</formula>
    </cfRule>
  </conditionalFormatting>
  <conditionalFormatting sqref="E27">
    <cfRule type="dataBar" priority="320">
      <dataBar>
        <cfvo type="num" val="0"/>
        <cfvo type="num" val="1"/>
        <color theme="0" tint="-0.249977111117893"/>
      </dataBar>
      <extLst>
        <ext xmlns:x14="http://schemas.microsoft.com/office/spreadsheetml/2009/9/main" uri="{B025F937-C7B1-47D3-B67F-A62EFF666E3E}">
          <x14:id>{727EDE03-4A41-4955-8805-8F2D791CE8B2}</x14:id>
        </ext>
      </extLst>
    </cfRule>
  </conditionalFormatting>
  <conditionalFormatting sqref="I27:JU27">
    <cfRule type="expression" dxfId="252" priority="323">
      <formula>AND(TODAY()&gt;=I$5,TODAY()&lt;J$5)</formula>
    </cfRule>
  </conditionalFormatting>
  <conditionalFormatting sqref="I27:JU27">
    <cfRule type="expression" dxfId="251" priority="321">
      <formula>AND(Início_da_tarefa&lt;=I$5,ROUNDDOWN((Término_da_tarefa-Início_da_tarefa+1)*Progresso_da_tarefa,0)+Início_da_tarefa-1&gt;=I$5)</formula>
    </cfRule>
    <cfRule type="expression" dxfId="250" priority="322" stopIfTrue="1">
      <formula>AND(Término_da_tarefa&gt;=I$5,Início_da_tarefa&lt;J$5)</formula>
    </cfRule>
  </conditionalFormatting>
  <conditionalFormatting sqref="E28">
    <cfRule type="dataBar" priority="316">
      <dataBar>
        <cfvo type="num" val="0"/>
        <cfvo type="num" val="1"/>
        <color theme="0" tint="-0.249977111117893"/>
      </dataBar>
      <extLst>
        <ext xmlns:x14="http://schemas.microsoft.com/office/spreadsheetml/2009/9/main" uri="{B025F937-C7B1-47D3-B67F-A62EFF666E3E}">
          <x14:id>{8B93489B-D269-462E-BB43-A043BC217541}</x14:id>
        </ext>
      </extLst>
    </cfRule>
  </conditionalFormatting>
  <conditionalFormatting sqref="I28:JU28">
    <cfRule type="expression" dxfId="249" priority="319">
      <formula>AND(TODAY()&gt;=I$5,TODAY()&lt;J$5)</formula>
    </cfRule>
  </conditionalFormatting>
  <conditionalFormatting sqref="I28:JU28">
    <cfRule type="expression" dxfId="248" priority="317">
      <formula>AND(Início_da_tarefa&lt;=I$5,ROUNDDOWN((Término_da_tarefa-Início_da_tarefa+1)*Progresso_da_tarefa,0)+Início_da_tarefa-1&gt;=I$5)</formula>
    </cfRule>
    <cfRule type="expression" dxfId="247" priority="318" stopIfTrue="1">
      <formula>AND(Término_da_tarefa&gt;=I$5,Início_da_tarefa&lt;J$5)</formula>
    </cfRule>
  </conditionalFormatting>
  <conditionalFormatting sqref="E28">
    <cfRule type="dataBar" priority="312">
      <dataBar>
        <cfvo type="num" val="0"/>
        <cfvo type="num" val="1"/>
        <color theme="0" tint="-0.249977111117893"/>
      </dataBar>
      <extLst>
        <ext xmlns:x14="http://schemas.microsoft.com/office/spreadsheetml/2009/9/main" uri="{B025F937-C7B1-47D3-B67F-A62EFF666E3E}">
          <x14:id>{ED13580C-698D-4F0C-8BD3-E63520DC899A}</x14:id>
        </ext>
      </extLst>
    </cfRule>
  </conditionalFormatting>
  <conditionalFormatting sqref="I28:JU28">
    <cfRule type="expression" dxfId="246" priority="315">
      <formula>AND(TODAY()&gt;=I$5,TODAY()&lt;J$5)</formula>
    </cfRule>
  </conditionalFormatting>
  <conditionalFormatting sqref="I28:JU28">
    <cfRule type="expression" dxfId="245" priority="313">
      <formula>AND(Início_da_tarefa&lt;=I$5,ROUNDDOWN((Término_da_tarefa-Início_da_tarefa+1)*Progresso_da_tarefa,0)+Início_da_tarefa-1&gt;=I$5)</formula>
    </cfRule>
    <cfRule type="expression" dxfId="244" priority="314" stopIfTrue="1">
      <formula>AND(Término_da_tarefa&gt;=I$5,Início_da_tarefa&lt;J$5)</formula>
    </cfRule>
  </conditionalFormatting>
  <conditionalFormatting sqref="E86:E88 E84">
    <cfRule type="dataBar" priority="308">
      <dataBar>
        <cfvo type="num" val="0"/>
        <cfvo type="num" val="1"/>
        <color theme="0" tint="-0.249977111117893"/>
      </dataBar>
      <extLst>
        <ext xmlns:x14="http://schemas.microsoft.com/office/spreadsheetml/2009/9/main" uri="{B025F937-C7B1-47D3-B67F-A62EFF666E3E}">
          <x14:id>{E4B56A97-D303-4ECA-B4CC-30DF26CA786C}</x14:id>
        </ext>
      </extLst>
    </cfRule>
  </conditionalFormatting>
  <conditionalFormatting sqref="I84:JU84 I86:JU88">
    <cfRule type="expression" dxfId="243" priority="311">
      <formula>AND(TODAY()&gt;=I$5,TODAY()&lt;J$5)</formula>
    </cfRule>
  </conditionalFormatting>
  <conditionalFormatting sqref="I84:JU84 I86:JU88">
    <cfRule type="expression" dxfId="242" priority="309">
      <formula>AND(Início_da_tarefa&lt;=I$5,ROUNDDOWN((Término_da_tarefa-Início_da_tarefa+1)*Progresso_da_tarefa,0)+Início_da_tarefa-1&gt;=I$5)</formula>
    </cfRule>
    <cfRule type="expression" dxfId="241" priority="310" stopIfTrue="1">
      <formula>AND(Término_da_tarefa&gt;=I$5,Início_da_tarefa&lt;J$5)</formula>
    </cfRule>
  </conditionalFormatting>
  <conditionalFormatting sqref="E104">
    <cfRule type="dataBar" priority="304">
      <dataBar>
        <cfvo type="num" val="0"/>
        <cfvo type="num" val="1"/>
        <color theme="0" tint="-0.249977111117893"/>
      </dataBar>
      <extLst>
        <ext xmlns:x14="http://schemas.microsoft.com/office/spreadsheetml/2009/9/main" uri="{B025F937-C7B1-47D3-B67F-A62EFF666E3E}">
          <x14:id>{83EDFD79-95D3-4A68-9080-9A29E7314FE4}</x14:id>
        </ext>
      </extLst>
    </cfRule>
  </conditionalFormatting>
  <conditionalFormatting sqref="I104:JU104">
    <cfRule type="expression" dxfId="240" priority="307">
      <formula>AND(TODAY()&gt;=I$5,TODAY()&lt;J$5)</formula>
    </cfRule>
  </conditionalFormatting>
  <conditionalFormatting sqref="I104:JU104">
    <cfRule type="expression" dxfId="239" priority="305">
      <formula>AND(Início_da_tarefa&lt;=I$5,ROUNDDOWN((Término_da_tarefa-Início_da_tarefa+1)*Progresso_da_tarefa,0)+Início_da_tarefa-1&gt;=I$5)</formula>
    </cfRule>
    <cfRule type="expression" dxfId="238" priority="306" stopIfTrue="1">
      <formula>AND(Término_da_tarefa&gt;=I$5,Início_da_tarefa&lt;J$5)</formula>
    </cfRule>
  </conditionalFormatting>
  <conditionalFormatting sqref="E145">
    <cfRule type="dataBar" priority="300">
      <dataBar>
        <cfvo type="num" val="0"/>
        <cfvo type="num" val="1"/>
        <color theme="0" tint="-0.249977111117893"/>
      </dataBar>
      <extLst>
        <ext xmlns:x14="http://schemas.microsoft.com/office/spreadsheetml/2009/9/main" uri="{B025F937-C7B1-47D3-B67F-A62EFF666E3E}">
          <x14:id>{F9EDC68A-B3D3-4B85-9277-69EED9ECDAC4}</x14:id>
        </ext>
      </extLst>
    </cfRule>
  </conditionalFormatting>
  <conditionalFormatting sqref="I145:JU145">
    <cfRule type="expression" dxfId="237" priority="303">
      <formula>AND(TODAY()&gt;=I$5,TODAY()&lt;J$5)</formula>
    </cfRule>
  </conditionalFormatting>
  <conditionalFormatting sqref="I145:JU145">
    <cfRule type="expression" dxfId="236" priority="301">
      <formula>AND(Início_da_tarefa&lt;=I$5,ROUNDDOWN((Término_da_tarefa-Início_da_tarefa+1)*Progresso_da_tarefa,0)+Início_da_tarefa-1&gt;=I$5)</formula>
    </cfRule>
    <cfRule type="expression" dxfId="235" priority="302" stopIfTrue="1">
      <formula>AND(Término_da_tarefa&gt;=I$5,Início_da_tarefa&lt;J$5)</formula>
    </cfRule>
  </conditionalFormatting>
  <conditionalFormatting sqref="E98">
    <cfRule type="dataBar" priority="296">
      <dataBar>
        <cfvo type="num" val="0"/>
        <cfvo type="num" val="1"/>
        <color theme="0" tint="-0.249977111117893"/>
      </dataBar>
      <extLst>
        <ext xmlns:x14="http://schemas.microsoft.com/office/spreadsheetml/2009/9/main" uri="{B025F937-C7B1-47D3-B67F-A62EFF666E3E}">
          <x14:id>{757592CF-7FD8-4D56-BFF5-3B78ADBF3480}</x14:id>
        </ext>
      </extLst>
    </cfRule>
  </conditionalFormatting>
  <conditionalFormatting sqref="I98:JU98">
    <cfRule type="expression" dxfId="234" priority="299">
      <formula>AND(TODAY()&gt;=I$5,TODAY()&lt;J$5)</formula>
    </cfRule>
  </conditionalFormatting>
  <conditionalFormatting sqref="I98:JU98">
    <cfRule type="expression" dxfId="233" priority="297">
      <formula>AND(Início_da_tarefa&lt;=I$5,ROUNDDOWN((Término_da_tarefa-Início_da_tarefa+1)*Progresso_da_tarefa,0)+Início_da_tarefa-1&gt;=I$5)</formula>
    </cfRule>
    <cfRule type="expression" dxfId="232" priority="298" stopIfTrue="1">
      <formula>AND(Término_da_tarefa&gt;=I$5,Início_da_tarefa&lt;J$5)</formula>
    </cfRule>
  </conditionalFormatting>
  <conditionalFormatting sqref="E99">
    <cfRule type="dataBar" priority="292">
      <dataBar>
        <cfvo type="num" val="0"/>
        <cfvo type="num" val="1"/>
        <color theme="0" tint="-0.249977111117893"/>
      </dataBar>
      <extLst>
        <ext xmlns:x14="http://schemas.microsoft.com/office/spreadsheetml/2009/9/main" uri="{B025F937-C7B1-47D3-B67F-A62EFF666E3E}">
          <x14:id>{E40D4439-459B-4B86-B594-F69E13E38154}</x14:id>
        </ext>
      </extLst>
    </cfRule>
  </conditionalFormatting>
  <conditionalFormatting sqref="I99:JU99">
    <cfRule type="expression" dxfId="231" priority="295">
      <formula>AND(TODAY()&gt;=I$5,TODAY()&lt;J$5)</formula>
    </cfRule>
  </conditionalFormatting>
  <conditionalFormatting sqref="I99:JU99">
    <cfRule type="expression" dxfId="230" priority="293">
      <formula>AND(Início_da_tarefa&lt;=I$5,ROUNDDOWN((Término_da_tarefa-Início_da_tarefa+1)*Progresso_da_tarefa,0)+Início_da_tarefa-1&gt;=I$5)</formula>
    </cfRule>
    <cfRule type="expression" dxfId="229" priority="294" stopIfTrue="1">
      <formula>AND(Término_da_tarefa&gt;=I$5,Início_da_tarefa&lt;J$5)</formula>
    </cfRule>
  </conditionalFormatting>
  <conditionalFormatting sqref="E100">
    <cfRule type="dataBar" priority="288">
      <dataBar>
        <cfvo type="num" val="0"/>
        <cfvo type="num" val="1"/>
        <color theme="0" tint="-0.249977111117893"/>
      </dataBar>
      <extLst>
        <ext xmlns:x14="http://schemas.microsoft.com/office/spreadsheetml/2009/9/main" uri="{B025F937-C7B1-47D3-B67F-A62EFF666E3E}">
          <x14:id>{B1F3284C-B262-4BBE-90AB-7E649E5BFAB8}</x14:id>
        </ext>
      </extLst>
    </cfRule>
  </conditionalFormatting>
  <conditionalFormatting sqref="E101">
    <cfRule type="dataBar" priority="284">
      <dataBar>
        <cfvo type="num" val="0"/>
        <cfvo type="num" val="1"/>
        <color theme="0" tint="-0.249977111117893"/>
      </dataBar>
      <extLst>
        <ext xmlns:x14="http://schemas.microsoft.com/office/spreadsheetml/2009/9/main" uri="{B025F937-C7B1-47D3-B67F-A62EFF666E3E}">
          <x14:id>{817C2E86-3AA6-4484-B390-87FD8CE05B95}</x14:id>
        </ext>
      </extLst>
    </cfRule>
  </conditionalFormatting>
  <conditionalFormatting sqref="I100:JU100">
    <cfRule type="expression" dxfId="228" priority="291">
      <formula>AND(TODAY()&gt;=I$5,TODAY()&lt;J$5)</formula>
    </cfRule>
  </conditionalFormatting>
  <conditionalFormatting sqref="I100:JU100">
    <cfRule type="expression" dxfId="227" priority="289">
      <formula>AND(Início_da_tarefa&lt;=I$5,ROUNDDOWN((Término_da_tarefa-Início_da_tarefa+1)*Progresso_da_tarefa,0)+Início_da_tarefa-1&gt;=I$5)</formula>
    </cfRule>
    <cfRule type="expression" dxfId="226" priority="290" stopIfTrue="1">
      <formula>AND(Término_da_tarefa&gt;=I$5,Início_da_tarefa&lt;J$5)</formula>
    </cfRule>
  </conditionalFormatting>
  <conditionalFormatting sqref="E102">
    <cfRule type="dataBar" priority="280">
      <dataBar>
        <cfvo type="num" val="0"/>
        <cfvo type="num" val="1"/>
        <color theme="0" tint="-0.249977111117893"/>
      </dataBar>
      <extLst>
        <ext xmlns:x14="http://schemas.microsoft.com/office/spreadsheetml/2009/9/main" uri="{B025F937-C7B1-47D3-B67F-A62EFF666E3E}">
          <x14:id>{6C070B5F-94AF-4FE1-9C42-D24200674223}</x14:id>
        </ext>
      </extLst>
    </cfRule>
  </conditionalFormatting>
  <conditionalFormatting sqref="I101:JU101">
    <cfRule type="expression" dxfId="225" priority="287">
      <formula>AND(TODAY()&gt;=I$5,TODAY()&lt;J$5)</formula>
    </cfRule>
  </conditionalFormatting>
  <conditionalFormatting sqref="I101:JU101">
    <cfRule type="expression" dxfId="224" priority="285">
      <formula>AND(Início_da_tarefa&lt;=I$5,ROUNDDOWN((Término_da_tarefa-Início_da_tarefa+1)*Progresso_da_tarefa,0)+Início_da_tarefa-1&gt;=I$5)</formula>
    </cfRule>
    <cfRule type="expression" dxfId="223" priority="286" stopIfTrue="1">
      <formula>AND(Término_da_tarefa&gt;=I$5,Início_da_tarefa&lt;J$5)</formula>
    </cfRule>
  </conditionalFormatting>
  <conditionalFormatting sqref="E97">
    <cfRule type="dataBar" priority="276">
      <dataBar>
        <cfvo type="num" val="0"/>
        <cfvo type="num" val="1"/>
        <color theme="0" tint="-0.249977111117893"/>
      </dataBar>
      <extLst>
        <ext xmlns:x14="http://schemas.microsoft.com/office/spreadsheetml/2009/9/main" uri="{B025F937-C7B1-47D3-B67F-A62EFF666E3E}">
          <x14:id>{D681B4C6-6CBA-4A19-8E2A-8300C7B4C1E6}</x14:id>
        </ext>
      </extLst>
    </cfRule>
  </conditionalFormatting>
  <conditionalFormatting sqref="I102:JU102">
    <cfRule type="expression" dxfId="222" priority="283">
      <formula>AND(TODAY()&gt;=I$5,TODAY()&lt;J$5)</formula>
    </cfRule>
  </conditionalFormatting>
  <conditionalFormatting sqref="I102:JU102">
    <cfRule type="expression" dxfId="221" priority="281">
      <formula>AND(Início_da_tarefa&lt;=I$5,ROUNDDOWN((Término_da_tarefa-Início_da_tarefa+1)*Progresso_da_tarefa,0)+Início_da_tarefa-1&gt;=I$5)</formula>
    </cfRule>
    <cfRule type="expression" dxfId="220" priority="282" stopIfTrue="1">
      <formula>AND(Término_da_tarefa&gt;=I$5,Início_da_tarefa&lt;J$5)</formula>
    </cfRule>
  </conditionalFormatting>
  <conditionalFormatting sqref="I97:JU97">
    <cfRule type="expression" dxfId="219" priority="279">
      <formula>AND(TODAY()&gt;=I$5,TODAY()&lt;J$5)</formula>
    </cfRule>
  </conditionalFormatting>
  <conditionalFormatting sqref="I97:JU97">
    <cfRule type="expression" dxfId="218" priority="277">
      <formula>AND(Início_da_tarefa&lt;=I$5,ROUNDDOWN((Término_da_tarefa-Início_da_tarefa+1)*Progresso_da_tarefa,0)+Início_da_tarefa-1&gt;=I$5)</formula>
    </cfRule>
    <cfRule type="expression" dxfId="217" priority="278" stopIfTrue="1">
      <formula>AND(Término_da_tarefa&gt;=I$5,Início_da_tarefa&lt;J$5)</formula>
    </cfRule>
  </conditionalFormatting>
  <conditionalFormatting sqref="E64">
    <cfRule type="dataBar" priority="268">
      <dataBar>
        <cfvo type="num" val="0"/>
        <cfvo type="num" val="1"/>
        <color theme="0" tint="-0.249977111117893"/>
      </dataBar>
      <extLst>
        <ext xmlns:x14="http://schemas.microsoft.com/office/spreadsheetml/2009/9/main" uri="{B025F937-C7B1-47D3-B67F-A62EFF666E3E}">
          <x14:id>{D02B126A-AC79-4589-9E38-5378271E010F}</x14:id>
        </ext>
      </extLst>
    </cfRule>
  </conditionalFormatting>
  <conditionalFormatting sqref="I64:JU64">
    <cfRule type="expression" dxfId="216" priority="271">
      <formula>AND(TODAY()&gt;=I$5,TODAY()&lt;J$5)</formula>
    </cfRule>
  </conditionalFormatting>
  <conditionalFormatting sqref="I64:JU64">
    <cfRule type="expression" dxfId="215" priority="269">
      <formula>AND(Início_da_tarefa&lt;=I$5,ROUNDDOWN((Término_da_tarefa-Início_da_tarefa+1)*Progresso_da_tarefa,0)+Início_da_tarefa-1&gt;=I$5)</formula>
    </cfRule>
    <cfRule type="expression" dxfId="214" priority="270" stopIfTrue="1">
      <formula>AND(Término_da_tarefa&gt;=I$5,Início_da_tarefa&lt;J$5)</formula>
    </cfRule>
  </conditionalFormatting>
  <conditionalFormatting sqref="E65">
    <cfRule type="dataBar" priority="256">
      <dataBar>
        <cfvo type="num" val="0"/>
        <cfvo type="num" val="1"/>
        <color theme="0" tint="-0.249977111117893"/>
      </dataBar>
      <extLst>
        <ext xmlns:x14="http://schemas.microsoft.com/office/spreadsheetml/2009/9/main" uri="{B025F937-C7B1-47D3-B67F-A62EFF666E3E}">
          <x14:id>{AC93C9B7-6E0D-4F34-BEC1-4FA66ABA8DDA}</x14:id>
        </ext>
      </extLst>
    </cfRule>
  </conditionalFormatting>
  <conditionalFormatting sqref="I65:JU65">
    <cfRule type="expression" dxfId="213" priority="259">
      <formula>AND(TODAY()&gt;=I$5,TODAY()&lt;J$5)</formula>
    </cfRule>
  </conditionalFormatting>
  <conditionalFormatting sqref="I65:JU65">
    <cfRule type="expression" dxfId="212" priority="257">
      <formula>AND(Início_da_tarefa&lt;=I$5,ROUNDDOWN((Término_da_tarefa-Início_da_tarefa+1)*Progresso_da_tarefa,0)+Início_da_tarefa-1&gt;=I$5)</formula>
    </cfRule>
    <cfRule type="expression" dxfId="211" priority="258" stopIfTrue="1">
      <formula>AND(Término_da_tarefa&gt;=I$5,Início_da_tarefa&lt;J$5)</formula>
    </cfRule>
  </conditionalFormatting>
  <conditionalFormatting sqref="E65">
    <cfRule type="dataBar" priority="252">
      <dataBar>
        <cfvo type="num" val="0"/>
        <cfvo type="num" val="1"/>
        <color theme="0" tint="-0.249977111117893"/>
      </dataBar>
      <extLst>
        <ext xmlns:x14="http://schemas.microsoft.com/office/spreadsheetml/2009/9/main" uri="{B025F937-C7B1-47D3-B67F-A62EFF666E3E}">
          <x14:id>{46F28559-43B4-4A3B-85F8-6D13AFB89978}</x14:id>
        </ext>
      </extLst>
    </cfRule>
  </conditionalFormatting>
  <conditionalFormatting sqref="I65:JU65">
    <cfRule type="expression" dxfId="210" priority="255">
      <formula>AND(TODAY()&gt;=I$5,TODAY()&lt;J$5)</formula>
    </cfRule>
  </conditionalFormatting>
  <conditionalFormatting sqref="I65:JU65">
    <cfRule type="expression" dxfId="209" priority="253">
      <formula>AND(Início_da_tarefa&lt;=I$5,ROUNDDOWN((Término_da_tarefa-Início_da_tarefa+1)*Progresso_da_tarefa,0)+Início_da_tarefa-1&gt;=I$5)</formula>
    </cfRule>
    <cfRule type="expression" dxfId="208" priority="254" stopIfTrue="1">
      <formula>AND(Término_da_tarefa&gt;=I$5,Início_da_tarefa&lt;J$5)</formula>
    </cfRule>
  </conditionalFormatting>
  <conditionalFormatting sqref="E62">
    <cfRule type="dataBar" priority="248">
      <dataBar>
        <cfvo type="num" val="0"/>
        <cfvo type="num" val="1"/>
        <color theme="0" tint="-0.249977111117893"/>
      </dataBar>
      <extLst>
        <ext xmlns:x14="http://schemas.microsoft.com/office/spreadsheetml/2009/9/main" uri="{B025F937-C7B1-47D3-B67F-A62EFF666E3E}">
          <x14:id>{B4259AB0-3839-42DF-9AE5-7AA8060259F5}</x14:id>
        </ext>
      </extLst>
    </cfRule>
  </conditionalFormatting>
  <conditionalFormatting sqref="I62:JU62">
    <cfRule type="expression" dxfId="207" priority="251">
      <formula>AND(TODAY()&gt;=I$5,TODAY()&lt;J$5)</formula>
    </cfRule>
  </conditionalFormatting>
  <conditionalFormatting sqref="I62:JU62">
    <cfRule type="expression" dxfId="206" priority="249">
      <formula>AND(Início_da_tarefa&lt;=I$5,ROUNDDOWN((Término_da_tarefa-Início_da_tarefa+1)*Progresso_da_tarefa,0)+Início_da_tarefa-1&gt;=I$5)</formula>
    </cfRule>
    <cfRule type="expression" dxfId="205" priority="250" stopIfTrue="1">
      <formula>AND(Término_da_tarefa&gt;=I$5,Início_da_tarefa&lt;J$5)</formula>
    </cfRule>
  </conditionalFormatting>
  <conditionalFormatting sqref="E78:E81">
    <cfRule type="dataBar" priority="244">
      <dataBar>
        <cfvo type="num" val="0"/>
        <cfvo type="num" val="1"/>
        <color theme="0" tint="-0.249977111117893"/>
      </dataBar>
      <extLst>
        <ext xmlns:x14="http://schemas.microsoft.com/office/spreadsheetml/2009/9/main" uri="{B025F937-C7B1-47D3-B67F-A62EFF666E3E}">
          <x14:id>{67A6781E-29CD-4F8B-9137-EFDFAA376C8E}</x14:id>
        </ext>
      </extLst>
    </cfRule>
  </conditionalFormatting>
  <conditionalFormatting sqref="I78:JU81">
    <cfRule type="expression" dxfId="204" priority="247">
      <formula>AND(TODAY()&gt;=I$5,TODAY()&lt;J$5)</formula>
    </cfRule>
  </conditionalFormatting>
  <conditionalFormatting sqref="I78:JU81">
    <cfRule type="expression" dxfId="203" priority="245">
      <formula>AND(Início_da_tarefa&lt;=I$5,ROUNDDOWN((Término_da_tarefa-Início_da_tarefa+1)*Progresso_da_tarefa,0)+Início_da_tarefa-1&gt;=I$5)</formula>
    </cfRule>
    <cfRule type="expression" dxfId="202" priority="246" stopIfTrue="1">
      <formula>AND(Término_da_tarefa&gt;=I$5,Início_da_tarefa&lt;J$5)</formula>
    </cfRule>
  </conditionalFormatting>
  <conditionalFormatting sqref="I75:JU75">
    <cfRule type="expression" dxfId="201" priority="239">
      <formula>AND(TODAY()&gt;=I$5,TODAY()&lt;J$5)</formula>
    </cfRule>
  </conditionalFormatting>
  <conditionalFormatting sqref="I75:JU75">
    <cfRule type="expression" dxfId="200" priority="237">
      <formula>AND(Início_da_tarefa&lt;=I$5,ROUNDDOWN((Término_da_tarefa-Início_da_tarefa+1)*Progresso_da_tarefa,0)+Início_da_tarefa-1&gt;=I$5)</formula>
    </cfRule>
    <cfRule type="expression" dxfId="199" priority="238" stopIfTrue="1">
      <formula>AND(Término_da_tarefa&gt;=I$5,Início_da_tarefa&lt;J$5)</formula>
    </cfRule>
  </conditionalFormatting>
  <conditionalFormatting sqref="I73:JU73">
    <cfRule type="expression" dxfId="198" priority="227">
      <formula>AND(TODAY()&gt;=I$5,TODAY()&lt;J$5)</formula>
    </cfRule>
  </conditionalFormatting>
  <conditionalFormatting sqref="I73:JU73">
    <cfRule type="expression" dxfId="197" priority="225">
      <formula>AND(Início_da_tarefa&lt;=I$5,ROUNDDOWN((Término_da_tarefa-Início_da_tarefa+1)*Progresso_da_tarefa,0)+Início_da_tarefa-1&gt;=I$5)</formula>
    </cfRule>
    <cfRule type="expression" dxfId="196" priority="226" stopIfTrue="1">
      <formula>AND(Término_da_tarefa&gt;=I$5,Início_da_tarefa&lt;J$5)</formula>
    </cfRule>
  </conditionalFormatting>
  <conditionalFormatting sqref="E75">
    <cfRule type="dataBar" priority="222">
      <dataBar>
        <cfvo type="num" val="0"/>
        <cfvo type="num" val="1"/>
        <color theme="0" tint="-0.249977111117893"/>
      </dataBar>
      <extLst>
        <ext xmlns:x14="http://schemas.microsoft.com/office/spreadsheetml/2009/9/main" uri="{B025F937-C7B1-47D3-B67F-A62EFF666E3E}">
          <x14:id>{51687334-7DDB-45E5-9265-0E3B735E45F1}</x14:id>
        </ext>
      </extLst>
    </cfRule>
  </conditionalFormatting>
  <conditionalFormatting sqref="E73">
    <cfRule type="dataBar" priority="221">
      <dataBar>
        <cfvo type="num" val="0"/>
        <cfvo type="num" val="1"/>
        <color theme="0" tint="-0.249977111117893"/>
      </dataBar>
      <extLst>
        <ext xmlns:x14="http://schemas.microsoft.com/office/spreadsheetml/2009/9/main" uri="{B025F937-C7B1-47D3-B67F-A62EFF666E3E}">
          <x14:id>{C70F0B3F-E843-42F2-BD95-839FA05E58F3}</x14:id>
        </ext>
      </extLst>
    </cfRule>
  </conditionalFormatting>
  <conditionalFormatting sqref="E253:E255">
    <cfRule type="dataBar" priority="217">
      <dataBar>
        <cfvo type="num" val="0"/>
        <cfvo type="num" val="1"/>
        <color theme="0" tint="-0.249977111117893"/>
      </dataBar>
      <extLst>
        <ext xmlns:x14="http://schemas.microsoft.com/office/spreadsheetml/2009/9/main" uri="{B025F937-C7B1-47D3-B67F-A62EFF666E3E}">
          <x14:id>{DCECACBC-6CFC-4CE8-80AC-D035C2CC8C80}</x14:id>
        </ext>
      </extLst>
    </cfRule>
  </conditionalFormatting>
  <conditionalFormatting sqref="I253:JU255">
    <cfRule type="expression" dxfId="195" priority="220">
      <formula>AND(TODAY()&gt;=I$5,TODAY()&lt;J$5)</formula>
    </cfRule>
  </conditionalFormatting>
  <conditionalFormatting sqref="I253:JU255">
    <cfRule type="expression" dxfId="194" priority="218">
      <formula>AND(Início_da_tarefa&lt;=I$5,ROUNDDOWN((Término_da_tarefa-Início_da_tarefa+1)*Progresso_da_tarefa,0)+Início_da_tarefa-1&gt;=I$5)</formula>
    </cfRule>
    <cfRule type="expression" dxfId="193" priority="219" stopIfTrue="1">
      <formula>AND(Término_da_tarefa&gt;=I$5,Início_da_tarefa&lt;J$5)</formula>
    </cfRule>
  </conditionalFormatting>
  <conditionalFormatting sqref="E256">
    <cfRule type="dataBar" priority="213">
      <dataBar>
        <cfvo type="num" val="0"/>
        <cfvo type="num" val="1"/>
        <color theme="0" tint="-0.249977111117893"/>
      </dataBar>
      <extLst>
        <ext xmlns:x14="http://schemas.microsoft.com/office/spreadsheetml/2009/9/main" uri="{B025F937-C7B1-47D3-B67F-A62EFF666E3E}">
          <x14:id>{7B39D2ED-AB30-4A0E-B626-E50EFDC6207C}</x14:id>
        </ext>
      </extLst>
    </cfRule>
  </conditionalFormatting>
  <conditionalFormatting sqref="I256:JU256">
    <cfRule type="expression" dxfId="192" priority="216">
      <formula>AND(TODAY()&gt;=I$5,TODAY()&lt;J$5)</formula>
    </cfRule>
  </conditionalFormatting>
  <conditionalFormatting sqref="I256:JU256">
    <cfRule type="expression" dxfId="191" priority="214">
      <formula>AND(Início_da_tarefa&lt;=I$5,ROUNDDOWN((Término_da_tarefa-Início_da_tarefa+1)*Progresso_da_tarefa,0)+Início_da_tarefa-1&gt;=I$5)</formula>
    </cfRule>
    <cfRule type="expression" dxfId="190" priority="215" stopIfTrue="1">
      <formula>AND(Término_da_tarefa&gt;=I$5,Início_da_tarefa&lt;J$5)</formula>
    </cfRule>
  </conditionalFormatting>
  <conditionalFormatting sqref="E85">
    <cfRule type="dataBar" priority="209">
      <dataBar>
        <cfvo type="num" val="0"/>
        <cfvo type="num" val="1"/>
        <color theme="0" tint="-0.249977111117893"/>
      </dataBar>
      <extLst>
        <ext xmlns:x14="http://schemas.microsoft.com/office/spreadsheetml/2009/9/main" uri="{B025F937-C7B1-47D3-B67F-A62EFF666E3E}">
          <x14:id>{AA6F8C75-ADFC-4BF4-B62C-4A2AE67180B1}</x14:id>
        </ext>
      </extLst>
    </cfRule>
  </conditionalFormatting>
  <conditionalFormatting sqref="I85:JU85">
    <cfRule type="expression" dxfId="189" priority="212">
      <formula>AND(TODAY()&gt;=I$5,TODAY()&lt;J$5)</formula>
    </cfRule>
  </conditionalFormatting>
  <conditionalFormatting sqref="I85:JU85">
    <cfRule type="expression" dxfId="188" priority="210">
      <formula>AND(Início_da_tarefa&lt;=I$5,ROUNDDOWN((Término_da_tarefa-Início_da_tarefa+1)*Progresso_da_tarefa,0)+Início_da_tarefa-1&gt;=I$5)</formula>
    </cfRule>
    <cfRule type="expression" dxfId="187" priority="211" stopIfTrue="1">
      <formula>AND(Término_da_tarefa&gt;=I$5,Início_da_tarefa&lt;J$5)</formula>
    </cfRule>
  </conditionalFormatting>
  <conditionalFormatting sqref="E85">
    <cfRule type="dataBar" priority="205">
      <dataBar>
        <cfvo type="num" val="0"/>
        <cfvo type="num" val="1"/>
        <color theme="0" tint="-0.249977111117893"/>
      </dataBar>
      <extLst>
        <ext xmlns:x14="http://schemas.microsoft.com/office/spreadsheetml/2009/9/main" uri="{B025F937-C7B1-47D3-B67F-A62EFF666E3E}">
          <x14:id>{C8B3F1E6-5E5A-4E7F-878C-E7A47787DC14}</x14:id>
        </ext>
      </extLst>
    </cfRule>
  </conditionalFormatting>
  <conditionalFormatting sqref="I85:JU85">
    <cfRule type="expression" dxfId="186" priority="208">
      <formula>AND(TODAY()&gt;=I$5,TODAY()&lt;J$5)</formula>
    </cfRule>
  </conditionalFormatting>
  <conditionalFormatting sqref="I85:JU85">
    <cfRule type="expression" dxfId="185" priority="206">
      <formula>AND(Início_da_tarefa&lt;=I$5,ROUNDDOWN((Término_da_tarefa-Início_da_tarefa+1)*Progresso_da_tarefa,0)+Início_da_tarefa-1&gt;=I$5)</formula>
    </cfRule>
    <cfRule type="expression" dxfId="184" priority="207" stopIfTrue="1">
      <formula>AND(Término_da_tarefa&gt;=I$5,Início_da_tarefa&lt;J$5)</formula>
    </cfRule>
  </conditionalFormatting>
  <conditionalFormatting sqref="E22">
    <cfRule type="dataBar" priority="200">
      <dataBar>
        <cfvo type="num" val="0"/>
        <cfvo type="num" val="1"/>
        <color theme="0" tint="-0.249977111117893"/>
      </dataBar>
      <extLst>
        <ext xmlns:x14="http://schemas.microsoft.com/office/spreadsheetml/2009/9/main" uri="{B025F937-C7B1-47D3-B67F-A62EFF666E3E}">
          <x14:id>{004E0976-C902-4223-9B69-7EFDACF62558}</x14:id>
        </ext>
      </extLst>
    </cfRule>
  </conditionalFormatting>
  <conditionalFormatting sqref="I22:JU22">
    <cfRule type="expression" dxfId="183" priority="203">
      <formula>AND(TODAY()&gt;=I$5,TODAY()&lt;J$5)</formula>
    </cfRule>
  </conditionalFormatting>
  <conditionalFormatting sqref="I22:JU22">
    <cfRule type="expression" dxfId="182" priority="201">
      <formula>AND(Início_da_tarefa&lt;=I$5,ROUNDDOWN((Término_da_tarefa-Início_da_tarefa+1)*Progresso_da_tarefa,0)+Início_da_tarefa-1&gt;=I$5)</formula>
    </cfRule>
    <cfRule type="expression" dxfId="181" priority="202" stopIfTrue="1">
      <formula>AND(Término_da_tarefa&gt;=I$5,Início_da_tarefa&lt;J$5)</formula>
    </cfRule>
  </conditionalFormatting>
  <conditionalFormatting sqref="E250">
    <cfRule type="dataBar" priority="199">
      <dataBar>
        <cfvo type="num" val="0"/>
        <cfvo type="num" val="1"/>
        <color theme="0" tint="-0.249977111117893"/>
      </dataBar>
      <extLst>
        <ext xmlns:x14="http://schemas.microsoft.com/office/spreadsheetml/2009/9/main" uri="{B025F937-C7B1-47D3-B67F-A62EFF666E3E}">
          <x14:id>{BB728F52-9B05-4E20-A84E-837870ECEA0A}</x14:id>
        </ext>
      </extLst>
    </cfRule>
  </conditionalFormatting>
  <conditionalFormatting sqref="E149">
    <cfRule type="dataBar" priority="195">
      <dataBar>
        <cfvo type="num" val="0"/>
        <cfvo type="num" val="1"/>
        <color theme="0" tint="-0.249977111117893"/>
      </dataBar>
      <extLst>
        <ext xmlns:x14="http://schemas.microsoft.com/office/spreadsheetml/2009/9/main" uri="{B025F937-C7B1-47D3-B67F-A62EFF666E3E}">
          <x14:id>{739C2707-13FA-4BE0-B0F9-09D3581B454B}</x14:id>
        </ext>
      </extLst>
    </cfRule>
  </conditionalFormatting>
  <conditionalFormatting sqref="I149:JU149">
    <cfRule type="expression" dxfId="180" priority="198">
      <formula>AND(TODAY()&gt;=I$5,TODAY()&lt;J$5)</formula>
    </cfRule>
  </conditionalFormatting>
  <conditionalFormatting sqref="I149:JU149">
    <cfRule type="expression" dxfId="179" priority="196">
      <formula>AND(Início_da_tarefa&lt;=I$5,ROUNDDOWN((Término_da_tarefa-Início_da_tarefa+1)*Progresso_da_tarefa,0)+Início_da_tarefa-1&gt;=I$5)</formula>
    </cfRule>
    <cfRule type="expression" dxfId="178" priority="197" stopIfTrue="1">
      <formula>AND(Término_da_tarefa&gt;=I$5,Início_da_tarefa&lt;J$5)</formula>
    </cfRule>
  </conditionalFormatting>
  <conditionalFormatting sqref="E211">
    <cfRule type="dataBar" priority="191">
      <dataBar>
        <cfvo type="num" val="0"/>
        <cfvo type="num" val="1"/>
        <color theme="0" tint="-0.249977111117893"/>
      </dataBar>
      <extLst>
        <ext xmlns:x14="http://schemas.microsoft.com/office/spreadsheetml/2009/9/main" uri="{B025F937-C7B1-47D3-B67F-A62EFF666E3E}">
          <x14:id>{FA540A44-C89D-48A4-8C0A-59F2ACF0D5A9}</x14:id>
        </ext>
      </extLst>
    </cfRule>
  </conditionalFormatting>
  <conditionalFormatting sqref="I211:JU211">
    <cfRule type="expression" dxfId="177" priority="194">
      <formula>AND(TODAY()&gt;=I$5,TODAY()&lt;J$5)</formula>
    </cfRule>
  </conditionalFormatting>
  <conditionalFormatting sqref="I211:JU211">
    <cfRule type="expression" dxfId="176" priority="192">
      <formula>AND(Início_da_tarefa&lt;=I$5,ROUNDDOWN((Término_da_tarefa-Início_da_tarefa+1)*Progresso_da_tarefa,0)+Início_da_tarefa-1&gt;=I$5)</formula>
    </cfRule>
    <cfRule type="expression" dxfId="175" priority="193" stopIfTrue="1">
      <formula>AND(Término_da_tarefa&gt;=I$5,Início_da_tarefa&lt;J$5)</formula>
    </cfRule>
  </conditionalFormatting>
  <conditionalFormatting sqref="E212">
    <cfRule type="dataBar" priority="187">
      <dataBar>
        <cfvo type="num" val="0"/>
        <cfvo type="num" val="1"/>
        <color theme="0" tint="-0.249977111117893"/>
      </dataBar>
      <extLst>
        <ext xmlns:x14="http://schemas.microsoft.com/office/spreadsheetml/2009/9/main" uri="{B025F937-C7B1-47D3-B67F-A62EFF666E3E}">
          <x14:id>{DBC9E165-21E4-4B0C-9FC1-28702AB76B6A}</x14:id>
        </ext>
      </extLst>
    </cfRule>
  </conditionalFormatting>
  <conditionalFormatting sqref="E231">
    <cfRule type="dataBar" priority="183">
      <dataBar>
        <cfvo type="num" val="0"/>
        <cfvo type="num" val="1"/>
        <color theme="0" tint="-0.249977111117893"/>
      </dataBar>
      <extLst>
        <ext xmlns:x14="http://schemas.microsoft.com/office/spreadsheetml/2009/9/main" uri="{B025F937-C7B1-47D3-B67F-A62EFF666E3E}">
          <x14:id>{CAC8BCAA-7BD3-4353-B5AE-D8F6F13BF9D5}</x14:id>
        </ext>
      </extLst>
    </cfRule>
  </conditionalFormatting>
  <conditionalFormatting sqref="I212:JU212">
    <cfRule type="expression" dxfId="174" priority="190">
      <formula>AND(TODAY()&gt;=I$5,TODAY()&lt;J$5)</formula>
    </cfRule>
  </conditionalFormatting>
  <conditionalFormatting sqref="I212:JU212">
    <cfRule type="expression" dxfId="173" priority="188">
      <formula>AND(Início_da_tarefa&lt;=I$5,ROUNDDOWN((Término_da_tarefa-Início_da_tarefa+1)*Progresso_da_tarefa,0)+Início_da_tarefa-1&gt;=I$5)</formula>
    </cfRule>
    <cfRule type="expression" dxfId="172" priority="189" stopIfTrue="1">
      <formula>AND(Término_da_tarefa&gt;=I$5,Início_da_tarefa&lt;J$5)</formula>
    </cfRule>
  </conditionalFormatting>
  <conditionalFormatting sqref="E232">
    <cfRule type="dataBar" priority="179">
      <dataBar>
        <cfvo type="num" val="0"/>
        <cfvo type="num" val="1"/>
        <color theme="0" tint="-0.249977111117893"/>
      </dataBar>
      <extLst>
        <ext xmlns:x14="http://schemas.microsoft.com/office/spreadsheetml/2009/9/main" uri="{B025F937-C7B1-47D3-B67F-A62EFF666E3E}">
          <x14:id>{2430BA84-8DDC-49F5-AAB9-A41CD0625D2C}</x14:id>
        </ext>
      </extLst>
    </cfRule>
  </conditionalFormatting>
  <conditionalFormatting sqref="I231:JU231">
    <cfRule type="expression" dxfId="171" priority="186">
      <formula>AND(TODAY()&gt;=I$5,TODAY()&lt;J$5)</formula>
    </cfRule>
  </conditionalFormatting>
  <conditionalFormatting sqref="I231:JU231">
    <cfRule type="expression" dxfId="170" priority="184">
      <formula>AND(Início_da_tarefa&lt;=I$5,ROUNDDOWN((Término_da_tarefa-Início_da_tarefa+1)*Progresso_da_tarefa,0)+Início_da_tarefa-1&gt;=I$5)</formula>
    </cfRule>
    <cfRule type="expression" dxfId="169" priority="185" stopIfTrue="1">
      <formula>AND(Término_da_tarefa&gt;=I$5,Início_da_tarefa&lt;J$5)</formula>
    </cfRule>
  </conditionalFormatting>
  <conditionalFormatting sqref="E238">
    <cfRule type="dataBar" priority="175">
      <dataBar>
        <cfvo type="num" val="0"/>
        <cfvo type="num" val="1"/>
        <color theme="0" tint="-0.249977111117893"/>
      </dataBar>
      <extLst>
        <ext xmlns:x14="http://schemas.microsoft.com/office/spreadsheetml/2009/9/main" uri="{B025F937-C7B1-47D3-B67F-A62EFF666E3E}">
          <x14:id>{3C2483FF-0D0D-49EA-832C-1BC2DF6D0640}</x14:id>
        </ext>
      </extLst>
    </cfRule>
  </conditionalFormatting>
  <conditionalFormatting sqref="I232:JU232">
    <cfRule type="expression" dxfId="168" priority="182">
      <formula>AND(TODAY()&gt;=I$5,TODAY()&lt;J$5)</formula>
    </cfRule>
  </conditionalFormatting>
  <conditionalFormatting sqref="I232:JU232">
    <cfRule type="expression" dxfId="167" priority="180">
      <formula>AND(Início_da_tarefa&lt;=I$5,ROUNDDOWN((Término_da_tarefa-Início_da_tarefa+1)*Progresso_da_tarefa,0)+Início_da_tarefa-1&gt;=I$5)</formula>
    </cfRule>
    <cfRule type="expression" dxfId="166" priority="181" stopIfTrue="1">
      <formula>AND(Término_da_tarefa&gt;=I$5,Início_da_tarefa&lt;J$5)</formula>
    </cfRule>
  </conditionalFormatting>
  <conditionalFormatting sqref="I238:JU238">
    <cfRule type="expression" dxfId="165" priority="178">
      <formula>AND(TODAY()&gt;=I$5,TODAY()&lt;J$5)</formula>
    </cfRule>
  </conditionalFormatting>
  <conditionalFormatting sqref="I238:JU238">
    <cfRule type="expression" dxfId="164" priority="176">
      <formula>AND(Início_da_tarefa&lt;=I$5,ROUNDDOWN((Término_da_tarefa-Início_da_tarefa+1)*Progresso_da_tarefa,0)+Início_da_tarefa-1&gt;=I$5)</formula>
    </cfRule>
    <cfRule type="expression" dxfId="163" priority="177" stopIfTrue="1">
      <formula>AND(Término_da_tarefa&gt;=I$5,Início_da_tarefa&lt;J$5)</formula>
    </cfRule>
  </conditionalFormatting>
  <conditionalFormatting sqref="E95">
    <cfRule type="dataBar" priority="171">
      <dataBar>
        <cfvo type="num" val="0"/>
        <cfvo type="num" val="1"/>
        <color theme="0" tint="-0.249977111117893"/>
      </dataBar>
      <extLst>
        <ext xmlns:x14="http://schemas.microsoft.com/office/spreadsheetml/2009/9/main" uri="{B025F937-C7B1-47D3-B67F-A62EFF666E3E}">
          <x14:id>{D7878E17-EA04-4E1F-971F-35DA291D9C39}</x14:id>
        </ext>
      </extLst>
    </cfRule>
  </conditionalFormatting>
  <conditionalFormatting sqref="I95:JU95">
    <cfRule type="expression" dxfId="162" priority="174">
      <formula>AND(TODAY()&gt;=I$5,TODAY()&lt;J$5)</formula>
    </cfRule>
  </conditionalFormatting>
  <conditionalFormatting sqref="I95:JU95">
    <cfRule type="expression" dxfId="161" priority="172">
      <formula>AND(Início_da_tarefa&lt;=I$5,ROUNDDOWN((Término_da_tarefa-Início_da_tarefa+1)*Progresso_da_tarefa,0)+Início_da_tarefa-1&gt;=I$5)</formula>
    </cfRule>
    <cfRule type="expression" dxfId="160" priority="173" stopIfTrue="1">
      <formula>AND(Término_da_tarefa&gt;=I$5,Início_da_tarefa&lt;J$5)</formula>
    </cfRule>
  </conditionalFormatting>
  <conditionalFormatting sqref="E95">
    <cfRule type="dataBar" priority="170">
      <dataBar>
        <cfvo type="num" val="0"/>
        <cfvo type="num" val="1"/>
        <color theme="0" tint="-0.249977111117893"/>
      </dataBar>
      <extLst>
        <ext xmlns:x14="http://schemas.microsoft.com/office/spreadsheetml/2009/9/main" uri="{B025F937-C7B1-47D3-B67F-A62EFF666E3E}">
          <x14:id>{C753B2AF-B021-461F-9A86-9E02DB700C7D}</x14:id>
        </ext>
      </extLst>
    </cfRule>
  </conditionalFormatting>
  <conditionalFormatting sqref="E220">
    <cfRule type="dataBar" priority="166">
      <dataBar>
        <cfvo type="num" val="0"/>
        <cfvo type="num" val="1"/>
        <color theme="0" tint="-0.249977111117893"/>
      </dataBar>
      <extLst>
        <ext xmlns:x14="http://schemas.microsoft.com/office/spreadsheetml/2009/9/main" uri="{B025F937-C7B1-47D3-B67F-A62EFF666E3E}">
          <x14:id>{4DB5A90F-B4BC-410C-917F-4CB0155B1920}</x14:id>
        </ext>
      </extLst>
    </cfRule>
  </conditionalFormatting>
  <conditionalFormatting sqref="I220:JU220">
    <cfRule type="expression" dxfId="159" priority="169">
      <formula>AND(TODAY()&gt;=I$5,TODAY()&lt;J$5)</formula>
    </cfRule>
  </conditionalFormatting>
  <conditionalFormatting sqref="I220:JU220">
    <cfRule type="expression" dxfId="158" priority="167">
      <formula>AND(Início_da_tarefa&lt;=I$5,ROUNDDOWN((Término_da_tarefa-Início_da_tarefa+1)*Progresso_da_tarefa,0)+Início_da_tarefa-1&gt;=I$5)</formula>
    </cfRule>
    <cfRule type="expression" dxfId="157" priority="168" stopIfTrue="1">
      <formula>AND(Término_da_tarefa&gt;=I$5,Início_da_tarefa&lt;J$5)</formula>
    </cfRule>
  </conditionalFormatting>
  <conditionalFormatting sqref="E219">
    <cfRule type="dataBar" priority="162">
      <dataBar>
        <cfvo type="num" val="0"/>
        <cfvo type="num" val="1"/>
        <color theme="0" tint="-0.249977111117893"/>
      </dataBar>
      <extLst>
        <ext xmlns:x14="http://schemas.microsoft.com/office/spreadsheetml/2009/9/main" uri="{B025F937-C7B1-47D3-B67F-A62EFF666E3E}">
          <x14:id>{C216CF4F-420F-4121-9F11-509330E8E38E}</x14:id>
        </ext>
      </extLst>
    </cfRule>
  </conditionalFormatting>
  <conditionalFormatting sqref="I219:JU219">
    <cfRule type="expression" dxfId="156" priority="165">
      <formula>AND(TODAY()&gt;=I$5,TODAY()&lt;J$5)</formula>
    </cfRule>
  </conditionalFormatting>
  <conditionalFormatting sqref="I219:JU219">
    <cfRule type="expression" dxfId="155" priority="163">
      <formula>AND(Início_da_tarefa&lt;=I$5,ROUNDDOWN((Término_da_tarefa-Início_da_tarefa+1)*Progresso_da_tarefa,0)+Início_da_tarefa-1&gt;=I$5)</formula>
    </cfRule>
    <cfRule type="expression" dxfId="154" priority="164" stopIfTrue="1">
      <formula>AND(Término_da_tarefa&gt;=I$5,Início_da_tarefa&lt;J$5)</formula>
    </cfRule>
  </conditionalFormatting>
  <conditionalFormatting sqref="E218">
    <cfRule type="dataBar" priority="158">
      <dataBar>
        <cfvo type="num" val="0"/>
        <cfvo type="num" val="1"/>
        <color theme="0" tint="-0.249977111117893"/>
      </dataBar>
      <extLst>
        <ext xmlns:x14="http://schemas.microsoft.com/office/spreadsheetml/2009/9/main" uri="{B025F937-C7B1-47D3-B67F-A62EFF666E3E}">
          <x14:id>{36899F44-CF87-4788-9A54-7359893C2586}</x14:id>
        </ext>
      </extLst>
    </cfRule>
  </conditionalFormatting>
  <conditionalFormatting sqref="I218:JU218">
    <cfRule type="expression" dxfId="153" priority="161">
      <formula>AND(TODAY()&gt;=I$5,TODAY()&lt;J$5)</formula>
    </cfRule>
  </conditionalFormatting>
  <conditionalFormatting sqref="I218:JU218">
    <cfRule type="expression" dxfId="152" priority="159">
      <formula>AND(Início_da_tarefa&lt;=I$5,ROUNDDOWN((Término_da_tarefa-Início_da_tarefa+1)*Progresso_da_tarefa,0)+Início_da_tarefa-1&gt;=I$5)</formula>
    </cfRule>
    <cfRule type="expression" dxfId="151" priority="160" stopIfTrue="1">
      <formula>AND(Término_da_tarefa&gt;=I$5,Início_da_tarefa&lt;J$5)</formula>
    </cfRule>
  </conditionalFormatting>
  <conditionalFormatting sqref="E217">
    <cfRule type="dataBar" priority="154">
      <dataBar>
        <cfvo type="num" val="0"/>
        <cfvo type="num" val="1"/>
        <color theme="0" tint="-0.249977111117893"/>
      </dataBar>
      <extLst>
        <ext xmlns:x14="http://schemas.microsoft.com/office/spreadsheetml/2009/9/main" uri="{B025F937-C7B1-47D3-B67F-A62EFF666E3E}">
          <x14:id>{C8EFB10C-321F-4914-9CF9-0CCB127A1029}</x14:id>
        </ext>
      </extLst>
    </cfRule>
  </conditionalFormatting>
  <conditionalFormatting sqref="I217:JU217">
    <cfRule type="expression" dxfId="150" priority="157">
      <formula>AND(TODAY()&gt;=I$5,TODAY()&lt;J$5)</formula>
    </cfRule>
  </conditionalFormatting>
  <conditionalFormatting sqref="I217:JU217">
    <cfRule type="expression" dxfId="149" priority="155">
      <formula>AND(Início_da_tarefa&lt;=I$5,ROUNDDOWN((Término_da_tarefa-Início_da_tarefa+1)*Progresso_da_tarefa,0)+Início_da_tarefa-1&gt;=I$5)</formula>
    </cfRule>
    <cfRule type="expression" dxfId="148" priority="156" stopIfTrue="1">
      <formula>AND(Término_da_tarefa&gt;=I$5,Início_da_tarefa&lt;J$5)</formula>
    </cfRule>
  </conditionalFormatting>
  <conditionalFormatting sqref="E216">
    <cfRule type="dataBar" priority="150">
      <dataBar>
        <cfvo type="num" val="0"/>
        <cfvo type="num" val="1"/>
        <color theme="0" tint="-0.249977111117893"/>
      </dataBar>
      <extLst>
        <ext xmlns:x14="http://schemas.microsoft.com/office/spreadsheetml/2009/9/main" uri="{B025F937-C7B1-47D3-B67F-A62EFF666E3E}">
          <x14:id>{5F97BF69-1247-4045-AA5D-F932F3287366}</x14:id>
        </ext>
      </extLst>
    </cfRule>
  </conditionalFormatting>
  <conditionalFormatting sqref="I216:JU216">
    <cfRule type="expression" dxfId="147" priority="153">
      <formula>AND(TODAY()&gt;=I$5,TODAY()&lt;J$5)</formula>
    </cfRule>
  </conditionalFormatting>
  <conditionalFormatting sqref="I216:JU216">
    <cfRule type="expression" dxfId="146" priority="151">
      <formula>AND(Início_da_tarefa&lt;=I$5,ROUNDDOWN((Término_da_tarefa-Início_da_tarefa+1)*Progresso_da_tarefa,0)+Início_da_tarefa-1&gt;=I$5)</formula>
    </cfRule>
    <cfRule type="expression" dxfId="145" priority="152" stopIfTrue="1">
      <formula>AND(Término_da_tarefa&gt;=I$5,Início_da_tarefa&lt;J$5)</formula>
    </cfRule>
  </conditionalFormatting>
  <conditionalFormatting sqref="E215">
    <cfRule type="dataBar" priority="146">
      <dataBar>
        <cfvo type="num" val="0"/>
        <cfvo type="num" val="1"/>
        <color theme="0" tint="-0.249977111117893"/>
      </dataBar>
      <extLst>
        <ext xmlns:x14="http://schemas.microsoft.com/office/spreadsheetml/2009/9/main" uri="{B025F937-C7B1-47D3-B67F-A62EFF666E3E}">
          <x14:id>{ADE28956-7AD0-4C7C-B21D-8E62B1184CF3}</x14:id>
        </ext>
      </extLst>
    </cfRule>
  </conditionalFormatting>
  <conditionalFormatting sqref="I215:JU215">
    <cfRule type="expression" dxfId="144" priority="149">
      <formula>AND(TODAY()&gt;=I$5,TODAY()&lt;J$5)</formula>
    </cfRule>
  </conditionalFormatting>
  <conditionalFormatting sqref="I215:JU215">
    <cfRule type="expression" dxfId="143" priority="147">
      <formula>AND(Início_da_tarefa&lt;=I$5,ROUNDDOWN((Término_da_tarefa-Início_da_tarefa+1)*Progresso_da_tarefa,0)+Início_da_tarefa-1&gt;=I$5)</formula>
    </cfRule>
    <cfRule type="expression" dxfId="142" priority="148" stopIfTrue="1">
      <formula>AND(Término_da_tarefa&gt;=I$5,Início_da_tarefa&lt;J$5)</formula>
    </cfRule>
  </conditionalFormatting>
  <conditionalFormatting sqref="E214">
    <cfRule type="dataBar" priority="142">
      <dataBar>
        <cfvo type="num" val="0"/>
        <cfvo type="num" val="1"/>
        <color theme="0" tint="-0.249977111117893"/>
      </dataBar>
      <extLst>
        <ext xmlns:x14="http://schemas.microsoft.com/office/spreadsheetml/2009/9/main" uri="{B025F937-C7B1-47D3-B67F-A62EFF666E3E}">
          <x14:id>{03D1AA89-CAFC-446F-AC80-A68D12BAFA28}</x14:id>
        </ext>
      </extLst>
    </cfRule>
  </conditionalFormatting>
  <conditionalFormatting sqref="I214:JU214">
    <cfRule type="expression" dxfId="141" priority="145">
      <formula>AND(TODAY()&gt;=I$5,TODAY()&lt;J$5)</formula>
    </cfRule>
  </conditionalFormatting>
  <conditionalFormatting sqref="I214:JU214">
    <cfRule type="expression" dxfId="140" priority="143">
      <formula>AND(Início_da_tarefa&lt;=I$5,ROUNDDOWN((Término_da_tarefa-Início_da_tarefa+1)*Progresso_da_tarefa,0)+Início_da_tarefa-1&gt;=I$5)</formula>
    </cfRule>
    <cfRule type="expression" dxfId="139" priority="144" stopIfTrue="1">
      <formula>AND(Término_da_tarefa&gt;=I$5,Início_da_tarefa&lt;J$5)</formula>
    </cfRule>
  </conditionalFormatting>
  <conditionalFormatting sqref="E213">
    <cfRule type="dataBar" priority="138">
      <dataBar>
        <cfvo type="num" val="0"/>
        <cfvo type="num" val="1"/>
        <color theme="0" tint="-0.249977111117893"/>
      </dataBar>
      <extLst>
        <ext xmlns:x14="http://schemas.microsoft.com/office/spreadsheetml/2009/9/main" uri="{B025F937-C7B1-47D3-B67F-A62EFF666E3E}">
          <x14:id>{B9FFD2D5-11CE-4452-916F-6013270C5E08}</x14:id>
        </ext>
      </extLst>
    </cfRule>
  </conditionalFormatting>
  <conditionalFormatting sqref="I213:JU213">
    <cfRule type="expression" dxfId="138" priority="141">
      <formula>AND(TODAY()&gt;=I$5,TODAY()&lt;J$5)</formula>
    </cfRule>
  </conditionalFormatting>
  <conditionalFormatting sqref="I213:JU213">
    <cfRule type="expression" dxfId="137" priority="139">
      <formula>AND(Início_da_tarefa&lt;=I$5,ROUNDDOWN((Término_da_tarefa-Início_da_tarefa+1)*Progresso_da_tarefa,0)+Início_da_tarefa-1&gt;=I$5)</formula>
    </cfRule>
    <cfRule type="expression" dxfId="136" priority="140" stopIfTrue="1">
      <formula>AND(Término_da_tarefa&gt;=I$5,Início_da_tarefa&lt;J$5)</formula>
    </cfRule>
  </conditionalFormatting>
  <conditionalFormatting sqref="E94">
    <cfRule type="dataBar" priority="134">
      <dataBar>
        <cfvo type="num" val="0"/>
        <cfvo type="num" val="1"/>
        <color theme="0" tint="-0.249977111117893"/>
      </dataBar>
      <extLst>
        <ext xmlns:x14="http://schemas.microsoft.com/office/spreadsheetml/2009/9/main" uri="{B025F937-C7B1-47D3-B67F-A62EFF666E3E}">
          <x14:id>{B9E02487-A58B-482D-AA7C-4CDACBA6E975}</x14:id>
        </ext>
      </extLst>
    </cfRule>
  </conditionalFormatting>
  <conditionalFormatting sqref="I94:JU94">
    <cfRule type="expression" dxfId="135" priority="137">
      <formula>AND(TODAY()&gt;=I$5,TODAY()&lt;J$5)</formula>
    </cfRule>
  </conditionalFormatting>
  <conditionalFormatting sqref="I94:JU94">
    <cfRule type="expression" dxfId="134" priority="135">
      <formula>AND(Início_da_tarefa&lt;=I$5,ROUNDDOWN((Término_da_tarefa-Início_da_tarefa+1)*Progresso_da_tarefa,0)+Início_da_tarefa-1&gt;=I$5)</formula>
    </cfRule>
    <cfRule type="expression" dxfId="133" priority="136" stopIfTrue="1">
      <formula>AND(Término_da_tarefa&gt;=I$5,Início_da_tarefa&lt;J$5)</formula>
    </cfRule>
  </conditionalFormatting>
  <conditionalFormatting sqref="E94">
    <cfRule type="dataBar" priority="133">
      <dataBar>
        <cfvo type="num" val="0"/>
        <cfvo type="num" val="1"/>
        <color theme="0" tint="-0.249977111117893"/>
      </dataBar>
      <extLst>
        <ext xmlns:x14="http://schemas.microsoft.com/office/spreadsheetml/2009/9/main" uri="{B025F937-C7B1-47D3-B67F-A62EFF666E3E}">
          <x14:id>{5499A149-3DCF-4BC7-8AFE-09819E6CA566}</x14:id>
        </ext>
      </extLst>
    </cfRule>
  </conditionalFormatting>
  <conditionalFormatting sqref="E36">
    <cfRule type="dataBar" priority="116">
      <dataBar>
        <cfvo type="num" val="0"/>
        <cfvo type="num" val="1"/>
        <color theme="0" tint="-0.249977111117893"/>
      </dataBar>
      <extLst>
        <ext xmlns:x14="http://schemas.microsoft.com/office/spreadsheetml/2009/9/main" uri="{B025F937-C7B1-47D3-B67F-A62EFF666E3E}">
          <x14:id>{FF7EE4E9-5A5A-45B4-9500-1F059F5AA667}</x14:id>
        </ext>
      </extLst>
    </cfRule>
  </conditionalFormatting>
  <conditionalFormatting sqref="E36">
    <cfRule type="dataBar" priority="120">
      <dataBar>
        <cfvo type="num" val="0"/>
        <cfvo type="num" val="1"/>
        <color theme="0" tint="-0.249977111117893"/>
      </dataBar>
      <extLst>
        <ext xmlns:x14="http://schemas.microsoft.com/office/spreadsheetml/2009/9/main" uri="{B025F937-C7B1-47D3-B67F-A62EFF666E3E}">
          <x14:id>{25E3A43D-9BF8-4882-92C5-9487AB4E331A}</x14:id>
        </ext>
      </extLst>
    </cfRule>
  </conditionalFormatting>
  <conditionalFormatting sqref="I36:JU36">
    <cfRule type="expression" dxfId="132" priority="123">
      <formula>AND(TODAY()&gt;=I$5,TODAY()&lt;J$5)</formula>
    </cfRule>
  </conditionalFormatting>
  <conditionalFormatting sqref="I36:JU36">
    <cfRule type="expression" dxfId="131" priority="121">
      <formula>AND(Início_da_tarefa&lt;=I$5,ROUNDDOWN((Término_da_tarefa-Início_da_tarefa+1)*Progresso_da_tarefa,0)+Início_da_tarefa-1&gt;=I$5)</formula>
    </cfRule>
    <cfRule type="expression" dxfId="130" priority="122" stopIfTrue="1">
      <formula>AND(Término_da_tarefa&gt;=I$5,Início_da_tarefa&lt;J$5)</formula>
    </cfRule>
  </conditionalFormatting>
  <conditionalFormatting sqref="I36:JU36">
    <cfRule type="expression" dxfId="129" priority="119">
      <formula>AND(TODAY()&gt;=I$5,TODAY()&lt;J$5)</formula>
    </cfRule>
  </conditionalFormatting>
  <conditionalFormatting sqref="I36:JU36">
    <cfRule type="expression" dxfId="128" priority="117">
      <formula>AND(Início_da_tarefa&lt;=I$5,ROUNDDOWN((Término_da_tarefa-Início_da_tarefa+1)*Progresso_da_tarefa,0)+Início_da_tarefa-1&gt;=I$5)</formula>
    </cfRule>
    <cfRule type="expression" dxfId="127" priority="118" stopIfTrue="1">
      <formula>AND(Término_da_tarefa&gt;=I$5,Início_da_tarefa&lt;J$5)</formula>
    </cfRule>
  </conditionalFormatting>
  <conditionalFormatting sqref="E39">
    <cfRule type="dataBar" priority="112">
      <dataBar>
        <cfvo type="num" val="0"/>
        <cfvo type="num" val="1"/>
        <color theme="0" tint="-0.249977111117893"/>
      </dataBar>
      <extLst>
        <ext xmlns:x14="http://schemas.microsoft.com/office/spreadsheetml/2009/9/main" uri="{B025F937-C7B1-47D3-B67F-A62EFF666E3E}">
          <x14:id>{A0E78885-47CA-4DF0-BFB2-09748E6637A3}</x14:id>
        </ext>
      </extLst>
    </cfRule>
  </conditionalFormatting>
  <conditionalFormatting sqref="I39:JU39">
    <cfRule type="expression" dxfId="126" priority="115">
      <formula>AND(TODAY()&gt;=I$5,TODAY()&lt;J$5)</formula>
    </cfRule>
  </conditionalFormatting>
  <conditionalFormatting sqref="I39:JU39">
    <cfRule type="expression" dxfId="125" priority="113">
      <formula>AND(Início_da_tarefa&lt;=I$5,ROUNDDOWN((Término_da_tarefa-Início_da_tarefa+1)*Progresso_da_tarefa,0)+Início_da_tarefa-1&gt;=I$5)</formula>
    </cfRule>
    <cfRule type="expression" dxfId="124" priority="114" stopIfTrue="1">
      <formula>AND(Término_da_tarefa&gt;=I$5,Início_da_tarefa&lt;J$5)</formula>
    </cfRule>
  </conditionalFormatting>
  <conditionalFormatting sqref="E38">
    <cfRule type="dataBar" priority="108">
      <dataBar>
        <cfvo type="num" val="0"/>
        <cfvo type="num" val="1"/>
        <color theme="0" tint="-0.249977111117893"/>
      </dataBar>
      <extLst>
        <ext xmlns:x14="http://schemas.microsoft.com/office/spreadsheetml/2009/9/main" uri="{B025F937-C7B1-47D3-B67F-A62EFF666E3E}">
          <x14:id>{002D301C-A812-436B-A14F-E8F2E6D34CF6}</x14:id>
        </ext>
      </extLst>
    </cfRule>
  </conditionalFormatting>
  <conditionalFormatting sqref="I38:JU38">
    <cfRule type="expression" dxfId="123" priority="111">
      <formula>AND(TODAY()&gt;=I$5,TODAY()&lt;J$5)</formula>
    </cfRule>
  </conditionalFormatting>
  <conditionalFormatting sqref="I38:JU38">
    <cfRule type="expression" dxfId="122" priority="109">
      <formula>AND(Início_da_tarefa&lt;=I$5,ROUNDDOWN((Término_da_tarefa-Início_da_tarefa+1)*Progresso_da_tarefa,0)+Início_da_tarefa-1&gt;=I$5)</formula>
    </cfRule>
    <cfRule type="expression" dxfId="121" priority="110" stopIfTrue="1">
      <formula>AND(Término_da_tarefa&gt;=I$5,Início_da_tarefa&lt;J$5)</formula>
    </cfRule>
  </conditionalFormatting>
  <conditionalFormatting sqref="E41">
    <cfRule type="dataBar" priority="104">
      <dataBar>
        <cfvo type="num" val="0"/>
        <cfvo type="num" val="1"/>
        <color theme="0" tint="-0.249977111117893"/>
      </dataBar>
      <extLst>
        <ext xmlns:x14="http://schemas.microsoft.com/office/spreadsheetml/2009/9/main" uri="{B025F937-C7B1-47D3-B67F-A62EFF666E3E}">
          <x14:id>{C73596D8-C89E-4E75-99E2-5F68339BA20E}</x14:id>
        </ext>
      </extLst>
    </cfRule>
  </conditionalFormatting>
  <conditionalFormatting sqref="I41:JU41">
    <cfRule type="expression" dxfId="120" priority="107">
      <formula>AND(TODAY()&gt;=I$5,TODAY()&lt;J$5)</formula>
    </cfRule>
  </conditionalFormatting>
  <conditionalFormatting sqref="I41:JU41">
    <cfRule type="expression" dxfId="119" priority="105">
      <formula>AND(Início_da_tarefa&lt;=I$5,ROUNDDOWN((Término_da_tarefa-Início_da_tarefa+1)*Progresso_da_tarefa,0)+Início_da_tarefa-1&gt;=I$5)</formula>
    </cfRule>
    <cfRule type="expression" dxfId="118" priority="106" stopIfTrue="1">
      <formula>AND(Término_da_tarefa&gt;=I$5,Início_da_tarefa&lt;J$5)</formula>
    </cfRule>
  </conditionalFormatting>
  <conditionalFormatting sqref="E43">
    <cfRule type="dataBar" priority="100">
      <dataBar>
        <cfvo type="num" val="0"/>
        <cfvo type="num" val="1"/>
        <color theme="0" tint="-0.249977111117893"/>
      </dataBar>
      <extLst>
        <ext xmlns:x14="http://schemas.microsoft.com/office/spreadsheetml/2009/9/main" uri="{B025F937-C7B1-47D3-B67F-A62EFF666E3E}">
          <x14:id>{B678DB9D-B446-4637-8857-DDB6C083604D}</x14:id>
        </ext>
      </extLst>
    </cfRule>
  </conditionalFormatting>
  <conditionalFormatting sqref="I43:JU43">
    <cfRule type="expression" dxfId="117" priority="103">
      <formula>AND(TODAY()&gt;=I$5,TODAY()&lt;J$5)</formula>
    </cfRule>
  </conditionalFormatting>
  <conditionalFormatting sqref="I43:JU43">
    <cfRule type="expression" dxfId="116" priority="101">
      <formula>AND(Início_da_tarefa&lt;=I$5,ROUNDDOWN((Término_da_tarefa-Início_da_tarefa+1)*Progresso_da_tarefa,0)+Início_da_tarefa-1&gt;=I$5)</formula>
    </cfRule>
    <cfRule type="expression" dxfId="115" priority="102" stopIfTrue="1">
      <formula>AND(Término_da_tarefa&gt;=I$5,Início_da_tarefa&lt;J$5)</formula>
    </cfRule>
  </conditionalFormatting>
  <conditionalFormatting sqref="E42">
    <cfRule type="dataBar" priority="96">
      <dataBar>
        <cfvo type="num" val="0"/>
        <cfvo type="num" val="1"/>
        <color theme="0" tint="-0.249977111117893"/>
      </dataBar>
      <extLst>
        <ext xmlns:x14="http://schemas.microsoft.com/office/spreadsheetml/2009/9/main" uri="{B025F937-C7B1-47D3-B67F-A62EFF666E3E}">
          <x14:id>{136FA61E-B4B2-4E70-B861-2EC93EB0D1CD}</x14:id>
        </ext>
      </extLst>
    </cfRule>
  </conditionalFormatting>
  <conditionalFormatting sqref="I42:JU42">
    <cfRule type="expression" dxfId="114" priority="99">
      <formula>AND(TODAY()&gt;=I$5,TODAY()&lt;J$5)</formula>
    </cfRule>
  </conditionalFormatting>
  <conditionalFormatting sqref="I42:JU42">
    <cfRule type="expression" dxfId="113" priority="97">
      <formula>AND(Início_da_tarefa&lt;=I$5,ROUNDDOWN((Término_da_tarefa-Início_da_tarefa+1)*Progresso_da_tarefa,0)+Início_da_tarefa-1&gt;=I$5)</formula>
    </cfRule>
    <cfRule type="expression" dxfId="112" priority="98" stopIfTrue="1">
      <formula>AND(Término_da_tarefa&gt;=I$5,Início_da_tarefa&lt;J$5)</formula>
    </cfRule>
  </conditionalFormatting>
  <conditionalFormatting sqref="E45">
    <cfRule type="dataBar" priority="92">
      <dataBar>
        <cfvo type="num" val="0"/>
        <cfvo type="num" val="1"/>
        <color theme="0" tint="-0.249977111117893"/>
      </dataBar>
      <extLst>
        <ext xmlns:x14="http://schemas.microsoft.com/office/spreadsheetml/2009/9/main" uri="{B025F937-C7B1-47D3-B67F-A62EFF666E3E}">
          <x14:id>{A378F055-F63C-4DE7-BE58-601D541D1EBA}</x14:id>
        </ext>
      </extLst>
    </cfRule>
  </conditionalFormatting>
  <conditionalFormatting sqref="I45:JU45">
    <cfRule type="expression" dxfId="111" priority="95">
      <formula>AND(TODAY()&gt;=I$5,TODAY()&lt;J$5)</formula>
    </cfRule>
  </conditionalFormatting>
  <conditionalFormatting sqref="I45:JU45">
    <cfRule type="expression" dxfId="110" priority="93">
      <formula>AND(Início_da_tarefa&lt;=I$5,ROUNDDOWN((Término_da_tarefa-Início_da_tarefa+1)*Progresso_da_tarefa,0)+Início_da_tarefa-1&gt;=I$5)</formula>
    </cfRule>
    <cfRule type="expression" dxfId="109" priority="94" stopIfTrue="1">
      <formula>AND(Término_da_tarefa&gt;=I$5,Início_da_tarefa&lt;J$5)</formula>
    </cfRule>
  </conditionalFormatting>
  <conditionalFormatting sqref="E47">
    <cfRule type="dataBar" priority="88">
      <dataBar>
        <cfvo type="num" val="0"/>
        <cfvo type="num" val="1"/>
        <color theme="0" tint="-0.249977111117893"/>
      </dataBar>
      <extLst>
        <ext xmlns:x14="http://schemas.microsoft.com/office/spreadsheetml/2009/9/main" uri="{B025F937-C7B1-47D3-B67F-A62EFF666E3E}">
          <x14:id>{93750DA4-B8C0-43F6-AE29-E83E26D3C879}</x14:id>
        </ext>
      </extLst>
    </cfRule>
  </conditionalFormatting>
  <conditionalFormatting sqref="I47:JU47">
    <cfRule type="expression" dxfId="108" priority="91">
      <formula>AND(TODAY()&gt;=I$5,TODAY()&lt;J$5)</formula>
    </cfRule>
  </conditionalFormatting>
  <conditionalFormatting sqref="I47:JU47">
    <cfRule type="expression" dxfId="107" priority="89">
      <formula>AND(Início_da_tarefa&lt;=I$5,ROUNDDOWN((Término_da_tarefa-Início_da_tarefa+1)*Progresso_da_tarefa,0)+Início_da_tarefa-1&gt;=I$5)</formula>
    </cfRule>
    <cfRule type="expression" dxfId="106" priority="90" stopIfTrue="1">
      <formula>AND(Término_da_tarefa&gt;=I$5,Início_da_tarefa&lt;J$5)</formula>
    </cfRule>
  </conditionalFormatting>
  <conditionalFormatting sqref="E46">
    <cfRule type="dataBar" priority="84">
      <dataBar>
        <cfvo type="num" val="0"/>
        <cfvo type="num" val="1"/>
        <color theme="0" tint="-0.249977111117893"/>
      </dataBar>
      <extLst>
        <ext xmlns:x14="http://schemas.microsoft.com/office/spreadsheetml/2009/9/main" uri="{B025F937-C7B1-47D3-B67F-A62EFF666E3E}">
          <x14:id>{58E285C8-2609-4A78-9AAB-0EEE7796A388}</x14:id>
        </ext>
      </extLst>
    </cfRule>
  </conditionalFormatting>
  <conditionalFormatting sqref="I46:JU46">
    <cfRule type="expression" dxfId="105" priority="87">
      <formula>AND(TODAY()&gt;=I$5,TODAY()&lt;J$5)</formula>
    </cfRule>
  </conditionalFormatting>
  <conditionalFormatting sqref="I46:JU46">
    <cfRule type="expression" dxfId="104" priority="85">
      <formula>AND(Início_da_tarefa&lt;=I$5,ROUNDDOWN((Término_da_tarefa-Início_da_tarefa+1)*Progresso_da_tarefa,0)+Início_da_tarefa-1&gt;=I$5)</formula>
    </cfRule>
    <cfRule type="expression" dxfId="103" priority="86" stopIfTrue="1">
      <formula>AND(Término_da_tarefa&gt;=I$5,Início_da_tarefa&lt;J$5)</formula>
    </cfRule>
  </conditionalFormatting>
  <conditionalFormatting sqref="E52">
    <cfRule type="dataBar" priority="80">
      <dataBar>
        <cfvo type="num" val="0"/>
        <cfvo type="num" val="1"/>
        <color theme="0" tint="-0.249977111117893"/>
      </dataBar>
      <extLst>
        <ext xmlns:x14="http://schemas.microsoft.com/office/spreadsheetml/2009/9/main" uri="{B025F937-C7B1-47D3-B67F-A62EFF666E3E}">
          <x14:id>{26EBC130-0D8F-4CE7-964D-BDAF84B0B19B}</x14:id>
        </ext>
      </extLst>
    </cfRule>
  </conditionalFormatting>
  <conditionalFormatting sqref="I52:JU52">
    <cfRule type="expression" dxfId="102" priority="83">
      <formula>AND(TODAY()&gt;=I$5,TODAY()&lt;J$5)</formula>
    </cfRule>
  </conditionalFormatting>
  <conditionalFormatting sqref="I52:JU52">
    <cfRule type="expression" dxfId="101" priority="81">
      <formula>AND(Início_da_tarefa&lt;=I$5,ROUNDDOWN((Término_da_tarefa-Início_da_tarefa+1)*Progresso_da_tarefa,0)+Início_da_tarefa-1&gt;=I$5)</formula>
    </cfRule>
    <cfRule type="expression" dxfId="100" priority="82" stopIfTrue="1">
      <formula>AND(Término_da_tarefa&gt;=I$5,Início_da_tarefa&lt;J$5)</formula>
    </cfRule>
  </conditionalFormatting>
  <conditionalFormatting sqref="I125:JU125">
    <cfRule type="expression" dxfId="99" priority="79">
      <formula>AND(TODAY()&gt;=I$5,TODAY()&lt;J$5)</formula>
    </cfRule>
  </conditionalFormatting>
  <conditionalFormatting sqref="I125:JU125">
    <cfRule type="expression" dxfId="98" priority="77">
      <formula>AND(Início_da_tarefa&lt;=I$5,ROUNDDOWN((Término_da_tarefa-Início_da_tarefa+1)*Progresso_da_tarefa,0)+Início_da_tarefa-1&gt;=I$5)</formula>
    </cfRule>
    <cfRule type="expression" dxfId="97" priority="78" stopIfTrue="1">
      <formula>AND(Término_da_tarefa&gt;=I$5,Início_da_tarefa&lt;J$5)</formula>
    </cfRule>
  </conditionalFormatting>
  <conditionalFormatting sqref="E153">
    <cfRule type="dataBar" priority="73">
      <dataBar>
        <cfvo type="num" val="0"/>
        <cfvo type="num" val="1"/>
        <color theme="0" tint="-0.249977111117893"/>
      </dataBar>
      <extLst>
        <ext xmlns:x14="http://schemas.microsoft.com/office/spreadsheetml/2009/9/main" uri="{B025F937-C7B1-47D3-B67F-A62EFF666E3E}">
          <x14:id>{34151FE5-3D78-4D32-AAB2-B96A4B27CB69}</x14:id>
        </ext>
      </extLst>
    </cfRule>
  </conditionalFormatting>
  <conditionalFormatting sqref="I153:JU153">
    <cfRule type="expression" dxfId="96" priority="76">
      <formula>AND(TODAY()&gt;=I$5,TODAY()&lt;J$5)</formula>
    </cfRule>
  </conditionalFormatting>
  <conditionalFormatting sqref="I153:JU153">
    <cfRule type="expression" dxfId="95" priority="74">
      <formula>AND(Início_da_tarefa&lt;=I$5,ROUNDDOWN((Término_da_tarefa-Início_da_tarefa+1)*Progresso_da_tarefa,0)+Início_da_tarefa-1&gt;=I$5)</formula>
    </cfRule>
    <cfRule type="expression" dxfId="94" priority="75" stopIfTrue="1">
      <formula>AND(Término_da_tarefa&gt;=I$5,Início_da_tarefa&lt;J$5)</formula>
    </cfRule>
  </conditionalFormatting>
  <conditionalFormatting sqref="E179">
    <cfRule type="dataBar" priority="69">
      <dataBar>
        <cfvo type="num" val="0"/>
        <cfvo type="num" val="1"/>
        <color theme="0" tint="-0.249977111117893"/>
      </dataBar>
      <extLst>
        <ext xmlns:x14="http://schemas.microsoft.com/office/spreadsheetml/2009/9/main" uri="{B025F937-C7B1-47D3-B67F-A62EFF666E3E}">
          <x14:id>{1069315C-3C8F-45DE-8DB3-4B96E5038367}</x14:id>
        </ext>
      </extLst>
    </cfRule>
  </conditionalFormatting>
  <conditionalFormatting sqref="I179:JU179">
    <cfRule type="expression" dxfId="93" priority="72">
      <formula>AND(TODAY()&gt;=I$5,TODAY()&lt;J$5)</formula>
    </cfRule>
  </conditionalFormatting>
  <conditionalFormatting sqref="I179:JU179">
    <cfRule type="expression" dxfId="92" priority="70">
      <formula>AND(Início_da_tarefa&lt;=I$5,ROUNDDOWN((Término_da_tarefa-Início_da_tarefa+1)*Progresso_da_tarefa,0)+Início_da_tarefa-1&gt;=I$5)</formula>
    </cfRule>
    <cfRule type="expression" dxfId="91" priority="71" stopIfTrue="1">
      <formula>AND(Término_da_tarefa&gt;=I$5,Início_da_tarefa&lt;J$5)</formula>
    </cfRule>
  </conditionalFormatting>
  <conditionalFormatting sqref="E139">
    <cfRule type="dataBar" priority="65">
      <dataBar>
        <cfvo type="num" val="0"/>
        <cfvo type="num" val="1"/>
        <color theme="0" tint="-0.249977111117893"/>
      </dataBar>
      <extLst>
        <ext xmlns:x14="http://schemas.microsoft.com/office/spreadsheetml/2009/9/main" uri="{B025F937-C7B1-47D3-B67F-A62EFF666E3E}">
          <x14:id>{E321B687-7881-483A-93CA-15A34D76CD2C}</x14:id>
        </ext>
      </extLst>
    </cfRule>
  </conditionalFormatting>
  <conditionalFormatting sqref="I139:JU139">
    <cfRule type="expression" dxfId="90" priority="68">
      <formula>AND(TODAY()&gt;=I$5,TODAY()&lt;J$5)</formula>
    </cfRule>
  </conditionalFormatting>
  <conditionalFormatting sqref="I139:JU139">
    <cfRule type="expression" dxfId="89" priority="66">
      <formula>AND(Início_da_tarefa&lt;=I$5,ROUNDDOWN((Término_da_tarefa-Início_da_tarefa+1)*Progresso_da_tarefa,0)+Início_da_tarefa-1&gt;=I$5)</formula>
    </cfRule>
    <cfRule type="expression" dxfId="88" priority="67" stopIfTrue="1">
      <formula>AND(Término_da_tarefa&gt;=I$5,Início_da_tarefa&lt;J$5)</formula>
    </cfRule>
  </conditionalFormatting>
  <conditionalFormatting sqref="E137">
    <cfRule type="dataBar" priority="61">
      <dataBar>
        <cfvo type="num" val="0"/>
        <cfvo type="num" val="1"/>
        <color theme="0" tint="-0.249977111117893"/>
      </dataBar>
      <extLst>
        <ext xmlns:x14="http://schemas.microsoft.com/office/spreadsheetml/2009/9/main" uri="{B025F937-C7B1-47D3-B67F-A62EFF666E3E}">
          <x14:id>{359F4ACF-35A5-4684-91F0-F819DBB07E56}</x14:id>
        </ext>
      </extLst>
    </cfRule>
  </conditionalFormatting>
  <conditionalFormatting sqref="I137:JU137">
    <cfRule type="expression" dxfId="87" priority="64">
      <formula>AND(TODAY()&gt;=I$5,TODAY()&lt;J$5)</formula>
    </cfRule>
  </conditionalFormatting>
  <conditionalFormatting sqref="I137:JU137">
    <cfRule type="expression" dxfId="86" priority="62">
      <formula>AND(Início_da_tarefa&lt;=I$5,ROUNDDOWN((Término_da_tarefa-Início_da_tarefa+1)*Progresso_da_tarefa,0)+Início_da_tarefa-1&gt;=I$5)</formula>
    </cfRule>
    <cfRule type="expression" dxfId="85" priority="63" stopIfTrue="1">
      <formula>AND(Término_da_tarefa&gt;=I$5,Início_da_tarefa&lt;J$5)</formula>
    </cfRule>
  </conditionalFormatting>
  <conditionalFormatting sqref="E140">
    <cfRule type="dataBar" priority="57">
      <dataBar>
        <cfvo type="num" val="0"/>
        <cfvo type="num" val="1"/>
        <color theme="0" tint="-0.249977111117893"/>
      </dataBar>
      <extLst>
        <ext xmlns:x14="http://schemas.microsoft.com/office/spreadsheetml/2009/9/main" uri="{B025F937-C7B1-47D3-B67F-A62EFF666E3E}">
          <x14:id>{48DC69D3-75DA-4270-A70C-F779073A9B5E}</x14:id>
        </ext>
      </extLst>
    </cfRule>
  </conditionalFormatting>
  <conditionalFormatting sqref="I140:JU140">
    <cfRule type="expression" dxfId="84" priority="60">
      <formula>AND(TODAY()&gt;=I$5,TODAY()&lt;J$5)</formula>
    </cfRule>
  </conditionalFormatting>
  <conditionalFormatting sqref="I140:JU140">
    <cfRule type="expression" dxfId="83" priority="58">
      <formula>AND(Início_da_tarefa&lt;=I$5,ROUNDDOWN((Término_da_tarefa-Início_da_tarefa+1)*Progresso_da_tarefa,0)+Início_da_tarefa-1&gt;=I$5)</formula>
    </cfRule>
    <cfRule type="expression" dxfId="82" priority="59" stopIfTrue="1">
      <formula>AND(Término_da_tarefa&gt;=I$5,Início_da_tarefa&lt;J$5)</formula>
    </cfRule>
  </conditionalFormatting>
  <conditionalFormatting sqref="E155">
    <cfRule type="dataBar" priority="53">
      <dataBar>
        <cfvo type="num" val="0"/>
        <cfvo type="num" val="1"/>
        <color theme="0" tint="-0.249977111117893"/>
      </dataBar>
      <extLst>
        <ext xmlns:x14="http://schemas.microsoft.com/office/spreadsheetml/2009/9/main" uri="{B025F937-C7B1-47D3-B67F-A62EFF666E3E}">
          <x14:id>{FA2B5F1C-B50F-4173-AB03-822AE315263C}</x14:id>
        </ext>
      </extLst>
    </cfRule>
  </conditionalFormatting>
  <conditionalFormatting sqref="I155:JU155">
    <cfRule type="expression" dxfId="81" priority="56">
      <formula>AND(TODAY()&gt;=I$5,TODAY()&lt;J$5)</formula>
    </cfRule>
  </conditionalFormatting>
  <conditionalFormatting sqref="I155:JU155">
    <cfRule type="expression" dxfId="80" priority="54">
      <formula>AND(Início_da_tarefa&lt;=I$5,ROUNDDOWN((Término_da_tarefa-Início_da_tarefa+1)*Progresso_da_tarefa,0)+Início_da_tarefa-1&gt;=I$5)</formula>
    </cfRule>
    <cfRule type="expression" dxfId="79" priority="55" stopIfTrue="1">
      <formula>AND(Término_da_tarefa&gt;=I$5,Início_da_tarefa&lt;J$5)</formula>
    </cfRule>
  </conditionalFormatting>
  <conditionalFormatting sqref="E131">
    <cfRule type="dataBar" priority="49">
      <dataBar>
        <cfvo type="num" val="0"/>
        <cfvo type="num" val="1"/>
        <color theme="0" tint="-0.249977111117893"/>
      </dataBar>
      <extLst>
        <ext xmlns:x14="http://schemas.microsoft.com/office/spreadsheetml/2009/9/main" uri="{B025F937-C7B1-47D3-B67F-A62EFF666E3E}">
          <x14:id>{02ACF7DC-0594-4C5F-8753-988CFFC7C7C0}</x14:id>
        </ext>
      </extLst>
    </cfRule>
  </conditionalFormatting>
  <conditionalFormatting sqref="I131:JU131">
    <cfRule type="expression" dxfId="78" priority="52">
      <formula>AND(TODAY()&gt;=I$5,TODAY()&lt;J$5)</formula>
    </cfRule>
  </conditionalFormatting>
  <conditionalFormatting sqref="I131:JU131">
    <cfRule type="expression" dxfId="77" priority="50">
      <formula>AND(Início_da_tarefa&lt;=I$5,ROUNDDOWN((Término_da_tarefa-Início_da_tarefa+1)*Progresso_da_tarefa,0)+Início_da_tarefa-1&gt;=I$5)</formula>
    </cfRule>
    <cfRule type="expression" dxfId="76" priority="51" stopIfTrue="1">
      <formula>AND(Término_da_tarefa&gt;=I$5,Início_da_tarefa&lt;J$5)</formula>
    </cfRule>
  </conditionalFormatting>
  <conditionalFormatting sqref="E452">
    <cfRule type="dataBar" priority="45">
      <dataBar>
        <cfvo type="num" val="0"/>
        <cfvo type="num" val="1"/>
        <color theme="0" tint="-0.249977111117893"/>
      </dataBar>
      <extLst>
        <ext xmlns:x14="http://schemas.microsoft.com/office/spreadsheetml/2009/9/main" uri="{B025F937-C7B1-47D3-B67F-A62EFF666E3E}">
          <x14:id>{97E5C89B-4DD7-4EC4-ACF5-0707FA97BA33}</x14:id>
        </ext>
      </extLst>
    </cfRule>
  </conditionalFormatting>
  <conditionalFormatting sqref="I452:JU452">
    <cfRule type="expression" dxfId="75" priority="48">
      <formula>AND(TODAY()&gt;=I$5,TODAY()&lt;J$5)</formula>
    </cfRule>
  </conditionalFormatting>
  <conditionalFormatting sqref="I452:JU452">
    <cfRule type="expression" dxfId="74" priority="46">
      <formula>AND(Início_da_tarefa&lt;=I$5,ROUNDDOWN((Término_da_tarefa-Início_da_tarefa+1)*Progresso_da_tarefa,0)+Início_da_tarefa-1&gt;=I$5)</formula>
    </cfRule>
    <cfRule type="expression" dxfId="73" priority="47" stopIfTrue="1">
      <formula>AND(Término_da_tarefa&gt;=I$5,Início_da_tarefa&lt;J$5)</formula>
    </cfRule>
  </conditionalFormatting>
  <conditionalFormatting sqref="E455">
    <cfRule type="dataBar" priority="41">
      <dataBar>
        <cfvo type="num" val="0"/>
        <cfvo type="num" val="1"/>
        <color theme="0" tint="-0.249977111117893"/>
      </dataBar>
      <extLst>
        <ext xmlns:x14="http://schemas.microsoft.com/office/spreadsheetml/2009/9/main" uri="{B025F937-C7B1-47D3-B67F-A62EFF666E3E}">
          <x14:id>{C51B1D24-08F4-4C86-9AF9-2C0D656E1B2C}</x14:id>
        </ext>
      </extLst>
    </cfRule>
  </conditionalFormatting>
  <conditionalFormatting sqref="I455:JU455">
    <cfRule type="expression" dxfId="72" priority="44">
      <formula>AND(TODAY()&gt;=I$5,TODAY()&lt;J$5)</formula>
    </cfRule>
  </conditionalFormatting>
  <conditionalFormatting sqref="I455:JU455">
    <cfRule type="expression" dxfId="71" priority="42">
      <formula>AND(Início_da_tarefa&lt;=I$5,ROUNDDOWN((Término_da_tarefa-Início_da_tarefa+1)*Progresso_da_tarefa,0)+Início_da_tarefa-1&gt;=I$5)</formula>
    </cfRule>
    <cfRule type="expression" dxfId="70" priority="43" stopIfTrue="1">
      <formula>AND(Término_da_tarefa&gt;=I$5,Início_da_tarefa&lt;J$5)</formula>
    </cfRule>
  </conditionalFormatting>
  <conditionalFormatting sqref="E417">
    <cfRule type="dataBar" priority="37">
      <dataBar>
        <cfvo type="num" val="0"/>
        <cfvo type="num" val="1"/>
        <color theme="0" tint="-0.249977111117893"/>
      </dataBar>
      <extLst>
        <ext xmlns:x14="http://schemas.microsoft.com/office/spreadsheetml/2009/9/main" uri="{B025F937-C7B1-47D3-B67F-A62EFF666E3E}">
          <x14:id>{0983CA2E-F3B9-4B66-8BED-E3B7F5034E0B}</x14:id>
        </ext>
      </extLst>
    </cfRule>
  </conditionalFormatting>
  <conditionalFormatting sqref="I417:JU417">
    <cfRule type="expression" dxfId="69" priority="40">
      <formula>AND(TODAY()&gt;=I$5,TODAY()&lt;J$5)</formula>
    </cfRule>
  </conditionalFormatting>
  <conditionalFormatting sqref="I417:JU417">
    <cfRule type="expression" dxfId="68" priority="38">
      <formula>AND(Início_da_tarefa&lt;=I$5,ROUNDDOWN((Término_da_tarefa-Início_da_tarefa+1)*Progresso_da_tarefa,0)+Início_da_tarefa-1&gt;=I$5)</formula>
    </cfRule>
    <cfRule type="expression" dxfId="67" priority="39" stopIfTrue="1">
      <formula>AND(Término_da_tarefa&gt;=I$5,Início_da_tarefa&lt;J$5)</formula>
    </cfRule>
  </conditionalFormatting>
  <conditionalFormatting sqref="E418">
    <cfRule type="dataBar" priority="33">
      <dataBar>
        <cfvo type="num" val="0"/>
        <cfvo type="num" val="1"/>
        <color theme="0" tint="-0.249977111117893"/>
      </dataBar>
      <extLst>
        <ext xmlns:x14="http://schemas.microsoft.com/office/spreadsheetml/2009/9/main" uri="{B025F937-C7B1-47D3-B67F-A62EFF666E3E}">
          <x14:id>{8F9EE3E6-9E91-4755-93D3-6FC564608495}</x14:id>
        </ext>
      </extLst>
    </cfRule>
  </conditionalFormatting>
  <conditionalFormatting sqref="I418:JU418">
    <cfRule type="expression" dxfId="66" priority="36">
      <formula>AND(TODAY()&gt;=I$5,TODAY()&lt;J$5)</formula>
    </cfRule>
  </conditionalFormatting>
  <conditionalFormatting sqref="I418:JU418">
    <cfRule type="expression" dxfId="65" priority="34">
      <formula>AND(Início_da_tarefa&lt;=I$5,ROUNDDOWN((Término_da_tarefa-Início_da_tarefa+1)*Progresso_da_tarefa,0)+Início_da_tarefa-1&gt;=I$5)</formula>
    </cfRule>
    <cfRule type="expression" dxfId="64" priority="35" stopIfTrue="1">
      <formula>AND(Término_da_tarefa&gt;=I$5,Início_da_tarefa&lt;J$5)</formula>
    </cfRule>
  </conditionalFormatting>
  <conditionalFormatting sqref="E421">
    <cfRule type="dataBar" priority="29">
      <dataBar>
        <cfvo type="num" val="0"/>
        <cfvo type="num" val="1"/>
        <color theme="0" tint="-0.249977111117893"/>
      </dataBar>
      <extLst>
        <ext xmlns:x14="http://schemas.microsoft.com/office/spreadsheetml/2009/9/main" uri="{B025F937-C7B1-47D3-B67F-A62EFF666E3E}">
          <x14:id>{628046D5-7985-4E09-A020-0AE45FD0914F}</x14:id>
        </ext>
      </extLst>
    </cfRule>
  </conditionalFormatting>
  <conditionalFormatting sqref="I421:JU421">
    <cfRule type="expression" dxfId="63" priority="32">
      <formula>AND(TODAY()&gt;=I$5,TODAY()&lt;J$5)</formula>
    </cfRule>
  </conditionalFormatting>
  <conditionalFormatting sqref="I421:JU421">
    <cfRule type="expression" dxfId="62" priority="30">
      <formula>AND(Início_da_tarefa&lt;=I$5,ROUNDDOWN((Término_da_tarefa-Início_da_tarefa+1)*Progresso_da_tarefa,0)+Início_da_tarefa-1&gt;=I$5)</formula>
    </cfRule>
    <cfRule type="expression" dxfId="61" priority="31" stopIfTrue="1">
      <formula>AND(Término_da_tarefa&gt;=I$5,Início_da_tarefa&lt;J$5)</formula>
    </cfRule>
  </conditionalFormatting>
  <conditionalFormatting sqref="E422">
    <cfRule type="dataBar" priority="25">
      <dataBar>
        <cfvo type="num" val="0"/>
        <cfvo type="num" val="1"/>
        <color theme="0" tint="-0.249977111117893"/>
      </dataBar>
      <extLst>
        <ext xmlns:x14="http://schemas.microsoft.com/office/spreadsheetml/2009/9/main" uri="{B025F937-C7B1-47D3-B67F-A62EFF666E3E}">
          <x14:id>{99A443FD-EE11-44F9-AED1-701CEDDE1E06}</x14:id>
        </ext>
      </extLst>
    </cfRule>
  </conditionalFormatting>
  <conditionalFormatting sqref="I422:JU422">
    <cfRule type="expression" dxfId="60" priority="28">
      <formula>AND(TODAY()&gt;=I$5,TODAY()&lt;J$5)</formula>
    </cfRule>
  </conditionalFormatting>
  <conditionalFormatting sqref="I422:JU422">
    <cfRule type="expression" dxfId="59" priority="26">
      <formula>AND(Início_da_tarefa&lt;=I$5,ROUNDDOWN((Término_da_tarefa-Início_da_tarefa+1)*Progresso_da_tarefa,0)+Início_da_tarefa-1&gt;=I$5)</formula>
    </cfRule>
    <cfRule type="expression" dxfId="58" priority="27" stopIfTrue="1">
      <formula>AND(Término_da_tarefa&gt;=I$5,Início_da_tarefa&lt;J$5)</formula>
    </cfRule>
  </conditionalFormatting>
  <conditionalFormatting sqref="E309">
    <cfRule type="dataBar" priority="21">
      <dataBar>
        <cfvo type="num" val="0"/>
        <cfvo type="num" val="1"/>
        <color theme="0" tint="-0.249977111117893"/>
      </dataBar>
      <extLst>
        <ext xmlns:x14="http://schemas.microsoft.com/office/spreadsheetml/2009/9/main" uri="{B025F937-C7B1-47D3-B67F-A62EFF666E3E}">
          <x14:id>{6982DDA4-1345-4A7C-8A58-73333A2AAFFB}</x14:id>
        </ext>
      </extLst>
    </cfRule>
  </conditionalFormatting>
  <conditionalFormatting sqref="I309:JU309">
    <cfRule type="expression" dxfId="57" priority="24">
      <formula>AND(TODAY()&gt;=I$5,TODAY()&lt;J$5)</formula>
    </cfRule>
  </conditionalFormatting>
  <conditionalFormatting sqref="I309:JU309">
    <cfRule type="expression" dxfId="56" priority="22">
      <formula>AND(Início_da_tarefa&lt;=I$5,ROUNDDOWN((Término_da_tarefa-Início_da_tarefa+1)*Progresso_da_tarefa,0)+Início_da_tarefa-1&gt;=I$5)</formula>
    </cfRule>
    <cfRule type="expression" dxfId="55" priority="23" stopIfTrue="1">
      <formula>AND(Término_da_tarefa&gt;=I$5,Início_da_tarefa&lt;J$5)</formula>
    </cfRule>
  </conditionalFormatting>
  <conditionalFormatting sqref="E308">
    <cfRule type="dataBar" priority="17">
      <dataBar>
        <cfvo type="num" val="0"/>
        <cfvo type="num" val="1"/>
        <color theme="0" tint="-0.249977111117893"/>
      </dataBar>
      <extLst>
        <ext xmlns:x14="http://schemas.microsoft.com/office/spreadsheetml/2009/9/main" uri="{B025F937-C7B1-47D3-B67F-A62EFF666E3E}">
          <x14:id>{84646D04-AEEF-4345-827D-62FB910146D3}</x14:id>
        </ext>
      </extLst>
    </cfRule>
  </conditionalFormatting>
  <conditionalFormatting sqref="I308:JU308">
    <cfRule type="expression" dxfId="54" priority="20">
      <formula>AND(TODAY()&gt;=I$5,TODAY()&lt;J$5)</formula>
    </cfRule>
  </conditionalFormatting>
  <conditionalFormatting sqref="I308:JU308">
    <cfRule type="expression" dxfId="53" priority="18">
      <formula>AND(Início_da_tarefa&lt;=I$5,ROUNDDOWN((Término_da_tarefa-Início_da_tarefa+1)*Progresso_da_tarefa,0)+Início_da_tarefa-1&gt;=I$5)</formula>
    </cfRule>
    <cfRule type="expression" dxfId="52" priority="19" stopIfTrue="1">
      <formula>AND(Término_da_tarefa&gt;=I$5,Início_da_tarefa&lt;J$5)</formula>
    </cfRule>
  </conditionalFormatting>
  <conditionalFormatting sqref="E410">
    <cfRule type="dataBar" priority="13">
      <dataBar>
        <cfvo type="num" val="0"/>
        <cfvo type="num" val="1"/>
        <color theme="0" tint="-0.249977111117893"/>
      </dataBar>
      <extLst>
        <ext xmlns:x14="http://schemas.microsoft.com/office/spreadsheetml/2009/9/main" uri="{B025F937-C7B1-47D3-B67F-A62EFF666E3E}">
          <x14:id>{17E71A3D-8F70-4EEB-9296-E44207B42FA5}</x14:id>
        </ext>
      </extLst>
    </cfRule>
  </conditionalFormatting>
  <conditionalFormatting sqref="I410:JU410">
    <cfRule type="expression" dxfId="51" priority="16">
      <formula>AND(TODAY()&gt;=I$5,TODAY()&lt;J$5)</formula>
    </cfRule>
  </conditionalFormatting>
  <conditionalFormatting sqref="I410:JU410">
    <cfRule type="expression" dxfId="50" priority="14">
      <formula>AND(Início_da_tarefa&lt;=I$5,ROUNDDOWN((Término_da_tarefa-Início_da_tarefa+1)*Progresso_da_tarefa,0)+Início_da_tarefa-1&gt;=I$5)</formula>
    </cfRule>
    <cfRule type="expression" dxfId="49" priority="15" stopIfTrue="1">
      <formula>AND(Término_da_tarefa&gt;=I$5,Início_da_tarefa&lt;J$5)</formula>
    </cfRule>
  </conditionalFormatting>
  <conditionalFormatting sqref="E454">
    <cfRule type="dataBar" priority="9">
      <dataBar>
        <cfvo type="num" val="0"/>
        <cfvo type="num" val="1"/>
        <color theme="0" tint="-0.249977111117893"/>
      </dataBar>
      <extLst>
        <ext xmlns:x14="http://schemas.microsoft.com/office/spreadsheetml/2009/9/main" uri="{B025F937-C7B1-47D3-B67F-A62EFF666E3E}">
          <x14:id>{42F31FD5-35F3-4A06-A00D-34847494A416}</x14:id>
        </ext>
      </extLst>
    </cfRule>
  </conditionalFormatting>
  <conditionalFormatting sqref="I454:JU454">
    <cfRule type="expression" dxfId="48" priority="12">
      <formula>AND(TODAY()&gt;=I$5,TODAY()&lt;J$5)</formula>
    </cfRule>
  </conditionalFormatting>
  <conditionalFormatting sqref="I454:JU454">
    <cfRule type="expression" dxfId="47" priority="10">
      <formula>AND(Início_da_tarefa&lt;=I$5,ROUNDDOWN((Término_da_tarefa-Início_da_tarefa+1)*Progresso_da_tarefa,0)+Início_da_tarefa-1&gt;=I$5)</formula>
    </cfRule>
    <cfRule type="expression" dxfId="46" priority="11" stopIfTrue="1">
      <formula>AND(Término_da_tarefa&gt;=I$5,Início_da_tarefa&lt;J$5)</formula>
    </cfRule>
  </conditionalFormatting>
  <conditionalFormatting sqref="E453">
    <cfRule type="dataBar" priority="5">
      <dataBar>
        <cfvo type="num" val="0"/>
        <cfvo type="num" val="1"/>
        <color theme="0" tint="-0.249977111117893"/>
      </dataBar>
      <extLst>
        <ext xmlns:x14="http://schemas.microsoft.com/office/spreadsheetml/2009/9/main" uri="{B025F937-C7B1-47D3-B67F-A62EFF666E3E}">
          <x14:id>{A4B2015D-0FF8-429D-83DA-4BBAB1C58011}</x14:id>
        </ext>
      </extLst>
    </cfRule>
  </conditionalFormatting>
  <conditionalFormatting sqref="I453:JU453">
    <cfRule type="expression" dxfId="45" priority="8">
      <formula>AND(TODAY()&gt;=I$5,TODAY()&lt;J$5)</formula>
    </cfRule>
  </conditionalFormatting>
  <conditionalFormatting sqref="I453:JU453">
    <cfRule type="expression" dxfId="44" priority="6">
      <formula>AND(Início_da_tarefa&lt;=I$5,ROUNDDOWN((Término_da_tarefa-Início_da_tarefa+1)*Progresso_da_tarefa,0)+Início_da_tarefa-1&gt;=I$5)</formula>
    </cfRule>
    <cfRule type="expression" dxfId="43" priority="7" stopIfTrue="1">
      <formula>AND(Término_da_tarefa&gt;=I$5,Início_da_tarefa&lt;J$5)</formula>
    </cfRule>
  </conditionalFormatting>
  <conditionalFormatting sqref="E456">
    <cfRule type="dataBar" priority="1">
      <dataBar>
        <cfvo type="num" val="0"/>
        <cfvo type="num" val="1"/>
        <color theme="0" tint="-0.249977111117893"/>
      </dataBar>
      <extLst>
        <ext xmlns:x14="http://schemas.microsoft.com/office/spreadsheetml/2009/9/main" uri="{B025F937-C7B1-47D3-B67F-A62EFF666E3E}">
          <x14:id>{60BDD438-E466-4AE6-B9A0-6D497C826104}</x14:id>
        </ext>
      </extLst>
    </cfRule>
  </conditionalFormatting>
  <conditionalFormatting sqref="I456:JU456">
    <cfRule type="expression" dxfId="42" priority="4">
      <formula>AND(TODAY()&gt;=I$5,TODAY()&lt;J$5)</formula>
    </cfRule>
  </conditionalFormatting>
  <conditionalFormatting sqref="I456:JU456">
    <cfRule type="expression" dxfId="41" priority="2">
      <formula>AND(Início_da_tarefa&lt;=I$5,ROUNDDOWN((Término_da_tarefa-Início_da_tarefa+1)*Progresso_da_tarefa,0)+Início_da_tarefa-1&gt;=I$5)</formula>
    </cfRule>
    <cfRule type="expression" dxfId="40" priority="3" stopIfTrue="1">
      <formula>AND(Término_da_tarefa&gt;=I$5,Início_da_tarefa&lt;J$5)</formula>
    </cfRule>
  </conditionalFormatting>
  <dataValidations disablePrompts="1" xWindow="943" yWindow="348" count="1">
    <dataValidation type="whole" operator="greaterThanOrEqual" allowBlank="1" showInputMessage="1" promptTitle="Semana de exibição" prompt="Alterar esse número rola a exibição do Gráfico de Gantt." sqref="F4" xr:uid="{81AA081D-0106-4131-85EA-97356A81A1C2}">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9FE55A9E-925A-4F52-9AF7-AF8A741EB25E}">
            <x14:dataBar minLength="0" maxLength="100" gradient="0">
              <x14:cfvo type="num">
                <xm:f>0</xm:f>
              </x14:cfvo>
              <x14:cfvo type="num">
                <xm:f>1</xm:f>
              </x14:cfvo>
              <x14:negativeFillColor rgb="FFFF0000"/>
              <x14:axisColor rgb="FF000000"/>
            </x14:dataBar>
          </x14:cfRule>
          <xm:sqref>E122:E123 E201:E210 E432:E451 E136 E147:E148 E25:E26 E103 E63 E66:E74 E60:E61 E76:E77 E82:E84 E459:E463 E86:E88 E8:E15 E17:E21 E251 E58 E221:E230 E233:E237 E239:E249 E127:E130 E91:E93 E96 E144:E145 E150:E152 E105:E120 E29:E37 E48:E51 E53:E54 E154 E180:E199 E141 E138 E156:E178 E132:E134 E457 E419:E420 E423:E430 E257:E307 E310:E409 E411:E416</xm:sqref>
        </x14:conditionalFormatting>
        <x14:conditionalFormatting xmlns:xm="http://schemas.microsoft.com/office/excel/2006/main">
          <x14:cfRule type="dataBar" id="{5551CAA3-42F2-44DF-92DC-4ED529DAB818}">
            <x14:dataBar minLength="0" maxLength="100" gradient="0">
              <x14:cfvo type="num">
                <xm:f>0</xm:f>
              </x14:cfvo>
              <x14:cfvo type="num">
                <xm:f>1</xm:f>
              </x14:cfvo>
              <x14:negativeFillColor rgb="FFFF0000"/>
              <x14:axisColor rgb="FF000000"/>
            </x14:dataBar>
          </x14:cfRule>
          <xm:sqref>E92:E93</xm:sqref>
        </x14:conditionalFormatting>
        <x14:conditionalFormatting xmlns:xm="http://schemas.microsoft.com/office/excel/2006/main">
          <x14:cfRule type="dataBar" id="{8EABEF5C-3DE6-4086-B45B-F4B54BD74E30}">
            <x14:dataBar minLength="0" maxLength="100" gradient="0">
              <x14:cfvo type="num">
                <xm:f>0</xm:f>
              </x14:cfvo>
              <x14:cfvo type="num">
                <xm:f>1</xm:f>
              </x14:cfvo>
              <x14:negativeFillColor rgb="FFFF0000"/>
              <x14:axisColor rgb="FF000000"/>
            </x14:dataBar>
          </x14:cfRule>
          <xm:sqref>E122:E123</xm:sqref>
        </x14:conditionalFormatting>
        <x14:conditionalFormatting xmlns:xm="http://schemas.microsoft.com/office/excel/2006/main">
          <x14:cfRule type="dataBar" id="{EF15A410-7750-4108-A17E-B4A0CFF3C7B8}">
            <x14:dataBar minLength="0" maxLength="100" gradient="0">
              <x14:cfvo type="num">
                <xm:f>0</xm:f>
              </x14:cfvo>
              <x14:cfvo type="num">
                <xm:f>1</xm:f>
              </x14:cfvo>
              <x14:negativeFillColor rgb="FFFF0000"/>
              <x14:axisColor rgb="FF000000"/>
            </x14:dataBar>
          </x14:cfRule>
          <xm:sqref>E105</xm:sqref>
        </x14:conditionalFormatting>
        <x14:conditionalFormatting xmlns:xm="http://schemas.microsoft.com/office/excel/2006/main">
          <x14:cfRule type="dataBar" id="{91B1AE04-1877-43D0-B487-F07F0AF6B9E4}">
            <x14:dataBar minLength="0" maxLength="100" gradient="0">
              <x14:cfvo type="num">
                <xm:f>0</xm:f>
              </x14:cfvo>
              <x14:cfvo type="num">
                <xm:f>1</xm:f>
              </x14:cfvo>
              <x14:negativeFillColor rgb="FFFF0000"/>
              <x14:axisColor rgb="FF000000"/>
            </x14:dataBar>
          </x14:cfRule>
          <xm:sqref>E25:E26 E23 E29:E33</xm:sqref>
        </x14:conditionalFormatting>
        <x14:conditionalFormatting xmlns:xm="http://schemas.microsoft.com/office/excel/2006/main">
          <x14:cfRule type="dataBar" id="{85457885-C5EE-46EA-8288-3EAE3B47723A}">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C2C683D-201B-42B9-A6D8-20AD3EAE97AC}">
            <x14:dataBar minLength="0" maxLength="100" gradient="0">
              <x14:cfvo type="num">
                <xm:f>0</xm:f>
              </x14:cfvo>
              <x14:cfvo type="num">
                <xm:f>1</xm:f>
              </x14:cfvo>
              <x14:negativeFillColor rgb="FFFF0000"/>
              <x14:axisColor rgb="FF000000"/>
            </x14:dataBar>
          </x14:cfRule>
          <xm:sqref>E464:E673</xm:sqref>
        </x14:conditionalFormatting>
        <x14:conditionalFormatting xmlns:xm="http://schemas.microsoft.com/office/excel/2006/main">
          <x14:cfRule type="dataBar" id="{05AA6126-5423-4DC6-AA3F-558AE7CF7A91}">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4CF70D0B-8661-47B3-B1BA-28A0BBE74EBA}">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2A944191-6C8C-451C-96F6-CD020CB14968}">
            <x14:dataBar minLength="0" maxLength="100" gradient="0">
              <x14:cfvo type="num">
                <xm:f>0</xm:f>
              </x14:cfvo>
              <x14:cfvo type="num">
                <xm:f>1</xm:f>
              </x14:cfvo>
              <x14:negativeFillColor rgb="FFFF0000"/>
              <x14:axisColor rgb="FF000000"/>
            </x14:dataBar>
          </x14:cfRule>
          <xm:sqref>E89:E90</xm:sqref>
        </x14:conditionalFormatting>
        <x14:conditionalFormatting xmlns:xm="http://schemas.microsoft.com/office/excel/2006/main">
          <x14:cfRule type="dataBar" id="{7A366757-9E82-4D0F-866A-65B9304CCB96}">
            <x14:dataBar minLength="0" maxLength="100" gradient="0">
              <x14:cfvo type="num">
                <xm:f>0</xm:f>
              </x14:cfvo>
              <x14:cfvo type="num">
                <xm:f>1</xm:f>
              </x14:cfvo>
              <x14:negativeFillColor rgb="FFFF0000"/>
              <x14:axisColor rgb="FF000000"/>
            </x14:dataBar>
          </x14:cfRule>
          <xm:sqref>E56:E58</xm:sqref>
        </x14:conditionalFormatting>
        <x14:conditionalFormatting xmlns:xm="http://schemas.microsoft.com/office/excel/2006/main">
          <x14:cfRule type="dataBar" id="{452B891B-3454-41C3-A77C-DDC6254701A8}">
            <x14:dataBar minLength="0" maxLength="100" gradient="0">
              <x14:cfvo type="num">
                <xm:f>0</xm:f>
              </x14:cfvo>
              <x14:cfvo type="num">
                <xm:f>1</xm:f>
              </x14:cfvo>
              <x14:negativeFillColor rgb="FFFF0000"/>
              <x14:axisColor rgb="FF000000"/>
            </x14:dataBar>
          </x14:cfRule>
          <xm:sqref>E122:E124</xm:sqref>
        </x14:conditionalFormatting>
        <x14:conditionalFormatting xmlns:xm="http://schemas.microsoft.com/office/excel/2006/main">
          <x14:cfRule type="dataBar" id="{B2BEC478-9F45-41AC-A9D9-57B1B9D4EE7D}">
            <x14:dataBar minLength="0" maxLength="100" gradient="0">
              <x14:cfvo type="num">
                <xm:f>0</xm:f>
              </x14:cfvo>
              <x14:cfvo type="num">
                <xm:f>1</xm:f>
              </x14:cfvo>
              <x14:negativeFillColor rgb="FFFF0000"/>
              <x14:axisColor rgb="FF000000"/>
            </x14:dataBar>
          </x14:cfRule>
          <xm:sqref>E122:E124</xm:sqref>
        </x14:conditionalFormatting>
        <x14:conditionalFormatting xmlns:xm="http://schemas.microsoft.com/office/excel/2006/main">
          <x14:cfRule type="dataBar" id="{94BF1841-5787-483E-BEC8-83F3574A7F80}">
            <x14:dataBar minLength="0" maxLength="100" gradient="0">
              <x14:cfvo type="num">
                <xm:f>0</xm:f>
              </x14:cfvo>
              <x14:cfvo type="num">
                <xm:f>1</xm:f>
              </x14:cfvo>
              <x14:negativeFillColor rgb="FFFF0000"/>
              <x14:axisColor rgb="FF000000"/>
            </x14:dataBar>
          </x14:cfRule>
          <xm:sqref>E121</xm:sqref>
        </x14:conditionalFormatting>
        <x14:conditionalFormatting xmlns:xm="http://schemas.microsoft.com/office/excel/2006/main">
          <x14:cfRule type="dataBar" id="{9F8E526D-6C3C-45B3-B695-02259D255891}">
            <x14:dataBar minLength="0" maxLength="100" gradient="0">
              <x14:cfvo type="num">
                <xm:f>0</xm:f>
              </x14:cfvo>
              <x14:cfvo type="num">
                <xm:f>1</xm:f>
              </x14:cfvo>
              <x14:negativeFillColor rgb="FFFF0000"/>
              <x14:axisColor rgb="FF000000"/>
            </x14:dataBar>
          </x14:cfRule>
          <xm:sqref>E121</xm:sqref>
        </x14:conditionalFormatting>
        <x14:conditionalFormatting xmlns:xm="http://schemas.microsoft.com/office/excel/2006/main">
          <x14:cfRule type="dataBar" id="{57748CC6-CB34-4A54-A11A-AEF23B93BFEE}">
            <x14:dataBar minLength="0" maxLength="100" gradient="0">
              <x14:cfvo type="num">
                <xm:f>0</xm:f>
              </x14:cfvo>
              <x14:cfvo type="num">
                <xm:f>1</xm:f>
              </x14:cfvo>
              <x14:negativeFillColor rgb="FFFF0000"/>
              <x14:axisColor rgb="FF000000"/>
            </x14:dataBar>
          </x14:cfRule>
          <xm:sqref>E200</xm:sqref>
        </x14:conditionalFormatting>
        <x14:conditionalFormatting xmlns:xm="http://schemas.microsoft.com/office/excel/2006/main">
          <x14:cfRule type="dataBar" id="{D4812085-69FE-44E0-A0B2-7CD4D7A65DF8}">
            <x14:dataBar minLength="0" maxLength="100" gradient="0">
              <x14:cfvo type="num">
                <xm:f>0</xm:f>
              </x14:cfvo>
              <x14:cfvo type="num">
                <xm:f>1</xm:f>
              </x14:cfvo>
              <x14:negativeFillColor rgb="FFFF0000"/>
              <x14:axisColor rgb="FF000000"/>
            </x14:dataBar>
          </x14:cfRule>
          <xm:sqref>E431</xm:sqref>
        </x14:conditionalFormatting>
        <x14:conditionalFormatting xmlns:xm="http://schemas.microsoft.com/office/excel/2006/main">
          <x14:cfRule type="dataBar" id="{719D7F84-99B6-4CDE-A193-E7F51A124861}">
            <x14:dataBar minLength="0" maxLength="100" gradient="0">
              <x14:cfvo type="num">
                <xm:f>0</xm:f>
              </x14:cfvo>
              <x14:cfvo type="num">
                <xm:f>1</xm:f>
              </x14:cfvo>
              <x14:negativeFillColor rgb="FFFF0000"/>
              <x14:axisColor rgb="FF000000"/>
            </x14:dataBar>
          </x14:cfRule>
          <xm:sqref>E135</xm:sqref>
        </x14:conditionalFormatting>
        <x14:conditionalFormatting xmlns:xm="http://schemas.microsoft.com/office/excel/2006/main">
          <x14:cfRule type="dataBar" id="{98525E6A-5713-4E33-BACD-DC6E2D02FD6E}">
            <x14:dataBar minLength="0" maxLength="100" gradient="0">
              <x14:cfvo type="num">
                <xm:f>0</xm:f>
              </x14:cfvo>
              <x14:cfvo type="num">
                <xm:f>1</xm:f>
              </x14:cfvo>
              <x14:negativeFillColor rgb="FFFF0000"/>
              <x14:axisColor rgb="FF000000"/>
            </x14:dataBar>
          </x14:cfRule>
          <xm:sqref>E143</xm:sqref>
        </x14:conditionalFormatting>
        <x14:conditionalFormatting xmlns:xm="http://schemas.microsoft.com/office/excel/2006/main">
          <x14:cfRule type="dataBar" id="{28A6F022-2DBE-4C46-A974-0EABC3D5156F}">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4C31C7E2-247C-48B4-8B74-2CEDA55BC404}">
            <x14:dataBar minLength="0" maxLength="100" gradient="0">
              <x14:cfvo type="num">
                <xm:f>0</xm:f>
              </x14:cfvo>
              <x14:cfvo type="num">
                <xm:f>1</xm:f>
              </x14:cfvo>
              <x14:negativeFillColor rgb="FFFF0000"/>
              <x14:axisColor rgb="FF000000"/>
            </x14:dataBar>
          </x14:cfRule>
          <xm:sqref>E146</xm:sqref>
        </x14:conditionalFormatting>
        <x14:conditionalFormatting xmlns:xm="http://schemas.microsoft.com/office/excel/2006/main">
          <x14:cfRule type="dataBar" id="{8A15BE6A-7D4F-4168-B8E8-574943833A34}">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CFB605A4-A584-48EE-B8E8-7346D1A6D9F1}">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7AD4A11A-C27E-430F-8EF3-0A283BCE3F6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727EDE03-4A41-4955-8805-8F2D791CE8B2}">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8B93489B-D269-462E-BB43-A043BC217541}">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ED13580C-698D-4F0C-8BD3-E63520DC899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E4B56A97-D303-4ECA-B4CC-30DF26CA786C}">
            <x14:dataBar minLength="0" maxLength="100" gradient="0">
              <x14:cfvo type="num">
                <xm:f>0</xm:f>
              </x14:cfvo>
              <x14:cfvo type="num">
                <xm:f>1</xm:f>
              </x14:cfvo>
              <x14:negativeFillColor rgb="FFFF0000"/>
              <x14:axisColor rgb="FF000000"/>
            </x14:dataBar>
          </x14:cfRule>
          <xm:sqref>E86:E88 E84</xm:sqref>
        </x14:conditionalFormatting>
        <x14:conditionalFormatting xmlns:xm="http://schemas.microsoft.com/office/excel/2006/main">
          <x14:cfRule type="dataBar" id="{83EDFD79-95D3-4A68-9080-9A29E7314FE4}">
            <x14:dataBar minLength="0" maxLength="100" gradient="0">
              <x14:cfvo type="num">
                <xm:f>0</xm:f>
              </x14:cfvo>
              <x14:cfvo type="num">
                <xm:f>1</xm:f>
              </x14:cfvo>
              <x14:negativeFillColor rgb="FFFF0000"/>
              <x14:axisColor rgb="FF000000"/>
            </x14:dataBar>
          </x14:cfRule>
          <xm:sqref>E104</xm:sqref>
        </x14:conditionalFormatting>
        <x14:conditionalFormatting xmlns:xm="http://schemas.microsoft.com/office/excel/2006/main">
          <x14:cfRule type="dataBar" id="{F9EDC68A-B3D3-4B85-9277-69EED9ECDAC4}">
            <x14:dataBar minLength="0" maxLength="100" gradient="0">
              <x14:cfvo type="num">
                <xm:f>0</xm:f>
              </x14:cfvo>
              <x14:cfvo type="num">
                <xm:f>1</xm:f>
              </x14:cfvo>
              <x14:negativeFillColor rgb="FFFF0000"/>
              <x14:axisColor rgb="FF000000"/>
            </x14:dataBar>
          </x14:cfRule>
          <xm:sqref>E145</xm:sqref>
        </x14:conditionalFormatting>
        <x14:conditionalFormatting xmlns:xm="http://schemas.microsoft.com/office/excel/2006/main">
          <x14:cfRule type="dataBar" id="{757592CF-7FD8-4D56-BFF5-3B78ADBF3480}">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E40D4439-459B-4B86-B594-F69E13E38154}">
            <x14:dataBar minLength="0" maxLength="100" gradient="0">
              <x14:cfvo type="num">
                <xm:f>0</xm:f>
              </x14:cfvo>
              <x14:cfvo type="num">
                <xm:f>1</xm:f>
              </x14:cfvo>
              <x14:negativeFillColor rgb="FFFF0000"/>
              <x14:axisColor rgb="FF000000"/>
            </x14:dataBar>
          </x14:cfRule>
          <xm:sqref>E99</xm:sqref>
        </x14:conditionalFormatting>
        <x14:conditionalFormatting xmlns:xm="http://schemas.microsoft.com/office/excel/2006/main">
          <x14:cfRule type="dataBar" id="{B1F3284C-B262-4BBE-90AB-7E649E5BFAB8}">
            <x14:dataBar minLength="0" maxLength="100" gradient="0">
              <x14:cfvo type="num">
                <xm:f>0</xm:f>
              </x14:cfvo>
              <x14:cfvo type="num">
                <xm:f>1</xm:f>
              </x14:cfvo>
              <x14:negativeFillColor rgb="FFFF0000"/>
              <x14:axisColor rgb="FF000000"/>
            </x14:dataBar>
          </x14:cfRule>
          <xm:sqref>E100</xm:sqref>
        </x14:conditionalFormatting>
        <x14:conditionalFormatting xmlns:xm="http://schemas.microsoft.com/office/excel/2006/main">
          <x14:cfRule type="dataBar" id="{817C2E86-3AA6-4484-B390-87FD8CE05B95}">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6C070B5F-94AF-4FE1-9C42-D24200674223}">
            <x14:dataBar minLength="0" maxLength="100" gradient="0">
              <x14:cfvo type="num">
                <xm:f>0</xm:f>
              </x14:cfvo>
              <x14:cfvo type="num">
                <xm:f>1</xm:f>
              </x14:cfvo>
              <x14:negativeFillColor rgb="FFFF0000"/>
              <x14:axisColor rgb="FF000000"/>
            </x14:dataBar>
          </x14:cfRule>
          <xm:sqref>E102</xm:sqref>
        </x14:conditionalFormatting>
        <x14:conditionalFormatting xmlns:xm="http://schemas.microsoft.com/office/excel/2006/main">
          <x14:cfRule type="dataBar" id="{D681B4C6-6CBA-4A19-8E2A-8300C7B4C1E6}">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D02B126A-AC79-4589-9E38-5378271E010F}">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AC93C9B7-6E0D-4F34-BEC1-4FA66ABA8DDA}">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46F28559-43B4-4A3B-85F8-6D13AFB89978}">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B4259AB0-3839-42DF-9AE5-7AA8060259F5}">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67A6781E-29CD-4F8B-9137-EFDFAA376C8E}">
            <x14:dataBar minLength="0" maxLength="100" gradient="0">
              <x14:cfvo type="num">
                <xm:f>0</xm:f>
              </x14:cfvo>
              <x14:cfvo type="num">
                <xm:f>1</xm:f>
              </x14:cfvo>
              <x14:negativeFillColor rgb="FFFF0000"/>
              <x14:axisColor rgb="FF000000"/>
            </x14:dataBar>
          </x14:cfRule>
          <xm:sqref>E78:E81</xm:sqref>
        </x14:conditionalFormatting>
        <x14:conditionalFormatting xmlns:xm="http://schemas.microsoft.com/office/excel/2006/main">
          <x14:cfRule type="dataBar" id="{51687334-7DDB-45E5-9265-0E3B735E45F1}">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C70F0B3F-E843-42F2-BD95-839FA05E58F3}">
            <x14:dataBar minLength="0" maxLength="100" gradient="0">
              <x14:cfvo type="num">
                <xm:f>0</xm:f>
              </x14:cfvo>
              <x14:cfvo type="num">
                <xm:f>1</xm:f>
              </x14:cfvo>
              <x14:negativeFillColor rgb="FFFF0000"/>
              <x14:axisColor rgb="FF000000"/>
            </x14:dataBar>
          </x14:cfRule>
          <xm:sqref>E73</xm:sqref>
        </x14:conditionalFormatting>
        <x14:conditionalFormatting xmlns:xm="http://schemas.microsoft.com/office/excel/2006/main">
          <x14:cfRule type="dataBar" id="{DCECACBC-6CFC-4CE8-80AC-D035C2CC8C80}">
            <x14:dataBar minLength="0" maxLength="100" gradient="0">
              <x14:cfvo type="num">
                <xm:f>0</xm:f>
              </x14:cfvo>
              <x14:cfvo type="num">
                <xm:f>1</xm:f>
              </x14:cfvo>
              <x14:negativeFillColor rgb="FFFF0000"/>
              <x14:axisColor rgb="FF000000"/>
            </x14:dataBar>
          </x14:cfRule>
          <xm:sqref>E253:E255</xm:sqref>
        </x14:conditionalFormatting>
        <x14:conditionalFormatting xmlns:xm="http://schemas.microsoft.com/office/excel/2006/main">
          <x14:cfRule type="dataBar" id="{7B39D2ED-AB30-4A0E-B626-E50EFDC6207C}">
            <x14:dataBar minLength="0" maxLength="100" gradient="0">
              <x14:cfvo type="num">
                <xm:f>0</xm:f>
              </x14:cfvo>
              <x14:cfvo type="num">
                <xm:f>1</xm:f>
              </x14:cfvo>
              <x14:negativeFillColor rgb="FFFF0000"/>
              <x14:axisColor rgb="FF000000"/>
            </x14:dataBar>
          </x14:cfRule>
          <xm:sqref>E256</xm:sqref>
        </x14:conditionalFormatting>
        <x14:conditionalFormatting xmlns:xm="http://schemas.microsoft.com/office/excel/2006/main">
          <x14:cfRule type="dataBar" id="{AA6F8C75-ADFC-4BF4-B62C-4A2AE67180B1}">
            <x14:dataBar minLength="0" maxLength="100" gradient="0">
              <x14:cfvo type="num">
                <xm:f>0</xm:f>
              </x14:cfvo>
              <x14:cfvo type="num">
                <xm:f>1</xm:f>
              </x14:cfvo>
              <x14:negativeFillColor rgb="FFFF0000"/>
              <x14:axisColor rgb="FF000000"/>
            </x14:dataBar>
          </x14:cfRule>
          <xm:sqref>E85</xm:sqref>
        </x14:conditionalFormatting>
        <x14:conditionalFormatting xmlns:xm="http://schemas.microsoft.com/office/excel/2006/main">
          <x14:cfRule type="dataBar" id="{C8B3F1E6-5E5A-4E7F-878C-E7A47787DC14}">
            <x14:dataBar minLength="0" maxLength="100" gradient="0">
              <x14:cfvo type="num">
                <xm:f>0</xm:f>
              </x14:cfvo>
              <x14:cfvo type="num">
                <xm:f>1</xm:f>
              </x14:cfvo>
              <x14:negativeFillColor rgb="FFFF0000"/>
              <x14:axisColor rgb="FF000000"/>
            </x14:dataBar>
          </x14:cfRule>
          <xm:sqref>E85</xm:sqref>
        </x14:conditionalFormatting>
        <x14:conditionalFormatting xmlns:xm="http://schemas.microsoft.com/office/excel/2006/main">
          <x14:cfRule type="dataBar" id="{004E0976-C902-4223-9B69-7EFDACF62558}">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BB728F52-9B05-4E20-A84E-837870ECEA0A}">
            <x14:dataBar minLength="0" maxLength="100" gradient="0">
              <x14:cfvo type="num">
                <xm:f>0</xm:f>
              </x14:cfvo>
              <x14:cfvo type="num">
                <xm:f>1</xm:f>
              </x14:cfvo>
              <x14:negativeFillColor rgb="FFFF0000"/>
              <x14:axisColor rgb="FF000000"/>
            </x14:dataBar>
          </x14:cfRule>
          <xm:sqref>E250</xm:sqref>
        </x14:conditionalFormatting>
        <x14:conditionalFormatting xmlns:xm="http://schemas.microsoft.com/office/excel/2006/main">
          <x14:cfRule type="dataBar" id="{739C2707-13FA-4BE0-B0F9-09D3581B454B}">
            <x14:dataBar minLength="0" maxLength="100" gradient="0">
              <x14:cfvo type="num">
                <xm:f>0</xm:f>
              </x14:cfvo>
              <x14:cfvo type="num">
                <xm:f>1</xm:f>
              </x14:cfvo>
              <x14:negativeFillColor rgb="FFFF0000"/>
              <x14:axisColor rgb="FF000000"/>
            </x14:dataBar>
          </x14:cfRule>
          <xm:sqref>E149</xm:sqref>
        </x14:conditionalFormatting>
        <x14:conditionalFormatting xmlns:xm="http://schemas.microsoft.com/office/excel/2006/main">
          <x14:cfRule type="dataBar" id="{FA540A44-C89D-48A4-8C0A-59F2ACF0D5A9}">
            <x14:dataBar minLength="0" maxLength="100" gradient="0">
              <x14:cfvo type="num">
                <xm:f>0</xm:f>
              </x14:cfvo>
              <x14:cfvo type="num">
                <xm:f>1</xm:f>
              </x14:cfvo>
              <x14:negativeFillColor rgb="FFFF0000"/>
              <x14:axisColor rgb="FF000000"/>
            </x14:dataBar>
          </x14:cfRule>
          <xm:sqref>E211</xm:sqref>
        </x14:conditionalFormatting>
        <x14:conditionalFormatting xmlns:xm="http://schemas.microsoft.com/office/excel/2006/main">
          <x14:cfRule type="dataBar" id="{DBC9E165-21E4-4B0C-9FC1-28702AB76B6A}">
            <x14:dataBar minLength="0" maxLength="100" gradient="0">
              <x14:cfvo type="num">
                <xm:f>0</xm:f>
              </x14:cfvo>
              <x14:cfvo type="num">
                <xm:f>1</xm:f>
              </x14:cfvo>
              <x14:negativeFillColor rgb="FFFF0000"/>
              <x14:axisColor rgb="FF000000"/>
            </x14:dataBar>
          </x14:cfRule>
          <xm:sqref>E212</xm:sqref>
        </x14:conditionalFormatting>
        <x14:conditionalFormatting xmlns:xm="http://schemas.microsoft.com/office/excel/2006/main">
          <x14:cfRule type="dataBar" id="{CAC8BCAA-7BD3-4353-B5AE-D8F6F13BF9D5}">
            <x14:dataBar minLength="0" maxLength="100" gradient="0">
              <x14:cfvo type="num">
                <xm:f>0</xm:f>
              </x14:cfvo>
              <x14:cfvo type="num">
                <xm:f>1</xm:f>
              </x14:cfvo>
              <x14:negativeFillColor rgb="FFFF0000"/>
              <x14:axisColor rgb="FF000000"/>
            </x14:dataBar>
          </x14:cfRule>
          <xm:sqref>E231</xm:sqref>
        </x14:conditionalFormatting>
        <x14:conditionalFormatting xmlns:xm="http://schemas.microsoft.com/office/excel/2006/main">
          <x14:cfRule type="dataBar" id="{2430BA84-8DDC-49F5-AAB9-A41CD0625D2C}">
            <x14:dataBar minLength="0" maxLength="100" gradient="0">
              <x14:cfvo type="num">
                <xm:f>0</xm:f>
              </x14:cfvo>
              <x14:cfvo type="num">
                <xm:f>1</xm:f>
              </x14:cfvo>
              <x14:negativeFillColor rgb="FFFF0000"/>
              <x14:axisColor rgb="FF000000"/>
            </x14:dataBar>
          </x14:cfRule>
          <xm:sqref>E232</xm:sqref>
        </x14:conditionalFormatting>
        <x14:conditionalFormatting xmlns:xm="http://schemas.microsoft.com/office/excel/2006/main">
          <x14:cfRule type="dataBar" id="{3C2483FF-0D0D-49EA-832C-1BC2DF6D0640}">
            <x14:dataBar minLength="0" maxLength="100" gradient="0">
              <x14:cfvo type="num">
                <xm:f>0</xm:f>
              </x14:cfvo>
              <x14:cfvo type="num">
                <xm:f>1</xm:f>
              </x14:cfvo>
              <x14:negativeFillColor rgb="FFFF0000"/>
              <x14:axisColor rgb="FF000000"/>
            </x14:dataBar>
          </x14:cfRule>
          <xm:sqref>E238</xm:sqref>
        </x14:conditionalFormatting>
        <x14:conditionalFormatting xmlns:xm="http://schemas.microsoft.com/office/excel/2006/main">
          <x14:cfRule type="dataBar" id="{D7878E17-EA04-4E1F-971F-35DA291D9C39}">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C753B2AF-B021-461F-9A86-9E02DB700C7D}">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4DB5A90F-B4BC-410C-917F-4CB0155B1920}">
            <x14:dataBar minLength="0" maxLength="100" gradient="0">
              <x14:cfvo type="num">
                <xm:f>0</xm:f>
              </x14:cfvo>
              <x14:cfvo type="num">
                <xm:f>1</xm:f>
              </x14:cfvo>
              <x14:negativeFillColor rgb="FFFF0000"/>
              <x14:axisColor rgb="FF000000"/>
            </x14:dataBar>
          </x14:cfRule>
          <xm:sqref>E220</xm:sqref>
        </x14:conditionalFormatting>
        <x14:conditionalFormatting xmlns:xm="http://schemas.microsoft.com/office/excel/2006/main">
          <x14:cfRule type="dataBar" id="{C216CF4F-420F-4121-9F11-509330E8E38E}">
            <x14:dataBar minLength="0" maxLength="100" gradient="0">
              <x14:cfvo type="num">
                <xm:f>0</xm:f>
              </x14:cfvo>
              <x14:cfvo type="num">
                <xm:f>1</xm:f>
              </x14:cfvo>
              <x14:negativeFillColor rgb="FFFF0000"/>
              <x14:axisColor rgb="FF000000"/>
            </x14:dataBar>
          </x14:cfRule>
          <xm:sqref>E219</xm:sqref>
        </x14:conditionalFormatting>
        <x14:conditionalFormatting xmlns:xm="http://schemas.microsoft.com/office/excel/2006/main">
          <x14:cfRule type="dataBar" id="{36899F44-CF87-4788-9A54-7359893C2586}">
            <x14:dataBar minLength="0" maxLength="100" gradient="0">
              <x14:cfvo type="num">
                <xm:f>0</xm:f>
              </x14:cfvo>
              <x14:cfvo type="num">
                <xm:f>1</xm:f>
              </x14:cfvo>
              <x14:negativeFillColor rgb="FFFF0000"/>
              <x14:axisColor rgb="FF000000"/>
            </x14:dataBar>
          </x14:cfRule>
          <xm:sqref>E218</xm:sqref>
        </x14:conditionalFormatting>
        <x14:conditionalFormatting xmlns:xm="http://schemas.microsoft.com/office/excel/2006/main">
          <x14:cfRule type="dataBar" id="{C8EFB10C-321F-4914-9CF9-0CCB127A1029}">
            <x14:dataBar minLength="0" maxLength="100" gradient="0">
              <x14:cfvo type="num">
                <xm:f>0</xm:f>
              </x14:cfvo>
              <x14:cfvo type="num">
                <xm:f>1</xm:f>
              </x14:cfvo>
              <x14:negativeFillColor rgb="FFFF0000"/>
              <x14:axisColor rgb="FF000000"/>
            </x14:dataBar>
          </x14:cfRule>
          <xm:sqref>E217</xm:sqref>
        </x14:conditionalFormatting>
        <x14:conditionalFormatting xmlns:xm="http://schemas.microsoft.com/office/excel/2006/main">
          <x14:cfRule type="dataBar" id="{5F97BF69-1247-4045-AA5D-F932F3287366}">
            <x14:dataBar minLength="0" maxLength="100" gradient="0">
              <x14:cfvo type="num">
                <xm:f>0</xm:f>
              </x14:cfvo>
              <x14:cfvo type="num">
                <xm:f>1</xm:f>
              </x14:cfvo>
              <x14:negativeFillColor rgb="FFFF0000"/>
              <x14:axisColor rgb="FF000000"/>
            </x14:dataBar>
          </x14:cfRule>
          <xm:sqref>E216</xm:sqref>
        </x14:conditionalFormatting>
        <x14:conditionalFormatting xmlns:xm="http://schemas.microsoft.com/office/excel/2006/main">
          <x14:cfRule type="dataBar" id="{ADE28956-7AD0-4C7C-B21D-8E62B1184CF3}">
            <x14:dataBar minLength="0" maxLength="100" gradient="0">
              <x14:cfvo type="num">
                <xm:f>0</xm:f>
              </x14:cfvo>
              <x14:cfvo type="num">
                <xm:f>1</xm:f>
              </x14:cfvo>
              <x14:negativeFillColor rgb="FFFF0000"/>
              <x14:axisColor rgb="FF000000"/>
            </x14:dataBar>
          </x14:cfRule>
          <xm:sqref>E215</xm:sqref>
        </x14:conditionalFormatting>
        <x14:conditionalFormatting xmlns:xm="http://schemas.microsoft.com/office/excel/2006/main">
          <x14:cfRule type="dataBar" id="{03D1AA89-CAFC-446F-AC80-A68D12BAFA28}">
            <x14:dataBar minLength="0" maxLength="100" gradient="0">
              <x14:cfvo type="num">
                <xm:f>0</xm:f>
              </x14:cfvo>
              <x14:cfvo type="num">
                <xm:f>1</xm:f>
              </x14:cfvo>
              <x14:negativeFillColor rgb="FFFF0000"/>
              <x14:axisColor rgb="FF000000"/>
            </x14:dataBar>
          </x14:cfRule>
          <xm:sqref>E214</xm:sqref>
        </x14:conditionalFormatting>
        <x14:conditionalFormatting xmlns:xm="http://schemas.microsoft.com/office/excel/2006/main">
          <x14:cfRule type="dataBar" id="{B9FFD2D5-11CE-4452-916F-6013270C5E08}">
            <x14:dataBar minLength="0" maxLength="100" gradient="0">
              <x14:cfvo type="num">
                <xm:f>0</xm:f>
              </x14:cfvo>
              <x14:cfvo type="num">
                <xm:f>1</xm:f>
              </x14:cfvo>
              <x14:negativeFillColor rgb="FFFF0000"/>
              <x14:axisColor rgb="FF000000"/>
            </x14:dataBar>
          </x14:cfRule>
          <xm:sqref>E213</xm:sqref>
        </x14:conditionalFormatting>
        <x14:conditionalFormatting xmlns:xm="http://schemas.microsoft.com/office/excel/2006/main">
          <x14:cfRule type="dataBar" id="{B9E02487-A58B-482D-AA7C-4CDACBA6E975}">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5499A149-3DCF-4BC7-8AFE-09819E6CA566}">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FF7EE4E9-5A5A-45B4-9500-1F059F5AA667}">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5E3A43D-9BF8-4882-92C5-9487AB4E331A}">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A0E78885-47CA-4DF0-BFB2-09748E6637A3}">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002D301C-A812-436B-A14F-E8F2E6D34CF6}">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C73596D8-C89E-4E75-99E2-5F68339BA20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B678DB9D-B446-4637-8857-DDB6C083604D}">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136FA61E-B4B2-4E70-B861-2EC93EB0D1CD}">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A378F055-F63C-4DE7-BE58-601D541D1EBA}">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93750DA4-B8C0-43F6-AE29-E83E26D3C879}">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58E285C8-2609-4A78-9AAB-0EEE7796A388}">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26EBC130-0D8F-4CE7-964D-BDAF84B0B19B}">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34151FE5-3D78-4D32-AAB2-B96A4B27CB69}">
            <x14:dataBar minLength="0" maxLength="100" gradient="0">
              <x14:cfvo type="num">
                <xm:f>0</xm:f>
              </x14:cfvo>
              <x14:cfvo type="num">
                <xm:f>1</xm:f>
              </x14:cfvo>
              <x14:negativeFillColor rgb="FFFF0000"/>
              <x14:axisColor rgb="FF000000"/>
            </x14:dataBar>
          </x14:cfRule>
          <xm:sqref>E153</xm:sqref>
        </x14:conditionalFormatting>
        <x14:conditionalFormatting xmlns:xm="http://schemas.microsoft.com/office/excel/2006/main">
          <x14:cfRule type="dataBar" id="{1069315C-3C8F-45DE-8DB3-4B96E5038367}">
            <x14:dataBar minLength="0" maxLength="100" gradient="0">
              <x14:cfvo type="num">
                <xm:f>0</xm:f>
              </x14:cfvo>
              <x14:cfvo type="num">
                <xm:f>1</xm:f>
              </x14:cfvo>
              <x14:negativeFillColor rgb="FFFF0000"/>
              <x14:axisColor rgb="FF000000"/>
            </x14:dataBar>
          </x14:cfRule>
          <xm:sqref>E179</xm:sqref>
        </x14:conditionalFormatting>
        <x14:conditionalFormatting xmlns:xm="http://schemas.microsoft.com/office/excel/2006/main">
          <x14:cfRule type="dataBar" id="{E321B687-7881-483A-93CA-15A34D76CD2C}">
            <x14:dataBar minLength="0" maxLength="100" gradient="0">
              <x14:cfvo type="num">
                <xm:f>0</xm:f>
              </x14:cfvo>
              <x14:cfvo type="num">
                <xm:f>1</xm:f>
              </x14:cfvo>
              <x14:negativeFillColor rgb="FFFF0000"/>
              <x14:axisColor rgb="FF000000"/>
            </x14:dataBar>
          </x14:cfRule>
          <xm:sqref>E139</xm:sqref>
        </x14:conditionalFormatting>
        <x14:conditionalFormatting xmlns:xm="http://schemas.microsoft.com/office/excel/2006/main">
          <x14:cfRule type="dataBar" id="{359F4ACF-35A5-4684-91F0-F819DBB07E56}">
            <x14:dataBar minLength="0" maxLength="100" gradient="0">
              <x14:cfvo type="num">
                <xm:f>0</xm:f>
              </x14:cfvo>
              <x14:cfvo type="num">
                <xm:f>1</xm:f>
              </x14:cfvo>
              <x14:negativeFillColor rgb="FFFF0000"/>
              <x14:axisColor rgb="FF000000"/>
            </x14:dataBar>
          </x14:cfRule>
          <xm:sqref>E137</xm:sqref>
        </x14:conditionalFormatting>
        <x14:conditionalFormatting xmlns:xm="http://schemas.microsoft.com/office/excel/2006/main">
          <x14:cfRule type="dataBar" id="{48DC69D3-75DA-4270-A70C-F779073A9B5E}">
            <x14:dataBar minLength="0" maxLength="100" gradient="0">
              <x14:cfvo type="num">
                <xm:f>0</xm:f>
              </x14:cfvo>
              <x14:cfvo type="num">
                <xm:f>1</xm:f>
              </x14:cfvo>
              <x14:negativeFillColor rgb="FFFF0000"/>
              <x14:axisColor rgb="FF000000"/>
            </x14:dataBar>
          </x14:cfRule>
          <xm:sqref>E140</xm:sqref>
        </x14:conditionalFormatting>
        <x14:conditionalFormatting xmlns:xm="http://schemas.microsoft.com/office/excel/2006/main">
          <x14:cfRule type="dataBar" id="{FA2B5F1C-B50F-4173-AB03-822AE315263C}">
            <x14:dataBar minLength="0" maxLength="100" gradient="0">
              <x14:cfvo type="num">
                <xm:f>0</xm:f>
              </x14:cfvo>
              <x14:cfvo type="num">
                <xm:f>1</xm:f>
              </x14:cfvo>
              <x14:negativeFillColor rgb="FFFF0000"/>
              <x14:axisColor rgb="FF000000"/>
            </x14:dataBar>
          </x14:cfRule>
          <xm:sqref>E155</xm:sqref>
        </x14:conditionalFormatting>
        <x14:conditionalFormatting xmlns:xm="http://schemas.microsoft.com/office/excel/2006/main">
          <x14:cfRule type="dataBar" id="{02ACF7DC-0594-4C5F-8753-988CFFC7C7C0}">
            <x14:dataBar minLength="0" maxLength="100" gradient="0">
              <x14:cfvo type="num">
                <xm:f>0</xm:f>
              </x14:cfvo>
              <x14:cfvo type="num">
                <xm:f>1</xm:f>
              </x14:cfvo>
              <x14:negativeFillColor rgb="FFFF0000"/>
              <x14:axisColor rgb="FF000000"/>
            </x14:dataBar>
          </x14:cfRule>
          <xm:sqref>E131</xm:sqref>
        </x14:conditionalFormatting>
        <x14:conditionalFormatting xmlns:xm="http://schemas.microsoft.com/office/excel/2006/main">
          <x14:cfRule type="dataBar" id="{97E5C89B-4DD7-4EC4-ACF5-0707FA97BA33}">
            <x14:dataBar minLength="0" maxLength="100" gradient="0">
              <x14:cfvo type="num">
                <xm:f>0</xm:f>
              </x14:cfvo>
              <x14:cfvo type="num">
                <xm:f>1</xm:f>
              </x14:cfvo>
              <x14:negativeFillColor rgb="FFFF0000"/>
              <x14:axisColor rgb="FF000000"/>
            </x14:dataBar>
          </x14:cfRule>
          <xm:sqref>E452</xm:sqref>
        </x14:conditionalFormatting>
        <x14:conditionalFormatting xmlns:xm="http://schemas.microsoft.com/office/excel/2006/main">
          <x14:cfRule type="dataBar" id="{C51B1D24-08F4-4C86-9AF9-2C0D656E1B2C}">
            <x14:dataBar minLength="0" maxLength="100" gradient="0">
              <x14:cfvo type="num">
                <xm:f>0</xm:f>
              </x14:cfvo>
              <x14:cfvo type="num">
                <xm:f>1</xm:f>
              </x14:cfvo>
              <x14:negativeFillColor rgb="FFFF0000"/>
              <x14:axisColor rgb="FF000000"/>
            </x14:dataBar>
          </x14:cfRule>
          <xm:sqref>E455</xm:sqref>
        </x14:conditionalFormatting>
        <x14:conditionalFormatting xmlns:xm="http://schemas.microsoft.com/office/excel/2006/main">
          <x14:cfRule type="dataBar" id="{0983CA2E-F3B9-4B66-8BED-E3B7F5034E0B}">
            <x14:dataBar minLength="0" maxLength="100" gradient="0">
              <x14:cfvo type="num">
                <xm:f>0</xm:f>
              </x14:cfvo>
              <x14:cfvo type="num">
                <xm:f>1</xm:f>
              </x14:cfvo>
              <x14:negativeFillColor rgb="FFFF0000"/>
              <x14:axisColor rgb="FF000000"/>
            </x14:dataBar>
          </x14:cfRule>
          <xm:sqref>E417</xm:sqref>
        </x14:conditionalFormatting>
        <x14:conditionalFormatting xmlns:xm="http://schemas.microsoft.com/office/excel/2006/main">
          <x14:cfRule type="dataBar" id="{8F9EE3E6-9E91-4755-93D3-6FC564608495}">
            <x14:dataBar minLength="0" maxLength="100" gradient="0">
              <x14:cfvo type="num">
                <xm:f>0</xm:f>
              </x14:cfvo>
              <x14:cfvo type="num">
                <xm:f>1</xm:f>
              </x14:cfvo>
              <x14:negativeFillColor rgb="FFFF0000"/>
              <x14:axisColor rgb="FF000000"/>
            </x14:dataBar>
          </x14:cfRule>
          <xm:sqref>E418</xm:sqref>
        </x14:conditionalFormatting>
        <x14:conditionalFormatting xmlns:xm="http://schemas.microsoft.com/office/excel/2006/main">
          <x14:cfRule type="dataBar" id="{628046D5-7985-4E09-A020-0AE45FD0914F}">
            <x14:dataBar minLength="0" maxLength="100" gradient="0">
              <x14:cfvo type="num">
                <xm:f>0</xm:f>
              </x14:cfvo>
              <x14:cfvo type="num">
                <xm:f>1</xm:f>
              </x14:cfvo>
              <x14:negativeFillColor rgb="FFFF0000"/>
              <x14:axisColor rgb="FF000000"/>
            </x14:dataBar>
          </x14:cfRule>
          <xm:sqref>E421</xm:sqref>
        </x14:conditionalFormatting>
        <x14:conditionalFormatting xmlns:xm="http://schemas.microsoft.com/office/excel/2006/main">
          <x14:cfRule type="dataBar" id="{99A443FD-EE11-44F9-AED1-701CEDDE1E06}">
            <x14:dataBar minLength="0" maxLength="100" gradient="0">
              <x14:cfvo type="num">
                <xm:f>0</xm:f>
              </x14:cfvo>
              <x14:cfvo type="num">
                <xm:f>1</xm:f>
              </x14:cfvo>
              <x14:negativeFillColor rgb="FFFF0000"/>
              <x14:axisColor rgb="FF000000"/>
            </x14:dataBar>
          </x14:cfRule>
          <xm:sqref>E422</xm:sqref>
        </x14:conditionalFormatting>
        <x14:conditionalFormatting xmlns:xm="http://schemas.microsoft.com/office/excel/2006/main">
          <x14:cfRule type="dataBar" id="{6982DDA4-1345-4A7C-8A58-73333A2AAFFB}">
            <x14:dataBar minLength="0" maxLength="100" gradient="0">
              <x14:cfvo type="num">
                <xm:f>0</xm:f>
              </x14:cfvo>
              <x14:cfvo type="num">
                <xm:f>1</xm:f>
              </x14:cfvo>
              <x14:negativeFillColor rgb="FFFF0000"/>
              <x14:axisColor rgb="FF000000"/>
            </x14:dataBar>
          </x14:cfRule>
          <xm:sqref>E309</xm:sqref>
        </x14:conditionalFormatting>
        <x14:conditionalFormatting xmlns:xm="http://schemas.microsoft.com/office/excel/2006/main">
          <x14:cfRule type="dataBar" id="{84646D04-AEEF-4345-827D-62FB910146D3}">
            <x14:dataBar minLength="0" maxLength="100" gradient="0">
              <x14:cfvo type="num">
                <xm:f>0</xm:f>
              </x14:cfvo>
              <x14:cfvo type="num">
                <xm:f>1</xm:f>
              </x14:cfvo>
              <x14:negativeFillColor rgb="FFFF0000"/>
              <x14:axisColor rgb="FF000000"/>
            </x14:dataBar>
          </x14:cfRule>
          <xm:sqref>E308</xm:sqref>
        </x14:conditionalFormatting>
        <x14:conditionalFormatting xmlns:xm="http://schemas.microsoft.com/office/excel/2006/main">
          <x14:cfRule type="dataBar" id="{17E71A3D-8F70-4EEB-9296-E44207B42FA5}">
            <x14:dataBar minLength="0" maxLength="100" gradient="0">
              <x14:cfvo type="num">
                <xm:f>0</xm:f>
              </x14:cfvo>
              <x14:cfvo type="num">
                <xm:f>1</xm:f>
              </x14:cfvo>
              <x14:negativeFillColor rgb="FFFF0000"/>
              <x14:axisColor rgb="FF000000"/>
            </x14:dataBar>
          </x14:cfRule>
          <xm:sqref>E410</xm:sqref>
        </x14:conditionalFormatting>
        <x14:conditionalFormatting xmlns:xm="http://schemas.microsoft.com/office/excel/2006/main">
          <x14:cfRule type="dataBar" id="{42F31FD5-35F3-4A06-A00D-34847494A416}">
            <x14:dataBar minLength="0" maxLength="100" gradient="0">
              <x14:cfvo type="num">
                <xm:f>0</xm:f>
              </x14:cfvo>
              <x14:cfvo type="num">
                <xm:f>1</xm:f>
              </x14:cfvo>
              <x14:negativeFillColor rgb="FFFF0000"/>
              <x14:axisColor rgb="FF000000"/>
            </x14:dataBar>
          </x14:cfRule>
          <xm:sqref>E454</xm:sqref>
        </x14:conditionalFormatting>
        <x14:conditionalFormatting xmlns:xm="http://schemas.microsoft.com/office/excel/2006/main">
          <x14:cfRule type="dataBar" id="{A4B2015D-0FF8-429D-83DA-4BBAB1C58011}">
            <x14:dataBar minLength="0" maxLength="100" gradient="0">
              <x14:cfvo type="num">
                <xm:f>0</xm:f>
              </x14:cfvo>
              <x14:cfvo type="num">
                <xm:f>1</xm:f>
              </x14:cfvo>
              <x14:negativeFillColor rgb="FFFF0000"/>
              <x14:axisColor rgb="FF000000"/>
            </x14:dataBar>
          </x14:cfRule>
          <xm:sqref>E453</xm:sqref>
        </x14:conditionalFormatting>
        <x14:conditionalFormatting xmlns:xm="http://schemas.microsoft.com/office/excel/2006/main">
          <x14:cfRule type="dataBar" id="{60BDD438-E466-4AE6-B9A0-6D497C826104}">
            <x14:dataBar minLength="0" maxLength="100" gradient="0">
              <x14:cfvo type="num">
                <xm:f>0</xm:f>
              </x14:cfvo>
              <x14:cfvo type="num">
                <xm:f>1</xm:f>
              </x14:cfvo>
              <x14:negativeFillColor rgb="FFFF0000"/>
              <x14:axisColor rgb="FF000000"/>
            </x14:dataBar>
          </x14:cfRule>
          <xm:sqref>E456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05948-5C91-41F8-BCE0-02AC24F92BBA}">
  <dimension ref="A1"/>
  <sheetViews>
    <sheetView showGridLines="0" workbookViewId="0">
      <selection activeCell="AA12" sqref="AA12"/>
    </sheetView>
  </sheetViews>
  <sheetFormatPr defaultRowHeight="15"/>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6F06C-FA5C-4C5F-A571-F30554815A94}">
  <sheetPr codeName="Planilha2">
    <tabColor theme="6" tint="0.39997558519241921"/>
  </sheetPr>
  <dimension ref="A1:AI221"/>
  <sheetViews>
    <sheetView showGridLines="0" zoomScale="80" zoomScaleNormal="80" workbookViewId="0">
      <pane xSplit="1" ySplit="6" topLeftCell="G7" activePane="bottomRight" state="frozen"/>
      <selection pane="topRight" activeCell="B1" sqref="B1"/>
      <selection pane="bottomLeft" activeCell="A7" sqref="A7"/>
      <selection pane="bottomRight" activeCell="K41" sqref="K41"/>
    </sheetView>
  </sheetViews>
  <sheetFormatPr defaultColWidth="9.140625" defaultRowHeight="12.75" outlineLevelCol="1"/>
  <cols>
    <col min="1" max="1" width="13.42578125" style="35" customWidth="1" outlineLevel="1"/>
    <col min="2" max="2" width="10.7109375" style="35" customWidth="1" outlineLevel="1"/>
    <col min="3" max="3" width="11.140625" style="35" customWidth="1" outlineLevel="1"/>
    <col min="4" max="4" width="16" style="36" customWidth="1" outlineLevel="1"/>
    <col min="5" max="5" width="11.5703125" style="36" customWidth="1" outlineLevel="1"/>
    <col min="6" max="6" width="12.5703125" style="36" customWidth="1"/>
    <col min="7" max="7" width="18.85546875" style="36" customWidth="1"/>
    <col min="8" max="8" width="8" style="36" customWidth="1"/>
    <col min="9" max="9" width="11" style="36" customWidth="1"/>
    <col min="10" max="10" width="26.42578125" style="36" customWidth="1"/>
    <col min="11" max="11" width="19.28515625" style="36" customWidth="1"/>
    <col min="12" max="12" width="25.85546875" style="36" customWidth="1"/>
    <col min="13" max="13" width="19.42578125" style="36" customWidth="1"/>
    <col min="14" max="14" width="15.42578125" style="36" customWidth="1"/>
    <col min="15" max="15" width="18.28515625" style="36" customWidth="1"/>
    <col min="16" max="16" width="9" style="36" customWidth="1"/>
    <col min="17" max="17" width="10.85546875" style="36" customWidth="1"/>
    <col min="18" max="18" width="5.85546875" style="36" customWidth="1"/>
    <col min="19" max="19" width="10.140625" style="36" customWidth="1"/>
    <col min="20" max="20" width="14.5703125" style="36" hidden="1" customWidth="1" outlineLevel="1"/>
    <col min="21" max="21" width="23.140625" style="36" hidden="1" customWidth="1" outlineLevel="1"/>
    <col min="22" max="22" width="10.140625" style="36" customWidth="1" collapsed="1"/>
    <col min="23" max="23" width="10.140625" style="36" customWidth="1"/>
    <col min="24" max="24" width="9.85546875" style="36" customWidth="1" outlineLevel="1"/>
    <col min="25" max="25" width="9.42578125" style="36" customWidth="1" outlineLevel="1"/>
    <col min="26" max="26" width="7.5703125" style="36" customWidth="1" outlineLevel="1"/>
    <col min="27" max="27" width="15.42578125" style="36" customWidth="1" outlineLevel="1"/>
    <col min="28" max="28" width="25.28515625" style="36" customWidth="1" outlineLevel="1"/>
    <col min="29" max="29" width="18.85546875" style="36" customWidth="1"/>
    <col min="30" max="30" width="27.5703125" style="36" customWidth="1"/>
    <col min="31" max="31" width="31.42578125" style="36" customWidth="1" outlineLevel="1"/>
    <col min="32" max="32" width="24.140625" style="36" customWidth="1" outlineLevel="1"/>
    <col min="33" max="33" width="22.42578125" style="36" customWidth="1" outlineLevel="1"/>
    <col min="34" max="34" width="47.85546875" style="36" customWidth="1" outlineLevel="1"/>
    <col min="35" max="35" width="44.42578125" style="36" customWidth="1" outlineLevel="1"/>
    <col min="36" max="16384" width="9.140625" style="36"/>
  </cols>
  <sheetData>
    <row r="1" spans="1:35" ht="12.75" customHeight="1">
      <c r="G1" s="37" t="s">
        <v>334</v>
      </c>
      <c r="H1" s="38"/>
      <c r="I1" s="38"/>
      <c r="J1" s="38"/>
      <c r="K1" s="39"/>
      <c r="L1" s="190"/>
      <c r="T1" s="191"/>
      <c r="U1" s="191"/>
      <c r="V1" s="191"/>
      <c r="W1" s="191"/>
      <c r="X1" s="191"/>
      <c r="Y1" s="191"/>
      <c r="Z1" s="191"/>
      <c r="AA1" s="191"/>
      <c r="AB1" s="191"/>
      <c r="AC1" s="191"/>
      <c r="AD1" s="191"/>
      <c r="AE1" s="192" t="s">
        <v>335</v>
      </c>
      <c r="AF1" s="192"/>
      <c r="AG1" s="192"/>
      <c r="AH1" s="192"/>
      <c r="AI1" s="192"/>
    </row>
    <row r="2" spans="1:35" ht="12.75" customHeight="1">
      <c r="A2" s="35" t="s">
        <v>336</v>
      </c>
      <c r="G2" s="40">
        <v>45735</v>
      </c>
      <c r="K2" s="39"/>
      <c r="L2" s="190"/>
    </row>
    <row r="3" spans="1:35">
      <c r="G3" s="41" t="s">
        <v>337</v>
      </c>
      <c r="H3" s="42"/>
      <c r="I3" s="43" t="str">
        <f>"Total filtrado: "&amp;SUBTOTAL(3,TabelaKeyUsersS4BracellOnda3[NOME DO KEY USER/BPs/FUNCIONAL])</f>
        <v>Total filtrado: 65</v>
      </c>
      <c r="K3" s="39"/>
      <c r="L3" s="190"/>
      <c r="M3" s="44" t="s">
        <v>338</v>
      </c>
      <c r="N3" s="45"/>
      <c r="O3" s="45"/>
      <c r="P3" s="45"/>
      <c r="Q3" s="45"/>
      <c r="R3" s="45"/>
      <c r="S3" s="45"/>
    </row>
    <row r="4" spans="1:35">
      <c r="K4" s="39"/>
      <c r="L4" s="190"/>
      <c r="M4" s="44"/>
      <c r="N4" s="45"/>
      <c r="O4" s="45"/>
      <c r="Q4" s="45"/>
      <c r="R4" s="45"/>
      <c r="S4" s="45"/>
      <c r="AE4" s="46"/>
      <c r="AF4" s="46"/>
      <c r="AG4" s="46"/>
      <c r="AH4" s="47" t="s">
        <v>339</v>
      </c>
      <c r="AI4" s="48" t="s">
        <v>340</v>
      </c>
    </row>
    <row r="5" spans="1:35">
      <c r="A5" s="193" t="s">
        <v>341</v>
      </c>
      <c r="B5" s="193"/>
      <c r="C5" s="193"/>
      <c r="D5" s="193"/>
      <c r="E5" s="193"/>
      <c r="G5" s="36" t="s">
        <v>342</v>
      </c>
      <c r="J5" s="36" t="s">
        <v>343</v>
      </c>
      <c r="L5" s="190"/>
      <c r="O5" s="45" t="str">
        <f>I3</f>
        <v>Total filtrado: 65</v>
      </c>
      <c r="P5" s="49" t="s">
        <v>344</v>
      </c>
      <c r="T5" s="191" t="s">
        <v>345</v>
      </c>
      <c r="U5" s="191"/>
      <c r="AE5" s="47" t="s">
        <v>346</v>
      </c>
      <c r="AF5" s="47"/>
      <c r="AG5" s="47"/>
      <c r="AH5" s="47" t="s">
        <v>347</v>
      </c>
      <c r="AI5" s="50" t="s">
        <v>348</v>
      </c>
    </row>
    <row r="6" spans="1:35" s="64" customFormat="1" ht="15">
      <c r="A6" s="51" t="s">
        <v>349</v>
      </c>
      <c r="B6" s="52" t="s">
        <v>350</v>
      </c>
      <c r="C6" s="52" t="s">
        <v>351</v>
      </c>
      <c r="D6" s="53" t="s">
        <v>352</v>
      </c>
      <c r="E6" s="53" t="s">
        <v>353</v>
      </c>
      <c r="F6" s="54" t="s">
        <v>354</v>
      </c>
      <c r="G6" s="55" t="s">
        <v>355</v>
      </c>
      <c r="H6" s="55" t="s">
        <v>356</v>
      </c>
      <c r="I6" s="55" t="s">
        <v>357</v>
      </c>
      <c r="J6" s="56" t="s">
        <v>358</v>
      </c>
      <c r="K6" s="57" t="s">
        <v>359</v>
      </c>
      <c r="L6" s="57" t="s">
        <v>360</v>
      </c>
      <c r="M6" s="54" t="s">
        <v>361</v>
      </c>
      <c r="N6" s="54" t="s">
        <v>362</v>
      </c>
      <c r="O6" s="58" t="s">
        <v>363</v>
      </c>
      <c r="P6" s="59" t="s">
        <v>364</v>
      </c>
      <c r="Q6" s="57" t="s">
        <v>365</v>
      </c>
      <c r="R6" s="54" t="s">
        <v>366</v>
      </c>
      <c r="S6" s="54" t="s">
        <v>367</v>
      </c>
      <c r="T6" s="60" t="s">
        <v>368</v>
      </c>
      <c r="U6" s="60" t="s">
        <v>369</v>
      </c>
      <c r="V6" s="61" t="s">
        <v>370</v>
      </c>
      <c r="W6" s="61" t="s">
        <v>371</v>
      </c>
      <c r="X6" s="62" t="s">
        <v>372</v>
      </c>
      <c r="Y6" s="62" t="s">
        <v>373</v>
      </c>
      <c r="Z6" s="62" t="s">
        <v>374</v>
      </c>
      <c r="AA6" s="62" t="s">
        <v>375</v>
      </c>
      <c r="AB6" s="62" t="s">
        <v>376</v>
      </c>
      <c r="AC6" s="62" t="s">
        <v>377</v>
      </c>
      <c r="AD6" s="62" t="s">
        <v>378</v>
      </c>
      <c r="AE6" s="53" t="s">
        <v>379</v>
      </c>
      <c r="AF6" s="53" t="s">
        <v>380</v>
      </c>
      <c r="AG6" s="53" t="s">
        <v>381</v>
      </c>
      <c r="AH6" s="53" t="s">
        <v>382</v>
      </c>
      <c r="AI6" s="63" t="s">
        <v>383</v>
      </c>
    </row>
    <row r="7" spans="1:35" s="64" customFormat="1" hidden="1">
      <c r="A7" s="65" t="s">
        <v>384</v>
      </c>
      <c r="B7" s="66" t="s">
        <v>385</v>
      </c>
      <c r="C7" s="66" t="s">
        <v>386</v>
      </c>
      <c r="D7" s="67" t="str">
        <f>INDEX(TabelaKeyUsersS4BracellOnda3[NOME DO KEY USER/BPs/FUNCIONAL],MATCH(TabelaKeyUsersS4BracellOnda3[[#This Row],[E-mail Gestor]],TabelaKeyUsersS4BracellOnda3[E-MAIL],0))</f>
        <v>Elisangela Teixeira Costa Pereira</v>
      </c>
      <c r="E7" s="67" t="str">
        <f>INDEX(TabelaKeyUsersS4BracellOnda3[CARGO],MATCH(TabelaKeyUsersS4BracellOnda3[[#This Row],[E-mail Gestor]],TabelaKeyUsersS4BracellOnda3[E-MAIL],0))</f>
        <v>Ger TI</v>
      </c>
      <c r="F7" s="68">
        <v>45699</v>
      </c>
      <c r="G7" s="69" t="s">
        <v>387</v>
      </c>
      <c r="H7" s="69" t="s">
        <v>388</v>
      </c>
      <c r="I7" s="69" t="s">
        <v>389</v>
      </c>
      <c r="J7" s="70" t="s">
        <v>390</v>
      </c>
      <c r="K7" s="70" t="s">
        <v>391</v>
      </c>
      <c r="L7" s="70" t="s">
        <v>392</v>
      </c>
      <c r="M7" s="70" t="s">
        <v>393</v>
      </c>
      <c r="N7" s="65" t="s">
        <v>394</v>
      </c>
      <c r="O7" s="71" t="s">
        <v>395</v>
      </c>
      <c r="P7" s="70" t="s">
        <v>396</v>
      </c>
      <c r="Q7" s="70" t="s">
        <v>397</v>
      </c>
      <c r="R7" s="70" t="s">
        <v>398</v>
      </c>
      <c r="S7" s="65" t="s">
        <v>399</v>
      </c>
      <c r="T7" s="72" t="str">
        <f>INDEX('[1]Bruno Key Users Consolidado1102'!H:H,MATCH(TRIM(TabelaKeyUsersS4BracellOnda3[[#This Row],[E-MAIL]])&amp;"*",'[1]Bruno Key Users Consolidado1102'!F:F,0))</f>
        <v>Sim (Mandar invites Workshops como mandatório)</v>
      </c>
      <c r="U7" s="72" t="str">
        <f>INDEX('[1]Bruno Key Users Consolidado1102'!E:E,MATCH(TRIM(TabelaKeyUsersS4BracellOnda3[[#This Row],[E-MAIL]])&amp;"*",'[1]Bruno Key Users Consolidado1102'!F:F,0))</f>
        <v>MM</v>
      </c>
      <c r="V7" s="65" t="s">
        <v>400</v>
      </c>
      <c r="W7" s="65" t="s">
        <v>401</v>
      </c>
      <c r="X7" s="70" t="s">
        <v>402</v>
      </c>
      <c r="Y7" s="73" t="s">
        <v>403</v>
      </c>
      <c r="Z7" s="74">
        <v>45713</v>
      </c>
      <c r="AA7" s="75" t="str">
        <f>SUBSTITUTE(SUBSTITUTE(SUBSTITUTE(SUBSTITUTE(SUBSTITUTE(TabelaKeyUsersS4BracellOnda3[[#This Row],[WhatsApp]],"(",""), ")",""),"-",""),"+","")," ","")</f>
        <v>5514997194138</v>
      </c>
      <c r="AB7" s="76" t="str">
        <f>IF(ISERROR(MATCH("*"&amp;RIGHT(TabelaKeyUsersS4BracellOnda3[[#This Row],[Whatsapp_limpo]],8),[1]GruposWhatsApp!D:D,0)),"Wng: não",INDEX([1]GruposWhatsApp!B:B,MATCH("*"&amp;RIGHT(TabelaKeyUsersS4BracellOnda3[[#This Row],[Whatsapp_limpo]],8),[1]GruposWhatsApp!D:D,0)))</f>
        <v>Wng: não</v>
      </c>
      <c r="AC7" s="77" t="e">
        <f ca="1">_xlfn.TEXTBEFORE(TabelaKeyUsersS4BracellOnda3[[#This Row],[NOME DO KEY USER/BPs/FUNCIONAL]]," ")&amp;" "&amp;TRIM(RIGHT(SUBSTITUTE(TabelaKeyUsersS4BracellOnda3[[#This Row],[NOME DO KEY USER/BPs/FUNCIONAL]]," ",REPT(" ",255)),255))</f>
        <v>#NAME?</v>
      </c>
      <c r="AD7" s="77" t="e">
        <f ca="1">TabelaKeyUsersS4BracellOnda3[[#This Row],[1o. e Último nome]]&amp;" ("&amp;TabelaKeyUsersS4BracellOnda3[[#This Row],[MÓDULO S4HANA]]&amp;")"&amp;
IF(ISERROR(SEARCH("fup-",TabelaKeyUsersS4BracellOnda3[[#This Row],[Fup Gestor não validou/respondeu lista KeyUser]])),"","#")</f>
        <v>#NAME?</v>
      </c>
      <c r="AE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 s="72" t="str">
        <f>IF(ISERROR(SEARCH("@",TabelaKeyUsersS4BracellOnda3[[#This Row],[E-MAIL]]))=FALSE,"Tem e-Mail KeyUserBPFunc","NÂO tem e-Mail KeyUserBPFunc")</f>
        <v>Tem e-Mail KeyUserBPFunc</v>
      </c>
      <c r="AG7" s="72" t="str">
        <f>IF(ISERROR(SEARCH("@",TabelaKeyUsersS4BracellOnda3[[#This Row],[E-mail Gestor]]))=FALSE,"Tem e-Mail Gestor","NÃO tem e-Mail Gestor")</f>
        <v>Tem e-Mail Gestor</v>
      </c>
      <c r="AH7" s="72" t="str">
        <f>"e-Mail KeyUserBPFuncional tem: "&amp;COUNTIFS(TabelaKeyUsersS4BracellOnda3[E-MAIL],TabelaKeyUsersS4BracellOnda3[[#This Row],[E-mail Gestor]])&amp; " Gestor Cadastrado"</f>
        <v>e-Mail KeyUserBPFuncional tem: 1 Gestor Cadastrado</v>
      </c>
      <c r="AI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 spans="1:35" s="64" customFormat="1">
      <c r="A8" s="78" t="s">
        <v>404</v>
      </c>
      <c r="B8" s="66" t="s">
        <v>385</v>
      </c>
      <c r="C8" s="66" t="s">
        <v>405</v>
      </c>
      <c r="D8" s="67" t="str">
        <f>INDEX(TabelaKeyUsersS4BracellOnda3[NOME DO KEY USER/BPs/FUNCIONAL],MATCH(TabelaKeyUsersS4BracellOnda3[[#This Row],[E-mail Gestor]],TabelaKeyUsersS4BracellOnda3[E-MAIL],0))</f>
        <v>Alisson Araujo De Oliveira</v>
      </c>
      <c r="E8" s="67" t="str">
        <f>INDEX(TabelaKeyUsersS4BracellOnda3[CARGO],MATCH(TabelaKeyUsersS4BracellOnda3[[#This Row],[E-mail Gestor]],TabelaKeyUsersS4BracellOnda3[E-MAIL],0))</f>
        <v>Ger Suprimentos - Planning &amp;Intelligence</v>
      </c>
      <c r="F8" s="68">
        <v>45699</v>
      </c>
      <c r="G8" s="69" t="s">
        <v>406</v>
      </c>
      <c r="H8" s="69" t="s">
        <v>407</v>
      </c>
      <c r="I8" s="69" t="s">
        <v>408</v>
      </c>
      <c r="J8" s="79" t="s">
        <v>409</v>
      </c>
      <c r="K8" s="70" t="s">
        <v>410</v>
      </c>
      <c r="L8" s="70" t="s">
        <v>411</v>
      </c>
      <c r="M8" s="70" t="s">
        <v>393</v>
      </c>
      <c r="N8" s="70" t="s">
        <v>412</v>
      </c>
      <c r="O8" s="70" t="s">
        <v>413</v>
      </c>
      <c r="P8" s="70" t="s">
        <v>396</v>
      </c>
      <c r="Q8" s="70" t="s">
        <v>397</v>
      </c>
      <c r="R8" s="70" t="s">
        <v>398</v>
      </c>
      <c r="S8" s="70" t="s">
        <v>414</v>
      </c>
      <c r="T8" s="72">
        <f>INDEX('[1]Bruno Key Users Consolidado1102'!H:H,MATCH(TRIM(TabelaKeyUsersS4BracellOnda3[[#This Row],[E-MAIL]])&amp;"*",'[1]Bruno Key Users Consolidado1102'!F:F,0))</f>
        <v>0</v>
      </c>
      <c r="U8" s="72" t="str">
        <f>INDEX('[1]Bruno Key Users Consolidado1102'!E:E,MATCH(TRIM(TabelaKeyUsersS4BracellOnda3[[#This Row],[E-MAIL]])&amp;"*",'[1]Bruno Key Users Consolidado1102'!F:F,0))</f>
        <v>MM</v>
      </c>
      <c r="V8" s="65" t="s">
        <v>415</v>
      </c>
      <c r="W8" s="65" t="s">
        <v>401</v>
      </c>
      <c r="X8" s="70" t="s">
        <v>402</v>
      </c>
      <c r="Y8" s="73" t="s">
        <v>416</v>
      </c>
      <c r="Z8" s="80">
        <v>45681</v>
      </c>
      <c r="AA8" s="81" t="str">
        <f>SUBSTITUTE(SUBSTITUTE(SUBSTITUTE(SUBSTITUTE(SUBSTITUTE(TabelaKeyUsersS4BracellOnda3[[#This Row],[WhatsApp]],"(",""), ")",""),"-",""),"+","")," ","")</f>
        <v>71986153060</v>
      </c>
      <c r="AB8" s="72" t="str">
        <f>IF(ISERROR(MATCH("*"&amp;RIGHT(TabelaKeyUsersS4BracellOnda3[[#This Row],[Whatsapp_limpo]],8),[1]GruposWhatsApp!D:D,0)),"Wng: não",INDEX([1]GruposWhatsApp!B:B,MATCH("*"&amp;RIGHT(TabelaKeyUsersS4BracellOnda3[[#This Row],[Whatsapp_limpo]],8),[1]GruposWhatsApp!D:D,0)))</f>
        <v>Wng: não</v>
      </c>
      <c r="AC8" s="77" t="e">
        <f ca="1">_xlfn.TEXTBEFORE(TabelaKeyUsersS4BracellOnda3[[#This Row],[NOME DO KEY USER/BPs/FUNCIONAL]]," ")&amp;" "&amp;TRIM(RIGHT(SUBSTITUTE(TabelaKeyUsersS4BracellOnda3[[#This Row],[NOME DO KEY USER/BPs/FUNCIONAL]]," ",REPT(" ",255)),255))</f>
        <v>#NAME?</v>
      </c>
      <c r="AD8" s="77" t="e">
        <f ca="1">TabelaKeyUsersS4BracellOnda3[[#This Row],[1o. e Último nome]]&amp;" ("&amp;TabelaKeyUsersS4BracellOnda3[[#This Row],[MÓDULO S4HANA]]&amp;")"&amp;
IF(ISERROR(SEARCH("fup-",TabelaKeyUsersS4BracellOnda3[[#This Row],[Fup Gestor não validou/respondeu lista KeyUser]])),"","#")</f>
        <v>#NAME?</v>
      </c>
      <c r="AE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 s="72" t="str">
        <f>IF(ISERROR(SEARCH("@",TabelaKeyUsersS4BracellOnda3[[#This Row],[E-MAIL]]))=FALSE,"Tem e-Mail KeyUserBPFunc","NÂO tem e-Mail KeyUserBPFunc")</f>
        <v>Tem e-Mail KeyUserBPFunc</v>
      </c>
      <c r="AG8" s="72" t="str">
        <f>IF(ISERROR(SEARCH("@",TabelaKeyUsersS4BracellOnda3[[#This Row],[E-mail Gestor]]))=FALSE,"Tem e-Mail Gestor","NÃO tem e-Mail Gestor")</f>
        <v>Tem e-Mail Gestor</v>
      </c>
      <c r="AH8" s="72" t="str">
        <f>"e-Mail KeyUserBPFuncional tem: "&amp;COUNTIFS(TabelaKeyUsersS4BracellOnda3[E-MAIL],TabelaKeyUsersS4BracellOnda3[[#This Row],[E-mail Gestor]])&amp; " Gestor Cadastrado"</f>
        <v>e-Mail KeyUserBPFuncional tem: 1 Gestor Cadastrado</v>
      </c>
      <c r="AI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 spans="1:35" s="64" customFormat="1">
      <c r="A9" s="78" t="s">
        <v>404</v>
      </c>
      <c r="B9" s="66" t="s">
        <v>385</v>
      </c>
      <c r="C9" s="66" t="s">
        <v>405</v>
      </c>
      <c r="D9" s="67" t="str">
        <f>INDEX(TabelaKeyUsersS4BracellOnda3[NOME DO KEY USER/BPs/FUNCIONAL],MATCH(TabelaKeyUsersS4BracellOnda3[[#This Row],[E-mail Gestor]],TabelaKeyUsersS4BracellOnda3[E-MAIL],0))</f>
        <v>Alisson Araujo De Oliveira</v>
      </c>
      <c r="E9" s="67" t="str">
        <f>INDEX(TabelaKeyUsersS4BracellOnda3[CARGO],MATCH(TabelaKeyUsersS4BracellOnda3[[#This Row],[E-mail Gestor]],TabelaKeyUsersS4BracellOnda3[E-MAIL],0))</f>
        <v>Ger Suprimentos - Planning &amp;Intelligence</v>
      </c>
      <c r="F9" s="68">
        <v>45699</v>
      </c>
      <c r="G9" s="69" t="s">
        <v>406</v>
      </c>
      <c r="H9" s="69" t="s">
        <v>407</v>
      </c>
      <c r="I9" s="69" t="s">
        <v>408</v>
      </c>
      <c r="J9" s="79" t="s">
        <v>417</v>
      </c>
      <c r="K9" s="70" t="s">
        <v>418</v>
      </c>
      <c r="L9" s="70" t="s">
        <v>419</v>
      </c>
      <c r="M9" s="70" t="s">
        <v>393</v>
      </c>
      <c r="N9" s="70" t="s">
        <v>412</v>
      </c>
      <c r="O9" s="70" t="s">
        <v>420</v>
      </c>
      <c r="P9" s="70" t="s">
        <v>396</v>
      </c>
      <c r="Q9" s="70" t="s">
        <v>397</v>
      </c>
      <c r="R9" s="70" t="s">
        <v>398</v>
      </c>
      <c r="S9" s="70" t="s">
        <v>414</v>
      </c>
      <c r="T9" s="72" t="str">
        <f>INDEX('[1]Bruno Key Users Consolidado1102'!H:H,MATCH(TRIM(TabelaKeyUsersS4BracellOnda3[[#This Row],[E-MAIL]])&amp;"*",'[1]Bruno Key Users Consolidado1102'!F:F,0))</f>
        <v>Sim (Mandar invites Workshops como mandatório)</v>
      </c>
      <c r="U9" s="72" t="str">
        <f>INDEX('[1]Bruno Key Users Consolidado1102'!E:E,MATCH(TRIM(TabelaKeyUsersS4BracellOnda3[[#This Row],[E-MAIL]])&amp;"*",'[1]Bruno Key Users Consolidado1102'!F:F,0))</f>
        <v>MM</v>
      </c>
      <c r="V9" s="65" t="s">
        <v>421</v>
      </c>
      <c r="W9" s="65" t="s">
        <v>401</v>
      </c>
      <c r="X9" s="70" t="s">
        <v>402</v>
      </c>
      <c r="Y9" s="73" t="s">
        <v>422</v>
      </c>
      <c r="Z9" s="80">
        <v>45915</v>
      </c>
      <c r="AA9" s="81" t="str">
        <f>SUBSTITUTE(SUBSTITUTE(SUBSTITUTE(SUBSTITUTE(SUBSTITUTE(TabelaKeyUsersS4BracellOnda3[[#This Row],[WhatsApp]],"(",""), ")",""),"-",""),"+","")," ","")</f>
        <v>14998852416</v>
      </c>
      <c r="AB9" s="72" t="str">
        <f>IF(ISERROR(MATCH("*"&amp;RIGHT(TabelaKeyUsersS4BracellOnda3[[#This Row],[Whatsapp_limpo]],8),[1]GruposWhatsApp!D:D,0)),"Wng: não",INDEX([1]GruposWhatsApp!B:B,MATCH("*"&amp;RIGHT(TabelaKeyUsersS4BracellOnda3[[#This Row],[Whatsapp_limpo]],8),[1]GruposWhatsApp!D:D,0)))</f>
        <v>Wng: não</v>
      </c>
      <c r="AC9" s="77" t="e">
        <f ca="1">_xlfn.TEXTBEFORE(TabelaKeyUsersS4BracellOnda3[[#This Row],[NOME DO KEY USER/BPs/FUNCIONAL]]," ")&amp;" "&amp;TRIM(RIGHT(SUBSTITUTE(TabelaKeyUsersS4BracellOnda3[[#This Row],[NOME DO KEY USER/BPs/FUNCIONAL]]," ",REPT(" ",255)),255))</f>
        <v>#NAME?</v>
      </c>
      <c r="AD9" s="77" t="e">
        <f ca="1">TabelaKeyUsersS4BracellOnda3[[#This Row],[1o. e Último nome]]&amp;" ("&amp;TabelaKeyUsersS4BracellOnda3[[#This Row],[MÓDULO S4HANA]]&amp;")"&amp;
IF(ISERROR(SEARCH("fup-",TabelaKeyUsersS4BracellOnda3[[#This Row],[Fup Gestor não validou/respondeu lista KeyUser]])),"","#")</f>
        <v>#NAME?</v>
      </c>
      <c r="AE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 s="72" t="str">
        <f>IF(ISERROR(SEARCH("@",TabelaKeyUsersS4BracellOnda3[[#This Row],[E-MAIL]]))=FALSE,"Tem e-Mail KeyUserBPFunc","NÂO tem e-Mail KeyUserBPFunc")</f>
        <v>Tem e-Mail KeyUserBPFunc</v>
      </c>
      <c r="AG9" s="72" t="str">
        <f>IF(ISERROR(SEARCH("@",TabelaKeyUsersS4BracellOnda3[[#This Row],[E-mail Gestor]]))=FALSE,"Tem e-Mail Gestor","NÃO tem e-Mail Gestor")</f>
        <v>Tem e-Mail Gestor</v>
      </c>
      <c r="AH9" s="72" t="str">
        <f>"e-Mail KeyUserBPFuncional tem: "&amp;COUNTIFS(TabelaKeyUsersS4BracellOnda3[E-MAIL],TabelaKeyUsersS4BracellOnda3[[#This Row],[E-mail Gestor]])&amp; " Gestor Cadastrado"</f>
        <v>e-Mail KeyUserBPFuncional tem: 1 Gestor Cadastrado</v>
      </c>
      <c r="AI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 spans="1:35" s="64" customFormat="1">
      <c r="A10" s="78" t="s">
        <v>404</v>
      </c>
      <c r="B10" s="66" t="s">
        <v>385</v>
      </c>
      <c r="C10" s="66" t="s">
        <v>405</v>
      </c>
      <c r="D10" s="67" t="str">
        <f>INDEX(TabelaKeyUsersS4BracellOnda3[NOME DO KEY USER/BPs/FUNCIONAL],MATCH(TabelaKeyUsersS4BracellOnda3[[#This Row],[E-mail Gestor]],TabelaKeyUsersS4BracellOnda3[E-MAIL],0))</f>
        <v>Alisson Araujo De Oliveira</v>
      </c>
      <c r="E10" s="67" t="str">
        <f>INDEX(TabelaKeyUsersS4BracellOnda3[CARGO],MATCH(TabelaKeyUsersS4BracellOnda3[[#This Row],[E-mail Gestor]],TabelaKeyUsersS4BracellOnda3[E-MAIL],0))</f>
        <v>Ger Suprimentos - Planning &amp;Intelligence</v>
      </c>
      <c r="F10" s="68">
        <v>45699</v>
      </c>
      <c r="G10" s="69" t="s">
        <v>406</v>
      </c>
      <c r="H10" s="69" t="s">
        <v>407</v>
      </c>
      <c r="I10" s="69" t="s">
        <v>408</v>
      </c>
      <c r="J10" s="79" t="s">
        <v>423</v>
      </c>
      <c r="K10" s="70" t="s">
        <v>391</v>
      </c>
      <c r="L10" s="70" t="s">
        <v>424</v>
      </c>
      <c r="M10" s="70" t="s">
        <v>393</v>
      </c>
      <c r="N10" s="70" t="s">
        <v>412</v>
      </c>
      <c r="O10" s="70" t="s">
        <v>425</v>
      </c>
      <c r="P10" s="70" t="s">
        <v>396</v>
      </c>
      <c r="Q10" s="70" t="s">
        <v>397</v>
      </c>
      <c r="R10" s="70" t="s">
        <v>398</v>
      </c>
      <c r="S10" s="70" t="s">
        <v>414</v>
      </c>
      <c r="T10" s="72">
        <f>INDEX('[1]Bruno Key Users Consolidado1102'!H:H,MATCH(TRIM(TabelaKeyUsersS4BracellOnda3[[#This Row],[E-MAIL]])&amp;"*",'[1]Bruno Key Users Consolidado1102'!F:F,0))</f>
        <v>0</v>
      </c>
      <c r="U10" s="72" t="str">
        <f>INDEX('[1]Bruno Key Users Consolidado1102'!E:E,MATCH(TRIM(TabelaKeyUsersS4BracellOnda3[[#This Row],[E-MAIL]])&amp;"*",'[1]Bruno Key Users Consolidado1102'!F:F,0))</f>
        <v>MM </v>
      </c>
      <c r="V10" s="65" t="s">
        <v>426</v>
      </c>
      <c r="W10" s="65" t="s">
        <v>426</v>
      </c>
      <c r="X10" s="70" t="s">
        <v>402</v>
      </c>
      <c r="Y10" s="73" t="s">
        <v>427</v>
      </c>
      <c r="Z10" s="80">
        <v>45846</v>
      </c>
      <c r="AA10" s="81" t="str">
        <f>SUBSTITUTE(SUBSTITUTE(SUBSTITUTE(SUBSTITUTE(SUBSTITUTE(TabelaKeyUsersS4BracellOnda3[[#This Row],[WhatsApp]],"(",""), ")",""),"-",""),"+","")," ","")</f>
        <v>19998090206</v>
      </c>
      <c r="AB10" s="72" t="str">
        <f>IF(ISERROR(MATCH("*"&amp;RIGHT(TabelaKeyUsersS4BracellOnda3[[#This Row],[Whatsapp_limpo]],8),[1]GruposWhatsApp!D:D,0)),"Wng: não",INDEX([1]GruposWhatsApp!B:B,MATCH("*"&amp;RIGHT(TabelaKeyUsersS4BracellOnda3[[#This Row],[Whatsapp_limpo]],8),[1]GruposWhatsApp!D:D,0)))</f>
        <v>Wng: não</v>
      </c>
      <c r="AC10" s="77" t="e">
        <f ca="1">_xlfn.TEXTBEFORE(TabelaKeyUsersS4BracellOnda3[[#This Row],[NOME DO KEY USER/BPs/FUNCIONAL]]," ")&amp;" "&amp;TRIM(RIGHT(SUBSTITUTE(TabelaKeyUsersS4BracellOnda3[[#This Row],[NOME DO KEY USER/BPs/FUNCIONAL]]," ",REPT(" ",255)),255))</f>
        <v>#NAME?</v>
      </c>
      <c r="AD10" s="77" t="e">
        <f ca="1">TabelaKeyUsersS4BracellOnda3[[#This Row],[1o. e Último nome]]&amp;" ("&amp;TabelaKeyUsersS4BracellOnda3[[#This Row],[MÓDULO S4HANA]]&amp;")"&amp;
IF(ISERROR(SEARCH("fup-",TabelaKeyUsersS4BracellOnda3[[#This Row],[Fup Gestor não validou/respondeu lista KeyUser]])),"","#")</f>
        <v>#NAME?</v>
      </c>
      <c r="AE1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 s="72" t="str">
        <f>IF(ISERROR(SEARCH("@",TabelaKeyUsersS4BracellOnda3[[#This Row],[E-MAIL]]))=FALSE,"Tem e-Mail KeyUserBPFunc","NÂO tem e-Mail KeyUserBPFunc")</f>
        <v>Tem e-Mail KeyUserBPFunc</v>
      </c>
      <c r="AG10" s="72" t="str">
        <f>IF(ISERROR(SEARCH("@",TabelaKeyUsersS4BracellOnda3[[#This Row],[E-mail Gestor]]))=FALSE,"Tem e-Mail Gestor","NÃO tem e-Mail Gestor")</f>
        <v>Tem e-Mail Gestor</v>
      </c>
      <c r="AH10" s="72" t="str">
        <f>"e-Mail KeyUserBPFuncional tem: "&amp;COUNTIFS(TabelaKeyUsersS4BracellOnda3[E-MAIL],TabelaKeyUsersS4BracellOnda3[[#This Row],[E-mail Gestor]])&amp; " Gestor Cadastrado"</f>
        <v>e-Mail KeyUserBPFuncional tem: 1 Gestor Cadastrado</v>
      </c>
      <c r="AI1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 spans="1:35" s="64" customFormat="1">
      <c r="A11" s="78" t="s">
        <v>428</v>
      </c>
      <c r="B11" s="66" t="s">
        <v>385</v>
      </c>
      <c r="C11" s="66" t="s">
        <v>405</v>
      </c>
      <c r="D11" s="67" t="str">
        <f>INDEX(TabelaKeyUsersS4BracellOnda3[NOME DO KEY USER/BPs/FUNCIONAL],MATCH(TabelaKeyUsersS4BracellOnda3[[#This Row],[E-mail Gestor]],TabelaKeyUsersS4BracellOnda3[E-MAIL],0))</f>
        <v>Davi Fernandes Dattoli</v>
      </c>
      <c r="E11" s="67" t="str">
        <f>INDEX(TabelaKeyUsersS4BracellOnda3[CARGO],MATCH(TabelaKeyUsersS4BracellOnda3[[#This Row],[E-mail Gestor]],TabelaKeyUsersS4BracellOnda3[E-MAIL],0))</f>
        <v>Ger Controladoria - Accounting</v>
      </c>
      <c r="F11" s="68">
        <v>45709</v>
      </c>
      <c r="G11" s="69" t="s">
        <v>429</v>
      </c>
      <c r="H11" s="69" t="s">
        <v>430</v>
      </c>
      <c r="I11" s="69" t="s">
        <v>431</v>
      </c>
      <c r="J11" s="70" t="s">
        <v>432</v>
      </c>
      <c r="K11" s="70" t="s">
        <v>433</v>
      </c>
      <c r="L11" s="70" t="s">
        <v>433</v>
      </c>
      <c r="M11" s="70" t="s">
        <v>434</v>
      </c>
      <c r="N11" s="70" t="s">
        <v>435</v>
      </c>
      <c r="O11" s="70" t="s">
        <v>436</v>
      </c>
      <c r="P11" s="70" t="s">
        <v>396</v>
      </c>
      <c r="Q11" s="70" t="s">
        <v>397</v>
      </c>
      <c r="R11" s="70" t="s">
        <v>398</v>
      </c>
      <c r="S11" s="70" t="s">
        <v>414</v>
      </c>
      <c r="T11" s="72" t="e">
        <f>INDEX('[1]Bruno Key Users Consolidado1102'!H:H,MATCH(TRIM(TabelaKeyUsersS4BracellOnda3[[#This Row],[E-MAIL]])&amp;"*",'[1]Bruno Key Users Consolidado1102'!F:F,0))</f>
        <v>#N/A</v>
      </c>
      <c r="U11" s="72" t="e">
        <f>INDEX('[1]Bruno Key Users Consolidado1102'!E:E,MATCH(TRIM(TabelaKeyUsersS4BracellOnda3[[#This Row],[E-MAIL]])&amp;"*",'[1]Bruno Key Users Consolidado1102'!F:F,0))</f>
        <v>#N/A</v>
      </c>
      <c r="V11" s="70"/>
      <c r="W11" s="70"/>
      <c r="X11" s="70" t="s">
        <v>402</v>
      </c>
      <c r="Y11" s="73" t="s">
        <v>437</v>
      </c>
      <c r="Z11" s="80">
        <v>45728</v>
      </c>
      <c r="AA11" s="81" t="str">
        <f>SUBSTITUTE(SUBSTITUTE(SUBSTITUTE(SUBSTITUTE(SUBSTITUTE(TabelaKeyUsersS4BracellOnda3[[#This Row],[WhatsApp]],"(",""), ")",""),"-",""),"+","")," ","")</f>
        <v>14998983977</v>
      </c>
      <c r="AB11" s="72" t="str">
        <f>IF(ISERROR(MATCH("*"&amp;RIGHT(TabelaKeyUsersS4BracellOnda3[[#This Row],[Whatsapp_limpo]],8),[1]GruposWhatsApp!D:D,0)),"Wng: não",INDEX([1]GruposWhatsApp!B:B,MATCH("*"&amp;RIGHT(TabelaKeyUsersS4BracellOnda3[[#This Row],[Whatsapp_limpo]],8),[1]GruposWhatsApp!D:D,0)))</f>
        <v>Wng: não</v>
      </c>
      <c r="AC11" s="77" t="e">
        <f ca="1">_xlfn.TEXTBEFORE(TabelaKeyUsersS4BracellOnda3[[#This Row],[NOME DO KEY USER/BPs/FUNCIONAL]]," ")&amp;" "&amp;TRIM(RIGHT(SUBSTITUTE(TabelaKeyUsersS4BracellOnda3[[#This Row],[NOME DO KEY USER/BPs/FUNCIONAL]]," ",REPT(" ",255)),255))</f>
        <v>#NAME?</v>
      </c>
      <c r="AD11" s="77" t="e">
        <f ca="1">TabelaKeyUsersS4BracellOnda3[[#This Row],[1o. e Último nome]]&amp;" ("&amp;TabelaKeyUsersS4BracellOnda3[[#This Row],[MÓDULO S4HANA]]&amp;")"&amp;
IF(ISERROR(SEARCH("fup-",TabelaKeyUsersS4BracellOnda3[[#This Row],[Fup Gestor não validou/respondeu lista KeyUser]])),"","#")</f>
        <v>#NAME?</v>
      </c>
      <c r="AE1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 s="72" t="str">
        <f>IF(ISERROR(SEARCH("@",TabelaKeyUsersS4BracellOnda3[[#This Row],[E-MAIL]]))=FALSE,"Tem e-Mail KeyUserBPFunc","NÂO tem e-Mail KeyUserBPFunc")</f>
        <v>Tem e-Mail KeyUserBPFunc</v>
      </c>
      <c r="AG11" s="72" t="str">
        <f>IF(ISERROR(SEARCH("@",TabelaKeyUsersS4BracellOnda3[[#This Row],[E-mail Gestor]]))=FALSE,"Tem e-Mail Gestor","NÃO tem e-Mail Gestor")</f>
        <v>Tem e-Mail Gestor</v>
      </c>
      <c r="AH11" s="72" t="str">
        <f>"e-Mail KeyUserBPFuncional tem: "&amp;COUNTIFS(TabelaKeyUsersS4BracellOnda3[E-MAIL],TabelaKeyUsersS4BracellOnda3[[#This Row],[E-mail Gestor]])&amp; " Gestor Cadastrado"</f>
        <v>e-Mail KeyUserBPFuncional tem: 1 Gestor Cadastrado</v>
      </c>
      <c r="AI1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 spans="1:35" s="64" customFormat="1">
      <c r="A12" s="78" t="s">
        <v>438</v>
      </c>
      <c r="B12" s="66" t="s">
        <v>385</v>
      </c>
      <c r="C12" s="66" t="s">
        <v>405</v>
      </c>
      <c r="D12" s="67" t="str">
        <f>INDEX(TabelaKeyUsersS4BracellOnda3[NOME DO KEY USER/BPs/FUNCIONAL],MATCH(TabelaKeyUsersS4BracellOnda3[[#This Row],[E-mail Gestor]],TabelaKeyUsersS4BracellOnda3[E-MAIL],0))</f>
        <v>Willian Troelsen</v>
      </c>
      <c r="E12" s="67" t="str">
        <f>INDEX(TabelaKeyUsersS4BracellOnda3[CARGO],MATCH(TabelaKeyUsersS4BracellOnda3[[#This Row],[E-mail Gestor]],TabelaKeyUsersS4BracellOnda3[E-MAIL],0))</f>
        <v>Ger SR Financeiro - Finance</v>
      </c>
      <c r="F12" s="68">
        <v>45709</v>
      </c>
      <c r="G12" s="69" t="s">
        <v>439</v>
      </c>
      <c r="H12" s="69" t="s">
        <v>440</v>
      </c>
      <c r="I12" s="69" t="s">
        <v>441</v>
      </c>
      <c r="J12" s="70" t="s">
        <v>442</v>
      </c>
      <c r="K12" s="70" t="s">
        <v>443</v>
      </c>
      <c r="L12" s="70" t="s">
        <v>443</v>
      </c>
      <c r="M12" s="70" t="s">
        <v>434</v>
      </c>
      <c r="N12" s="70" t="s">
        <v>435</v>
      </c>
      <c r="O12" s="70" t="s">
        <v>444</v>
      </c>
      <c r="P12" s="70" t="s">
        <v>396</v>
      </c>
      <c r="Q12" s="70" t="s">
        <v>397</v>
      </c>
      <c r="R12" s="70" t="s">
        <v>398</v>
      </c>
      <c r="S12" s="70" t="s">
        <v>414</v>
      </c>
      <c r="T12" s="72" t="e">
        <f>INDEX('[1]Bruno Key Users Consolidado1102'!H:H,MATCH(TRIM(TabelaKeyUsersS4BracellOnda3[[#This Row],[E-MAIL]])&amp;"*",'[1]Bruno Key Users Consolidado1102'!F:F,0))</f>
        <v>#N/A</v>
      </c>
      <c r="U12" s="72" t="e">
        <f>INDEX('[1]Bruno Key Users Consolidado1102'!E:E,MATCH(TRIM(TabelaKeyUsersS4BracellOnda3[[#This Row],[E-MAIL]])&amp;"*",'[1]Bruno Key Users Consolidado1102'!F:F,0))</f>
        <v>#N/A</v>
      </c>
      <c r="V12" s="70"/>
      <c r="W12" s="70"/>
      <c r="X12" s="70" t="s">
        <v>402</v>
      </c>
      <c r="Y12" s="73" t="s">
        <v>445</v>
      </c>
      <c r="Z12" s="80">
        <v>45679</v>
      </c>
      <c r="AA12" s="81" t="str">
        <f>SUBSTITUTE(SUBSTITUTE(SUBSTITUTE(SUBSTITUTE(SUBSTITUTE(TabelaKeyUsersS4BracellOnda3[[#This Row],[WhatsApp]],"(",""), ")",""),"-",""),"+","")," ","")</f>
        <v>14997766750</v>
      </c>
      <c r="AB12" s="72" t="str">
        <f>IF(ISERROR(MATCH("*"&amp;RIGHT(TabelaKeyUsersS4BracellOnda3[[#This Row],[Whatsapp_limpo]],8),[1]GruposWhatsApp!D:D,0)),"Wng: não",INDEX([1]GruposWhatsApp!B:B,MATCH("*"&amp;RIGHT(TabelaKeyUsersS4BracellOnda3[[#This Row],[Whatsapp_limpo]],8),[1]GruposWhatsApp!D:D,0)))</f>
        <v>Wng: não</v>
      </c>
      <c r="AC12" s="77" t="e">
        <f ca="1">_xlfn.TEXTBEFORE(TabelaKeyUsersS4BracellOnda3[[#This Row],[NOME DO KEY USER/BPs/FUNCIONAL]]," ")&amp;" "&amp;TRIM(RIGHT(SUBSTITUTE(TabelaKeyUsersS4BracellOnda3[[#This Row],[NOME DO KEY USER/BPs/FUNCIONAL]]," ",REPT(" ",255)),255))</f>
        <v>#NAME?</v>
      </c>
      <c r="AD12" s="77" t="e">
        <f ca="1">TabelaKeyUsersS4BracellOnda3[[#This Row],[1o. e Último nome]]&amp;" ("&amp;TabelaKeyUsersS4BracellOnda3[[#This Row],[MÓDULO S4HANA]]&amp;")"&amp;
IF(ISERROR(SEARCH("fup-",TabelaKeyUsersS4BracellOnda3[[#This Row],[Fup Gestor não validou/respondeu lista KeyUser]])),"","#")</f>
        <v>#NAME?</v>
      </c>
      <c r="AE1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 s="72" t="str">
        <f>IF(ISERROR(SEARCH("@",TabelaKeyUsersS4BracellOnda3[[#This Row],[E-MAIL]]))=FALSE,"Tem e-Mail KeyUserBPFunc","NÂO tem e-Mail KeyUserBPFunc")</f>
        <v>Tem e-Mail KeyUserBPFunc</v>
      </c>
      <c r="AG12" s="72" t="str">
        <f>IF(ISERROR(SEARCH("@",TabelaKeyUsersS4BracellOnda3[[#This Row],[E-mail Gestor]]))=FALSE,"Tem e-Mail Gestor","NÃO tem e-Mail Gestor")</f>
        <v>Tem e-Mail Gestor</v>
      </c>
      <c r="AH12" s="72" t="str">
        <f>"e-Mail KeyUserBPFuncional tem: "&amp;COUNTIFS(TabelaKeyUsersS4BracellOnda3[E-MAIL],TabelaKeyUsersS4BracellOnda3[[#This Row],[E-mail Gestor]])&amp; " Gestor Cadastrado"</f>
        <v>e-Mail KeyUserBPFuncional tem: 1 Gestor Cadastrado</v>
      </c>
      <c r="AI1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 spans="1:35" s="64" customFormat="1" hidden="1">
      <c r="A13" s="66" t="s">
        <v>446</v>
      </c>
      <c r="B13" s="66" t="s">
        <v>447</v>
      </c>
      <c r="C13" s="66" t="s">
        <v>405</v>
      </c>
      <c r="D13" s="67" t="str">
        <f>INDEX(TabelaKeyUsersS4BracellOnda3[NOME DO KEY USER/BPs/FUNCIONAL],MATCH(TabelaKeyUsersS4BracellOnda3[[#This Row],[E-mail Gestor]],TabelaKeyUsersS4BracellOnda3[E-MAIL],0))</f>
        <v>Alyne De Cassia Ramos Sebastiao</v>
      </c>
      <c r="E13" s="67" t="str">
        <f>INDEX(TabelaKeyUsersS4BracellOnda3[CARGO],MATCH(TabelaKeyUsersS4BracellOnda3[[#This Row],[E-mail Gestor]],TabelaKeyUsersS4BracellOnda3[E-MAIL],0))</f>
        <v xml:space="preserve">Forestry Administrative Coordinator / Coordenadora Administrativa Florestal </v>
      </c>
      <c r="F13" s="68">
        <v>45705</v>
      </c>
      <c r="G13" s="69" t="s">
        <v>448</v>
      </c>
      <c r="H13" s="69" t="s">
        <v>449</v>
      </c>
      <c r="I13" s="69" t="s">
        <v>450</v>
      </c>
      <c r="J13" s="70" t="s">
        <v>451</v>
      </c>
      <c r="K13" s="70" t="s">
        <v>452</v>
      </c>
      <c r="L13" s="70" t="s">
        <v>453</v>
      </c>
      <c r="M13" s="70" t="s">
        <v>454</v>
      </c>
      <c r="N13" s="65" t="s">
        <v>455</v>
      </c>
      <c r="O13" s="70" t="s">
        <v>456</v>
      </c>
      <c r="P13" s="70" t="s">
        <v>396</v>
      </c>
      <c r="Q13" s="65" t="s">
        <v>397</v>
      </c>
      <c r="R13" s="70" t="s">
        <v>398</v>
      </c>
      <c r="S13" s="65" t="s">
        <v>457</v>
      </c>
      <c r="T13" s="72" t="e">
        <f>INDEX('[1]Bruno Key Users Consolidado1102'!H:H,MATCH(TRIM(TabelaKeyUsersS4BracellOnda3[[#This Row],[E-MAIL]])&amp;"*",'[1]Bruno Key Users Consolidado1102'!F:F,0))</f>
        <v>#N/A</v>
      </c>
      <c r="U13" s="72" t="e">
        <f>INDEX('[1]Bruno Key Users Consolidado1102'!E:E,MATCH(TRIM(TabelaKeyUsersS4BracellOnda3[[#This Row],[E-MAIL]])&amp;"*",'[1]Bruno Key Users Consolidado1102'!F:F,0))</f>
        <v>#N/A</v>
      </c>
      <c r="V13" s="65"/>
      <c r="W13" s="65"/>
      <c r="X13" s="70"/>
      <c r="Y13" s="65" t="s">
        <v>336</v>
      </c>
      <c r="Z13" s="65"/>
      <c r="AA13" s="81" t="str">
        <f>SUBSTITUTE(SUBSTITUTE(SUBSTITUTE(SUBSTITUTE(SUBSTITUTE(TabelaKeyUsersS4BracellOnda3[[#This Row],[WhatsApp]],"(",""), ")",""),"-",""),"+","")," ","")</f>
        <v>.</v>
      </c>
      <c r="AB13" s="72" t="str">
        <f>IF(ISERROR(MATCH("*"&amp;RIGHT(TabelaKeyUsersS4BracellOnda3[[#This Row],[Whatsapp_limpo]],8),[1]GruposWhatsApp!D:D,0)),"Wng: não",INDEX([1]GruposWhatsApp!B:B,MATCH("*"&amp;RIGHT(TabelaKeyUsersS4BracellOnda3[[#This Row],[Whatsapp_limpo]],8),[1]GruposWhatsApp!D:D,0)))</f>
        <v>Wng: não</v>
      </c>
      <c r="AC13" s="77" t="e">
        <f ca="1">_xlfn.TEXTBEFORE(TabelaKeyUsersS4BracellOnda3[[#This Row],[NOME DO KEY USER/BPs/FUNCIONAL]]," ")&amp;" "&amp;TRIM(RIGHT(SUBSTITUTE(TabelaKeyUsersS4BracellOnda3[[#This Row],[NOME DO KEY USER/BPs/FUNCIONAL]]," ",REPT(" ",255)),255))</f>
        <v>#NAME?</v>
      </c>
      <c r="AD13" s="77" t="e">
        <f ca="1">TabelaKeyUsersS4BracellOnda3[[#This Row],[1o. e Último nome]]&amp;" ("&amp;TabelaKeyUsersS4BracellOnda3[[#This Row],[MÓDULO S4HANA]]&amp;")"&amp;
IF(ISERROR(SEARCH("fup-",TabelaKeyUsersS4BracellOnda3[[#This Row],[Fup Gestor não validou/respondeu lista KeyUser]])),"","#")</f>
        <v>#NAME?</v>
      </c>
      <c r="AE1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 s="72" t="str">
        <f>IF(ISERROR(SEARCH("@",TabelaKeyUsersS4BracellOnda3[[#This Row],[E-MAIL]]))=FALSE,"Tem e-Mail KeyUserBPFunc","NÂO tem e-Mail KeyUserBPFunc")</f>
        <v>Tem e-Mail KeyUserBPFunc</v>
      </c>
      <c r="AG13" s="72" t="str">
        <f>IF(ISERROR(SEARCH("@",TabelaKeyUsersS4BracellOnda3[[#This Row],[E-mail Gestor]]))=FALSE,"Tem e-Mail Gestor","NÃO tem e-Mail Gestor")</f>
        <v>Tem e-Mail Gestor</v>
      </c>
      <c r="AH13" s="72" t="str">
        <f>"e-Mail KeyUserBPFuncional tem: "&amp;COUNTIFS(TabelaKeyUsersS4BracellOnda3[E-MAIL],TabelaKeyUsersS4BracellOnda3[[#This Row],[E-mail Gestor]])&amp; " Gestor Cadastrado"</f>
        <v>e-Mail KeyUserBPFuncional tem: 1 Gestor Cadastrado</v>
      </c>
      <c r="AI1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 spans="1:35" s="64" customFormat="1" hidden="1">
      <c r="A14" s="66" t="s">
        <v>446</v>
      </c>
      <c r="B14" s="66" t="s">
        <v>447</v>
      </c>
      <c r="C14" s="66" t="s">
        <v>405</v>
      </c>
      <c r="D14" s="67" t="str">
        <f>INDEX(TabelaKeyUsersS4BracellOnda3[NOME DO KEY USER/BPs/FUNCIONAL],MATCH(TabelaKeyUsersS4BracellOnda3[[#This Row],[E-mail Gestor]],TabelaKeyUsersS4BracellOnda3[E-MAIL],0))</f>
        <v>Alyne De Cassia Ramos Sebastiao</v>
      </c>
      <c r="E14" s="67" t="str">
        <f>INDEX(TabelaKeyUsersS4BracellOnda3[CARGO],MATCH(TabelaKeyUsersS4BracellOnda3[[#This Row],[E-mail Gestor]],TabelaKeyUsersS4BracellOnda3[E-MAIL],0))</f>
        <v xml:space="preserve">Forestry Administrative Coordinator / Coordenadora Administrativa Florestal </v>
      </c>
      <c r="F14" s="68">
        <v>45705</v>
      </c>
      <c r="G14" s="69" t="s">
        <v>448</v>
      </c>
      <c r="H14" s="69" t="s">
        <v>449</v>
      </c>
      <c r="I14" s="69" t="s">
        <v>450</v>
      </c>
      <c r="J14" s="70" t="s">
        <v>458</v>
      </c>
      <c r="K14" s="70" t="s">
        <v>459</v>
      </c>
      <c r="L14" s="70" t="s">
        <v>453</v>
      </c>
      <c r="M14" s="70" t="s">
        <v>454</v>
      </c>
      <c r="N14" s="65" t="s">
        <v>455</v>
      </c>
      <c r="O14" s="70" t="s">
        <v>460</v>
      </c>
      <c r="P14" s="70" t="s">
        <v>396</v>
      </c>
      <c r="Q14" s="65" t="s">
        <v>397</v>
      </c>
      <c r="R14" s="70" t="s">
        <v>398</v>
      </c>
      <c r="S14" s="65" t="s">
        <v>457</v>
      </c>
      <c r="T14" s="72" t="e">
        <f>INDEX('[1]Bruno Key Users Consolidado1102'!H:H,MATCH(TRIM(TabelaKeyUsersS4BracellOnda3[[#This Row],[E-MAIL]])&amp;"*",'[1]Bruno Key Users Consolidado1102'!F:F,0))</f>
        <v>#N/A</v>
      </c>
      <c r="U14" s="72" t="e">
        <f>INDEX('[1]Bruno Key Users Consolidado1102'!E:E,MATCH(TRIM(TabelaKeyUsersS4BracellOnda3[[#This Row],[E-MAIL]])&amp;"*",'[1]Bruno Key Users Consolidado1102'!F:F,0))</f>
        <v>#N/A</v>
      </c>
      <c r="V14" s="65"/>
      <c r="W14" s="65"/>
      <c r="X14" s="70"/>
      <c r="Y14" s="65" t="s">
        <v>336</v>
      </c>
      <c r="Z14" s="65"/>
      <c r="AA14" s="81" t="str">
        <f>SUBSTITUTE(SUBSTITUTE(SUBSTITUTE(SUBSTITUTE(SUBSTITUTE(TabelaKeyUsersS4BracellOnda3[[#This Row],[WhatsApp]],"(",""), ")",""),"-",""),"+","")," ","")</f>
        <v>.</v>
      </c>
      <c r="AB14" s="72" t="str">
        <f>IF(ISERROR(MATCH("*"&amp;RIGHT(TabelaKeyUsersS4BracellOnda3[[#This Row],[Whatsapp_limpo]],8),[1]GruposWhatsApp!D:D,0)),"Wng: não",INDEX([1]GruposWhatsApp!B:B,MATCH("*"&amp;RIGHT(TabelaKeyUsersS4BracellOnda3[[#This Row],[Whatsapp_limpo]],8),[1]GruposWhatsApp!D:D,0)))</f>
        <v>Wng: não</v>
      </c>
      <c r="AC14" s="77" t="e">
        <f ca="1">_xlfn.TEXTBEFORE(TabelaKeyUsersS4BracellOnda3[[#This Row],[NOME DO KEY USER/BPs/FUNCIONAL]]," ")&amp;" "&amp;TRIM(RIGHT(SUBSTITUTE(TabelaKeyUsersS4BracellOnda3[[#This Row],[NOME DO KEY USER/BPs/FUNCIONAL]]," ",REPT(" ",255)),255))</f>
        <v>#NAME?</v>
      </c>
      <c r="AD14" s="77" t="e">
        <f ca="1">TabelaKeyUsersS4BracellOnda3[[#This Row],[1o. e Último nome]]&amp;" ("&amp;TabelaKeyUsersS4BracellOnda3[[#This Row],[MÓDULO S4HANA]]&amp;")"&amp;
IF(ISERROR(SEARCH("fup-",TabelaKeyUsersS4BracellOnda3[[#This Row],[Fup Gestor não validou/respondeu lista KeyUser]])),"","#")</f>
        <v>#NAME?</v>
      </c>
      <c r="AE1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 s="72" t="str">
        <f>IF(ISERROR(SEARCH("@",TabelaKeyUsersS4BracellOnda3[[#This Row],[E-MAIL]]))=FALSE,"Tem e-Mail KeyUserBPFunc","NÂO tem e-Mail KeyUserBPFunc")</f>
        <v>Tem e-Mail KeyUserBPFunc</v>
      </c>
      <c r="AG14" s="72" t="str">
        <f>IF(ISERROR(SEARCH("@",TabelaKeyUsersS4BracellOnda3[[#This Row],[E-mail Gestor]]))=FALSE,"Tem e-Mail Gestor","NÃO tem e-Mail Gestor")</f>
        <v>Tem e-Mail Gestor</v>
      </c>
      <c r="AH14" s="72" t="str">
        <f>"e-Mail KeyUserBPFuncional tem: "&amp;COUNTIFS(TabelaKeyUsersS4BracellOnda3[E-MAIL],TabelaKeyUsersS4BracellOnda3[[#This Row],[E-mail Gestor]])&amp; " Gestor Cadastrado"</f>
        <v>e-Mail KeyUserBPFuncional tem: 1 Gestor Cadastrado</v>
      </c>
      <c r="AI1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 spans="1:35" s="64" customFormat="1">
      <c r="A15" s="66" t="s">
        <v>446</v>
      </c>
      <c r="B15" s="66" t="s">
        <v>447</v>
      </c>
      <c r="C15" s="66" t="s">
        <v>405</v>
      </c>
      <c r="D15" s="67" t="str">
        <f>INDEX(TabelaKeyUsersS4BracellOnda3[NOME DO KEY USER/BPs/FUNCIONAL],MATCH(TabelaKeyUsersS4BracellOnda3[[#This Row],[E-mail Gestor]],TabelaKeyUsersS4BracellOnda3[E-MAIL],0))</f>
        <v>Alyne De Cassia Ramos Sebastiao</v>
      </c>
      <c r="E15" s="67" t="str">
        <f>INDEX(TabelaKeyUsersS4BracellOnda3[CARGO],MATCH(TabelaKeyUsersS4BracellOnda3[[#This Row],[E-mail Gestor]],TabelaKeyUsersS4BracellOnda3[E-MAIL],0))</f>
        <v xml:space="preserve">Forestry Administrative Coordinator / Coordenadora Administrativa Florestal </v>
      </c>
      <c r="F15" s="68">
        <v>45705</v>
      </c>
      <c r="G15" s="69" t="s">
        <v>448</v>
      </c>
      <c r="H15" s="69" t="s">
        <v>449</v>
      </c>
      <c r="I15" s="69" t="s">
        <v>450</v>
      </c>
      <c r="J15" s="70" t="s">
        <v>461</v>
      </c>
      <c r="K15" s="65" t="s">
        <v>462</v>
      </c>
      <c r="L15" s="70" t="s">
        <v>463</v>
      </c>
      <c r="M15" s="70" t="s">
        <v>454</v>
      </c>
      <c r="N15" s="70" t="s">
        <v>455</v>
      </c>
      <c r="O15" s="70" t="s">
        <v>464</v>
      </c>
      <c r="P15" s="70" t="s">
        <v>396</v>
      </c>
      <c r="Q15" s="65" t="s">
        <v>397</v>
      </c>
      <c r="R15" s="70" t="s">
        <v>398</v>
      </c>
      <c r="S15" s="65" t="s">
        <v>414</v>
      </c>
      <c r="T15" s="72" t="e">
        <f>INDEX('[1]Bruno Key Users Consolidado1102'!H:H,MATCH(TRIM(TabelaKeyUsersS4BracellOnda3[[#This Row],[E-MAIL]])&amp;"*",'[1]Bruno Key Users Consolidado1102'!F:F,0))</f>
        <v>#N/A</v>
      </c>
      <c r="U15" s="72" t="e">
        <f>INDEX('[1]Bruno Key Users Consolidado1102'!E:E,MATCH(TRIM(TabelaKeyUsersS4BracellOnda3[[#This Row],[E-MAIL]])&amp;"*",'[1]Bruno Key Users Consolidado1102'!F:F,0))</f>
        <v>#N/A</v>
      </c>
      <c r="V15" s="65"/>
      <c r="W15" s="65"/>
      <c r="X15" s="65" t="s">
        <v>465</v>
      </c>
      <c r="Y15" s="65" t="s">
        <v>465</v>
      </c>
      <c r="Z15" s="65" t="s">
        <v>465</v>
      </c>
      <c r="AA15" s="81" t="str">
        <f>SUBSTITUTE(SUBSTITUTE(SUBSTITUTE(SUBSTITUTE(SUBSTITUTE(TabelaKeyUsersS4BracellOnda3[[#This Row],[WhatsApp]],"(",""), ")",""),"-",""),"+","")," ","")</f>
        <v>NãoRespondeu</v>
      </c>
      <c r="AB15" s="72" t="str">
        <f>IF(ISERROR(MATCH("*"&amp;RIGHT(TabelaKeyUsersS4BracellOnda3[[#This Row],[Whatsapp_limpo]],8),[1]GruposWhatsApp!D:D,0)),"Wng: não",INDEX([1]GruposWhatsApp!B:B,MATCH("*"&amp;RIGHT(TabelaKeyUsersS4BracellOnda3[[#This Row],[Whatsapp_limpo]],8),[1]GruposWhatsApp!D:D,0)))</f>
        <v>Wng: não</v>
      </c>
      <c r="AC15" s="77" t="e">
        <f ca="1">_xlfn.TEXTBEFORE(TabelaKeyUsersS4BracellOnda3[[#This Row],[NOME DO KEY USER/BPs/FUNCIONAL]]," ")&amp;" "&amp;TRIM(RIGHT(SUBSTITUTE(TabelaKeyUsersS4BracellOnda3[[#This Row],[NOME DO KEY USER/BPs/FUNCIONAL]]," ",REPT(" ",255)),255))</f>
        <v>#NAME?</v>
      </c>
      <c r="AD15" s="77" t="e">
        <f ca="1">TabelaKeyUsersS4BracellOnda3[[#This Row],[1o. e Último nome]]&amp;" ("&amp;TabelaKeyUsersS4BracellOnda3[[#This Row],[MÓDULO S4HANA]]&amp;")"&amp;
IF(ISERROR(SEARCH("fup-",TabelaKeyUsersS4BracellOnda3[[#This Row],[Fup Gestor não validou/respondeu lista KeyUser]])),"","#")</f>
        <v>#NAME?</v>
      </c>
      <c r="AE1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 s="72" t="str">
        <f>IF(ISERROR(SEARCH("@",TabelaKeyUsersS4BracellOnda3[[#This Row],[E-MAIL]]))=FALSE,"Tem e-Mail KeyUserBPFunc","NÂO tem e-Mail KeyUserBPFunc")</f>
        <v>Tem e-Mail KeyUserBPFunc</v>
      </c>
      <c r="AG15" s="72" t="str">
        <f>IF(ISERROR(SEARCH("@",TabelaKeyUsersS4BracellOnda3[[#This Row],[E-mail Gestor]]))=FALSE,"Tem e-Mail Gestor","NÃO tem e-Mail Gestor")</f>
        <v>Tem e-Mail Gestor</v>
      </c>
      <c r="AH15" s="72" t="str">
        <f>"e-Mail KeyUserBPFuncional tem: "&amp;COUNTIFS(TabelaKeyUsersS4BracellOnda3[E-MAIL],TabelaKeyUsersS4BracellOnda3[[#This Row],[E-mail Gestor]])&amp; " Gestor Cadastrado"</f>
        <v>e-Mail KeyUserBPFuncional tem: 1 Gestor Cadastrado</v>
      </c>
      <c r="AI1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 spans="1:35" s="64" customFormat="1" hidden="1">
      <c r="A16" s="66" t="s">
        <v>446</v>
      </c>
      <c r="B16" s="66" t="s">
        <v>447</v>
      </c>
      <c r="C16" s="66" t="s">
        <v>405</v>
      </c>
      <c r="D16" s="67" t="str">
        <f>INDEX(TabelaKeyUsersS4BracellOnda3[NOME DO KEY USER/BPs/FUNCIONAL],MATCH(TabelaKeyUsersS4BracellOnda3[[#This Row],[E-mail Gestor]],TabelaKeyUsersS4BracellOnda3[E-MAIL],0))</f>
        <v>Alyne De Cassia Ramos Sebastiao</v>
      </c>
      <c r="E16" s="67" t="str">
        <f>INDEX(TabelaKeyUsersS4BracellOnda3[CARGO],MATCH(TabelaKeyUsersS4BracellOnda3[[#This Row],[E-mail Gestor]],TabelaKeyUsersS4BracellOnda3[E-MAIL],0))</f>
        <v xml:space="preserve">Forestry Administrative Coordinator / Coordenadora Administrativa Florestal </v>
      </c>
      <c r="F16" s="68">
        <v>45705</v>
      </c>
      <c r="G16" s="69" t="s">
        <v>448</v>
      </c>
      <c r="H16" s="69" t="s">
        <v>449</v>
      </c>
      <c r="I16" s="69" t="s">
        <v>450</v>
      </c>
      <c r="J16" s="70" t="s">
        <v>466</v>
      </c>
      <c r="K16" s="70" t="s">
        <v>467</v>
      </c>
      <c r="L16" s="70" t="s">
        <v>453</v>
      </c>
      <c r="M16" s="70" t="s">
        <v>454</v>
      </c>
      <c r="N16" s="65" t="s">
        <v>455</v>
      </c>
      <c r="O16" s="70" t="s">
        <v>468</v>
      </c>
      <c r="P16" s="70" t="s">
        <v>396</v>
      </c>
      <c r="Q16" s="65" t="s">
        <v>397</v>
      </c>
      <c r="R16" s="70" t="s">
        <v>398</v>
      </c>
      <c r="S16" s="65" t="s">
        <v>457</v>
      </c>
      <c r="T16" s="72" t="e">
        <f>INDEX('[1]Bruno Key Users Consolidado1102'!H:H,MATCH(TRIM(TabelaKeyUsersS4BracellOnda3[[#This Row],[E-MAIL]])&amp;"*",'[1]Bruno Key Users Consolidado1102'!F:F,0))</f>
        <v>#N/A</v>
      </c>
      <c r="U16" s="72" t="e">
        <f>INDEX('[1]Bruno Key Users Consolidado1102'!E:E,MATCH(TRIM(TabelaKeyUsersS4BracellOnda3[[#This Row],[E-MAIL]])&amp;"*",'[1]Bruno Key Users Consolidado1102'!F:F,0))</f>
        <v>#N/A</v>
      </c>
      <c r="V16" s="65"/>
      <c r="W16" s="65"/>
      <c r="X16" s="70"/>
      <c r="Y16" s="65" t="s">
        <v>336</v>
      </c>
      <c r="Z16" s="65"/>
      <c r="AA16" s="81" t="str">
        <f>SUBSTITUTE(SUBSTITUTE(SUBSTITUTE(SUBSTITUTE(SUBSTITUTE(TabelaKeyUsersS4BracellOnda3[[#This Row],[WhatsApp]],"(",""), ")",""),"-",""),"+","")," ","")</f>
        <v>.</v>
      </c>
      <c r="AB16" s="72" t="str">
        <f>IF(ISERROR(MATCH("*"&amp;RIGHT(TabelaKeyUsersS4BracellOnda3[[#This Row],[Whatsapp_limpo]],8),[1]GruposWhatsApp!D:D,0)),"Wng: não",INDEX([1]GruposWhatsApp!B:B,MATCH("*"&amp;RIGHT(TabelaKeyUsersS4BracellOnda3[[#This Row],[Whatsapp_limpo]],8),[1]GruposWhatsApp!D:D,0)))</f>
        <v>Wng: não</v>
      </c>
      <c r="AC16" s="77" t="e">
        <f ca="1">_xlfn.TEXTBEFORE(TabelaKeyUsersS4BracellOnda3[[#This Row],[NOME DO KEY USER/BPs/FUNCIONAL]]," ")&amp;" "&amp;TRIM(RIGHT(SUBSTITUTE(TabelaKeyUsersS4BracellOnda3[[#This Row],[NOME DO KEY USER/BPs/FUNCIONAL]]," ",REPT(" ",255)),255))</f>
        <v>#NAME?</v>
      </c>
      <c r="AD16" s="77" t="e">
        <f ca="1">TabelaKeyUsersS4BracellOnda3[[#This Row],[1o. e Último nome]]&amp;" ("&amp;TabelaKeyUsersS4BracellOnda3[[#This Row],[MÓDULO S4HANA]]&amp;")"&amp;
IF(ISERROR(SEARCH("fup-",TabelaKeyUsersS4BracellOnda3[[#This Row],[Fup Gestor não validou/respondeu lista KeyUser]])),"","#")</f>
        <v>#NAME?</v>
      </c>
      <c r="AE1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 s="72" t="str">
        <f>IF(ISERROR(SEARCH("@",TabelaKeyUsersS4BracellOnda3[[#This Row],[E-MAIL]]))=FALSE,"Tem e-Mail KeyUserBPFunc","NÂO tem e-Mail KeyUserBPFunc")</f>
        <v>Tem e-Mail KeyUserBPFunc</v>
      </c>
      <c r="AG16" s="72" t="str">
        <f>IF(ISERROR(SEARCH("@",TabelaKeyUsersS4BracellOnda3[[#This Row],[E-mail Gestor]]))=FALSE,"Tem e-Mail Gestor","NÃO tem e-Mail Gestor")</f>
        <v>Tem e-Mail Gestor</v>
      </c>
      <c r="AH16" s="72" t="str">
        <f>"e-Mail KeyUserBPFuncional tem: "&amp;COUNTIFS(TabelaKeyUsersS4BracellOnda3[E-MAIL],TabelaKeyUsersS4BracellOnda3[[#This Row],[E-mail Gestor]])&amp; " Gestor Cadastrado"</f>
        <v>e-Mail KeyUserBPFuncional tem: 1 Gestor Cadastrado</v>
      </c>
      <c r="AI1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 spans="1:35" s="64" customFormat="1" hidden="1">
      <c r="A17" s="66" t="s">
        <v>446</v>
      </c>
      <c r="B17" s="66" t="s">
        <v>447</v>
      </c>
      <c r="C17" s="66" t="s">
        <v>405</v>
      </c>
      <c r="D17" s="67" t="str">
        <f>INDEX(TabelaKeyUsersS4BracellOnda3[NOME DO KEY USER/BPs/FUNCIONAL],MATCH(TabelaKeyUsersS4BracellOnda3[[#This Row],[E-mail Gestor]],TabelaKeyUsersS4BracellOnda3[E-MAIL],0))</f>
        <v>Alyne De Cassia Ramos Sebastiao</v>
      </c>
      <c r="E17" s="67" t="str">
        <f>INDEX(TabelaKeyUsersS4BracellOnda3[CARGO],MATCH(TabelaKeyUsersS4BracellOnda3[[#This Row],[E-mail Gestor]],TabelaKeyUsersS4BracellOnda3[E-MAIL],0))</f>
        <v xml:space="preserve">Forestry Administrative Coordinator / Coordenadora Administrativa Florestal </v>
      </c>
      <c r="F17" s="68">
        <v>45705</v>
      </c>
      <c r="G17" s="69" t="s">
        <v>448</v>
      </c>
      <c r="H17" s="69" t="s">
        <v>449</v>
      </c>
      <c r="I17" s="69" t="s">
        <v>450</v>
      </c>
      <c r="J17" s="70" t="s">
        <v>469</v>
      </c>
      <c r="K17" s="70" t="s">
        <v>470</v>
      </c>
      <c r="L17" s="70" t="s">
        <v>453</v>
      </c>
      <c r="M17" s="70" t="s">
        <v>454</v>
      </c>
      <c r="N17" s="65" t="s">
        <v>455</v>
      </c>
      <c r="O17" s="70" t="s">
        <v>471</v>
      </c>
      <c r="P17" s="70" t="s">
        <v>396</v>
      </c>
      <c r="Q17" s="65" t="s">
        <v>397</v>
      </c>
      <c r="R17" s="70" t="s">
        <v>398</v>
      </c>
      <c r="S17" s="65" t="s">
        <v>457</v>
      </c>
      <c r="T17" s="72" t="e">
        <f>INDEX('[1]Bruno Key Users Consolidado1102'!H:H,MATCH(TRIM(TabelaKeyUsersS4BracellOnda3[[#This Row],[E-MAIL]])&amp;"*",'[1]Bruno Key Users Consolidado1102'!F:F,0))</f>
        <v>#N/A</v>
      </c>
      <c r="U17" s="72" t="e">
        <f>INDEX('[1]Bruno Key Users Consolidado1102'!E:E,MATCH(TRIM(TabelaKeyUsersS4BracellOnda3[[#This Row],[E-MAIL]])&amp;"*",'[1]Bruno Key Users Consolidado1102'!F:F,0))</f>
        <v>#N/A</v>
      </c>
      <c r="V17" s="65"/>
      <c r="W17" s="65"/>
      <c r="X17" s="70"/>
      <c r="Y17" s="65" t="s">
        <v>336</v>
      </c>
      <c r="Z17" s="65"/>
      <c r="AA17" s="81" t="str">
        <f>SUBSTITUTE(SUBSTITUTE(SUBSTITUTE(SUBSTITUTE(SUBSTITUTE(TabelaKeyUsersS4BracellOnda3[[#This Row],[WhatsApp]],"(",""), ")",""),"-",""),"+","")," ","")</f>
        <v>.</v>
      </c>
      <c r="AB17" s="72" t="str">
        <f>IF(ISERROR(MATCH("*"&amp;RIGHT(TabelaKeyUsersS4BracellOnda3[[#This Row],[Whatsapp_limpo]],8),[1]GruposWhatsApp!D:D,0)),"Wng: não",INDEX([1]GruposWhatsApp!B:B,MATCH("*"&amp;RIGHT(TabelaKeyUsersS4BracellOnda3[[#This Row],[Whatsapp_limpo]],8),[1]GruposWhatsApp!D:D,0)))</f>
        <v>Wng: não</v>
      </c>
      <c r="AC17" s="77" t="e">
        <f ca="1">_xlfn.TEXTBEFORE(TabelaKeyUsersS4BracellOnda3[[#This Row],[NOME DO KEY USER/BPs/FUNCIONAL]]," ")&amp;" "&amp;TRIM(RIGHT(SUBSTITUTE(TabelaKeyUsersS4BracellOnda3[[#This Row],[NOME DO KEY USER/BPs/FUNCIONAL]]," ",REPT(" ",255)),255))</f>
        <v>#NAME?</v>
      </c>
      <c r="AD17" s="77" t="e">
        <f ca="1">TabelaKeyUsersS4BracellOnda3[[#This Row],[1o. e Último nome]]&amp;" ("&amp;TabelaKeyUsersS4BracellOnda3[[#This Row],[MÓDULO S4HANA]]&amp;")"&amp;
IF(ISERROR(SEARCH("fup-",TabelaKeyUsersS4BracellOnda3[[#This Row],[Fup Gestor não validou/respondeu lista KeyUser]])),"","#")</f>
        <v>#NAME?</v>
      </c>
      <c r="AE1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 s="72" t="str">
        <f>IF(ISERROR(SEARCH("@",TabelaKeyUsersS4BracellOnda3[[#This Row],[E-MAIL]]))=FALSE,"Tem e-Mail KeyUserBPFunc","NÂO tem e-Mail KeyUserBPFunc")</f>
        <v>Tem e-Mail KeyUserBPFunc</v>
      </c>
      <c r="AG17" s="72" t="str">
        <f>IF(ISERROR(SEARCH("@",TabelaKeyUsersS4BracellOnda3[[#This Row],[E-mail Gestor]]))=FALSE,"Tem e-Mail Gestor","NÃO tem e-Mail Gestor")</f>
        <v>Tem e-Mail Gestor</v>
      </c>
      <c r="AH17" s="72" t="str">
        <f>"e-Mail KeyUserBPFuncional tem: "&amp;COUNTIFS(TabelaKeyUsersS4BracellOnda3[E-MAIL],TabelaKeyUsersS4BracellOnda3[[#This Row],[E-mail Gestor]])&amp; " Gestor Cadastrado"</f>
        <v>e-Mail KeyUserBPFuncional tem: 1 Gestor Cadastrado</v>
      </c>
      <c r="AI1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 spans="1:35" s="64" customFormat="1" hidden="1">
      <c r="A18" s="66" t="s">
        <v>446</v>
      </c>
      <c r="B18" s="66" t="s">
        <v>447</v>
      </c>
      <c r="C18" s="66" t="s">
        <v>405</v>
      </c>
      <c r="D18" s="67" t="str">
        <f>INDEX(TabelaKeyUsersS4BracellOnda3[NOME DO KEY USER/BPs/FUNCIONAL],MATCH(TabelaKeyUsersS4BracellOnda3[[#This Row],[E-mail Gestor]],TabelaKeyUsersS4BracellOnda3[E-MAIL],0))</f>
        <v>Alyne De Cassia Ramos Sebastiao</v>
      </c>
      <c r="E18" s="67" t="str">
        <f>INDEX(TabelaKeyUsersS4BracellOnda3[CARGO],MATCH(TabelaKeyUsersS4BracellOnda3[[#This Row],[E-mail Gestor]],TabelaKeyUsersS4BracellOnda3[E-MAIL],0))</f>
        <v xml:space="preserve">Forestry Administrative Coordinator / Coordenadora Administrativa Florestal </v>
      </c>
      <c r="F18" s="68">
        <v>45705</v>
      </c>
      <c r="G18" s="69" t="s">
        <v>448</v>
      </c>
      <c r="H18" s="69" t="s">
        <v>449</v>
      </c>
      <c r="I18" s="69" t="s">
        <v>450</v>
      </c>
      <c r="J18" s="70" t="s">
        <v>472</v>
      </c>
      <c r="K18" s="70" t="s">
        <v>473</v>
      </c>
      <c r="L18" s="70" t="s">
        <v>453</v>
      </c>
      <c r="M18" s="70" t="s">
        <v>454</v>
      </c>
      <c r="N18" s="65" t="s">
        <v>455</v>
      </c>
      <c r="O18" s="70" t="s">
        <v>474</v>
      </c>
      <c r="P18" s="70" t="s">
        <v>396</v>
      </c>
      <c r="Q18" s="65" t="s">
        <v>397</v>
      </c>
      <c r="R18" s="70" t="s">
        <v>398</v>
      </c>
      <c r="S18" s="65" t="s">
        <v>457</v>
      </c>
      <c r="T18" s="72" t="e">
        <f>INDEX('[1]Bruno Key Users Consolidado1102'!H:H,MATCH(TRIM(TabelaKeyUsersS4BracellOnda3[[#This Row],[E-MAIL]])&amp;"*",'[1]Bruno Key Users Consolidado1102'!F:F,0))</f>
        <v>#N/A</v>
      </c>
      <c r="U18" s="72" t="e">
        <f>INDEX('[1]Bruno Key Users Consolidado1102'!E:E,MATCH(TRIM(TabelaKeyUsersS4BracellOnda3[[#This Row],[E-MAIL]])&amp;"*",'[1]Bruno Key Users Consolidado1102'!F:F,0))</f>
        <v>#N/A</v>
      </c>
      <c r="V18" s="65"/>
      <c r="W18" s="65"/>
      <c r="X18" s="70"/>
      <c r="Y18" s="65" t="s">
        <v>336</v>
      </c>
      <c r="Z18" s="65"/>
      <c r="AA18" s="81" t="str">
        <f>SUBSTITUTE(SUBSTITUTE(SUBSTITUTE(SUBSTITUTE(SUBSTITUTE(TabelaKeyUsersS4BracellOnda3[[#This Row],[WhatsApp]],"(",""), ")",""),"-",""),"+","")," ","")</f>
        <v>.</v>
      </c>
      <c r="AB18" s="72" t="str">
        <f>IF(ISERROR(MATCH("*"&amp;RIGHT(TabelaKeyUsersS4BracellOnda3[[#This Row],[Whatsapp_limpo]],8),[1]GruposWhatsApp!D:D,0)),"Wng: não",INDEX([1]GruposWhatsApp!B:B,MATCH("*"&amp;RIGHT(TabelaKeyUsersS4BracellOnda3[[#This Row],[Whatsapp_limpo]],8),[1]GruposWhatsApp!D:D,0)))</f>
        <v>Wng: não</v>
      </c>
      <c r="AC18" s="77" t="e">
        <f ca="1">_xlfn.TEXTBEFORE(TabelaKeyUsersS4BracellOnda3[[#This Row],[NOME DO KEY USER/BPs/FUNCIONAL]]," ")&amp;" "&amp;TRIM(RIGHT(SUBSTITUTE(TabelaKeyUsersS4BracellOnda3[[#This Row],[NOME DO KEY USER/BPs/FUNCIONAL]]," ",REPT(" ",255)),255))</f>
        <v>#NAME?</v>
      </c>
      <c r="AD18" s="77" t="e">
        <f ca="1">TabelaKeyUsersS4BracellOnda3[[#This Row],[1o. e Último nome]]&amp;" ("&amp;TabelaKeyUsersS4BracellOnda3[[#This Row],[MÓDULO S4HANA]]&amp;")"&amp;
IF(ISERROR(SEARCH("fup-",TabelaKeyUsersS4BracellOnda3[[#This Row],[Fup Gestor não validou/respondeu lista KeyUser]])),"","#")</f>
        <v>#NAME?</v>
      </c>
      <c r="AE1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8" s="72" t="str">
        <f>IF(ISERROR(SEARCH("@",TabelaKeyUsersS4BracellOnda3[[#This Row],[E-MAIL]]))=FALSE,"Tem e-Mail KeyUserBPFunc","NÂO tem e-Mail KeyUserBPFunc")</f>
        <v>Tem e-Mail KeyUserBPFunc</v>
      </c>
      <c r="AG18" s="72" t="str">
        <f>IF(ISERROR(SEARCH("@",TabelaKeyUsersS4BracellOnda3[[#This Row],[E-mail Gestor]]))=FALSE,"Tem e-Mail Gestor","NÃO tem e-Mail Gestor")</f>
        <v>Tem e-Mail Gestor</v>
      </c>
      <c r="AH18" s="72" t="str">
        <f>"e-Mail KeyUserBPFuncional tem: "&amp;COUNTIFS(TabelaKeyUsersS4BracellOnda3[E-MAIL],TabelaKeyUsersS4BracellOnda3[[#This Row],[E-mail Gestor]])&amp; " Gestor Cadastrado"</f>
        <v>e-Mail KeyUserBPFuncional tem: 1 Gestor Cadastrado</v>
      </c>
      <c r="AI1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 spans="1:35" s="64" customFormat="1" hidden="1">
      <c r="A19" s="66" t="s">
        <v>446</v>
      </c>
      <c r="B19" s="66" t="s">
        <v>447</v>
      </c>
      <c r="C19" s="66" t="s">
        <v>405</v>
      </c>
      <c r="D19" s="67" t="str">
        <f>INDEX(TabelaKeyUsersS4BracellOnda3[NOME DO KEY USER/BPs/FUNCIONAL],MATCH(TabelaKeyUsersS4BracellOnda3[[#This Row],[E-mail Gestor]],TabelaKeyUsersS4BracellOnda3[E-MAIL],0))</f>
        <v>Alyne De Cassia Ramos Sebastiao</v>
      </c>
      <c r="E19" s="67" t="str">
        <f>INDEX(TabelaKeyUsersS4BracellOnda3[CARGO],MATCH(TabelaKeyUsersS4BracellOnda3[[#This Row],[E-mail Gestor]],TabelaKeyUsersS4BracellOnda3[E-MAIL],0))</f>
        <v xml:space="preserve">Forestry Administrative Coordinator / Coordenadora Administrativa Florestal </v>
      </c>
      <c r="F19" s="68">
        <v>45705</v>
      </c>
      <c r="G19" s="69" t="s">
        <v>448</v>
      </c>
      <c r="H19" s="69" t="s">
        <v>449</v>
      </c>
      <c r="I19" s="69" t="s">
        <v>450</v>
      </c>
      <c r="J19" s="70" t="s">
        <v>475</v>
      </c>
      <c r="K19" s="70" t="s">
        <v>473</v>
      </c>
      <c r="L19" s="70" t="s">
        <v>453</v>
      </c>
      <c r="M19" s="70" t="s">
        <v>454</v>
      </c>
      <c r="N19" s="65" t="s">
        <v>455</v>
      </c>
      <c r="O19" s="70" t="s">
        <v>476</v>
      </c>
      <c r="P19" s="70" t="s">
        <v>396</v>
      </c>
      <c r="Q19" s="65" t="s">
        <v>397</v>
      </c>
      <c r="R19" s="70" t="s">
        <v>398</v>
      </c>
      <c r="S19" s="65" t="s">
        <v>457</v>
      </c>
      <c r="T19" s="72" t="e">
        <f>INDEX('[1]Bruno Key Users Consolidado1102'!H:H,MATCH(TRIM(TabelaKeyUsersS4BracellOnda3[[#This Row],[E-MAIL]])&amp;"*",'[1]Bruno Key Users Consolidado1102'!F:F,0))</f>
        <v>#N/A</v>
      </c>
      <c r="U19" s="72" t="e">
        <f>INDEX('[1]Bruno Key Users Consolidado1102'!E:E,MATCH(TRIM(TabelaKeyUsersS4BracellOnda3[[#This Row],[E-MAIL]])&amp;"*",'[1]Bruno Key Users Consolidado1102'!F:F,0))</f>
        <v>#N/A</v>
      </c>
      <c r="V19" s="65"/>
      <c r="W19" s="65"/>
      <c r="X19" s="70"/>
      <c r="Y19" s="65" t="s">
        <v>336</v>
      </c>
      <c r="Z19" s="65"/>
      <c r="AA19" s="81" t="str">
        <f>SUBSTITUTE(SUBSTITUTE(SUBSTITUTE(SUBSTITUTE(SUBSTITUTE(TabelaKeyUsersS4BracellOnda3[[#This Row],[WhatsApp]],"(",""), ")",""),"-",""),"+","")," ","")</f>
        <v>.</v>
      </c>
      <c r="AB19" s="72" t="str">
        <f>IF(ISERROR(MATCH("*"&amp;RIGHT(TabelaKeyUsersS4BracellOnda3[[#This Row],[Whatsapp_limpo]],8),[1]GruposWhatsApp!D:D,0)),"Wng: não",INDEX([1]GruposWhatsApp!B:B,MATCH("*"&amp;RIGHT(TabelaKeyUsersS4BracellOnda3[[#This Row],[Whatsapp_limpo]],8),[1]GruposWhatsApp!D:D,0)))</f>
        <v>Wng: não</v>
      </c>
      <c r="AC19" s="77" t="e">
        <f ca="1">_xlfn.TEXTBEFORE(TabelaKeyUsersS4BracellOnda3[[#This Row],[NOME DO KEY USER/BPs/FUNCIONAL]]," ")&amp;" "&amp;TRIM(RIGHT(SUBSTITUTE(TabelaKeyUsersS4BracellOnda3[[#This Row],[NOME DO KEY USER/BPs/FUNCIONAL]]," ",REPT(" ",255)),255))</f>
        <v>#NAME?</v>
      </c>
      <c r="AD19" s="77" t="e">
        <f ca="1">TabelaKeyUsersS4BracellOnda3[[#This Row],[1o. e Último nome]]&amp;" ("&amp;TabelaKeyUsersS4BracellOnda3[[#This Row],[MÓDULO S4HANA]]&amp;")"&amp;
IF(ISERROR(SEARCH("fup-",TabelaKeyUsersS4BracellOnda3[[#This Row],[Fup Gestor não validou/respondeu lista KeyUser]])),"","#")</f>
        <v>#NAME?</v>
      </c>
      <c r="AE1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9" s="72" t="str">
        <f>IF(ISERROR(SEARCH("@",TabelaKeyUsersS4BracellOnda3[[#This Row],[E-MAIL]]))=FALSE,"Tem e-Mail KeyUserBPFunc","NÂO tem e-Mail KeyUserBPFunc")</f>
        <v>Tem e-Mail KeyUserBPFunc</v>
      </c>
      <c r="AG19" s="72" t="str">
        <f>IF(ISERROR(SEARCH("@",TabelaKeyUsersS4BracellOnda3[[#This Row],[E-mail Gestor]]))=FALSE,"Tem e-Mail Gestor","NÃO tem e-Mail Gestor")</f>
        <v>Tem e-Mail Gestor</v>
      </c>
      <c r="AH19" s="72" t="str">
        <f>"e-Mail KeyUserBPFuncional tem: "&amp;COUNTIFS(TabelaKeyUsersS4BracellOnda3[E-MAIL],TabelaKeyUsersS4BracellOnda3[[#This Row],[E-mail Gestor]])&amp; " Gestor Cadastrado"</f>
        <v>e-Mail KeyUserBPFuncional tem: 1 Gestor Cadastrado</v>
      </c>
      <c r="AI1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 spans="1:35" s="64" customFormat="1" hidden="1">
      <c r="A20" s="66" t="s">
        <v>446</v>
      </c>
      <c r="B20" s="66" t="s">
        <v>447</v>
      </c>
      <c r="C20" s="66" t="s">
        <v>405</v>
      </c>
      <c r="D20" s="67" t="str">
        <f>INDEX(TabelaKeyUsersS4BracellOnda3[NOME DO KEY USER/BPs/FUNCIONAL],MATCH(TabelaKeyUsersS4BracellOnda3[[#This Row],[E-mail Gestor]],TabelaKeyUsersS4BracellOnda3[E-MAIL],0))</f>
        <v>Alyne De Cassia Ramos Sebastiao</v>
      </c>
      <c r="E20" s="67" t="str">
        <f>INDEX(TabelaKeyUsersS4BracellOnda3[CARGO],MATCH(TabelaKeyUsersS4BracellOnda3[[#This Row],[E-mail Gestor]],TabelaKeyUsersS4BracellOnda3[E-MAIL],0))</f>
        <v xml:space="preserve">Forestry Administrative Coordinator / Coordenadora Administrativa Florestal </v>
      </c>
      <c r="F20" s="68">
        <v>45705</v>
      </c>
      <c r="G20" s="69" t="s">
        <v>448</v>
      </c>
      <c r="H20" s="69" t="s">
        <v>449</v>
      </c>
      <c r="I20" s="69" t="s">
        <v>450</v>
      </c>
      <c r="J20" s="70" t="s">
        <v>477</v>
      </c>
      <c r="K20" s="65" t="s">
        <v>459</v>
      </c>
      <c r="L20" s="70" t="s">
        <v>453</v>
      </c>
      <c r="M20" s="70" t="s">
        <v>454</v>
      </c>
      <c r="N20" s="65" t="s">
        <v>455</v>
      </c>
      <c r="O20" s="70" t="s">
        <v>478</v>
      </c>
      <c r="P20" s="70" t="s">
        <v>396</v>
      </c>
      <c r="Q20" s="65" t="s">
        <v>397</v>
      </c>
      <c r="R20" s="70" t="s">
        <v>398</v>
      </c>
      <c r="S20" s="65" t="s">
        <v>457</v>
      </c>
      <c r="T20" s="72" t="e">
        <f>INDEX('[1]Bruno Key Users Consolidado1102'!H:H,MATCH(TRIM(TabelaKeyUsersS4BracellOnda3[[#This Row],[E-MAIL]])&amp;"*",'[1]Bruno Key Users Consolidado1102'!F:F,0))</f>
        <v>#N/A</v>
      </c>
      <c r="U20" s="72" t="e">
        <f>INDEX('[1]Bruno Key Users Consolidado1102'!E:E,MATCH(TRIM(TabelaKeyUsersS4BracellOnda3[[#This Row],[E-MAIL]])&amp;"*",'[1]Bruno Key Users Consolidado1102'!F:F,0))</f>
        <v>#N/A</v>
      </c>
      <c r="V20" s="65"/>
      <c r="W20" s="65"/>
      <c r="X20" s="70"/>
      <c r="Y20" s="65" t="s">
        <v>336</v>
      </c>
      <c r="Z20" s="65"/>
      <c r="AA20" s="81" t="str">
        <f>SUBSTITUTE(SUBSTITUTE(SUBSTITUTE(SUBSTITUTE(SUBSTITUTE(TabelaKeyUsersS4BracellOnda3[[#This Row],[WhatsApp]],"(",""), ")",""),"-",""),"+","")," ","")</f>
        <v>.</v>
      </c>
      <c r="AB20" s="72" t="str">
        <f>IF(ISERROR(MATCH("*"&amp;RIGHT(TabelaKeyUsersS4BracellOnda3[[#This Row],[Whatsapp_limpo]],8),[1]GruposWhatsApp!D:D,0)),"Wng: não",INDEX([1]GruposWhatsApp!B:B,MATCH("*"&amp;RIGHT(TabelaKeyUsersS4BracellOnda3[[#This Row],[Whatsapp_limpo]],8),[1]GruposWhatsApp!D:D,0)))</f>
        <v>Wng: não</v>
      </c>
      <c r="AC20" s="77" t="e">
        <f ca="1">_xlfn.TEXTBEFORE(TabelaKeyUsersS4BracellOnda3[[#This Row],[NOME DO KEY USER/BPs/FUNCIONAL]]," ")&amp;" "&amp;TRIM(RIGHT(SUBSTITUTE(TabelaKeyUsersS4BracellOnda3[[#This Row],[NOME DO KEY USER/BPs/FUNCIONAL]]," ",REPT(" ",255)),255))</f>
        <v>#NAME?</v>
      </c>
      <c r="AD20" s="77" t="e">
        <f ca="1">TabelaKeyUsersS4BracellOnda3[[#This Row],[1o. e Último nome]]&amp;" ("&amp;TabelaKeyUsersS4BracellOnda3[[#This Row],[MÓDULO S4HANA]]&amp;")"&amp;
IF(ISERROR(SEARCH("fup-",TabelaKeyUsersS4BracellOnda3[[#This Row],[Fup Gestor não validou/respondeu lista KeyUser]])),"","#")</f>
        <v>#NAME?</v>
      </c>
      <c r="AE2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0" s="72" t="str">
        <f>IF(ISERROR(SEARCH("@",TabelaKeyUsersS4BracellOnda3[[#This Row],[E-MAIL]]))=FALSE,"Tem e-Mail KeyUserBPFunc","NÂO tem e-Mail KeyUserBPFunc")</f>
        <v>Tem e-Mail KeyUserBPFunc</v>
      </c>
      <c r="AG20" s="72" t="str">
        <f>IF(ISERROR(SEARCH("@",TabelaKeyUsersS4BracellOnda3[[#This Row],[E-mail Gestor]]))=FALSE,"Tem e-Mail Gestor","NÃO tem e-Mail Gestor")</f>
        <v>Tem e-Mail Gestor</v>
      </c>
      <c r="AH20" s="72" t="str">
        <f>"e-Mail KeyUserBPFuncional tem: "&amp;COUNTIFS(TabelaKeyUsersS4BracellOnda3[E-MAIL],TabelaKeyUsersS4BracellOnda3[[#This Row],[E-mail Gestor]])&amp; " Gestor Cadastrado"</f>
        <v>e-Mail KeyUserBPFuncional tem: 1 Gestor Cadastrado</v>
      </c>
      <c r="AI2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 spans="1:35" s="64" customFormat="1" hidden="1">
      <c r="A21" s="66" t="s">
        <v>446</v>
      </c>
      <c r="B21" s="66" t="s">
        <v>447</v>
      </c>
      <c r="C21" s="66" t="s">
        <v>405</v>
      </c>
      <c r="D21" s="67" t="str">
        <f>INDEX(TabelaKeyUsersS4BracellOnda3[NOME DO KEY USER/BPs/FUNCIONAL],MATCH(TabelaKeyUsersS4BracellOnda3[[#This Row],[E-mail Gestor]],TabelaKeyUsersS4BracellOnda3[E-MAIL],0))</f>
        <v>Alyne De Cassia Ramos Sebastiao</v>
      </c>
      <c r="E21" s="67" t="str">
        <f>INDEX(TabelaKeyUsersS4BracellOnda3[CARGO],MATCH(TabelaKeyUsersS4BracellOnda3[[#This Row],[E-mail Gestor]],TabelaKeyUsersS4BracellOnda3[E-MAIL],0))</f>
        <v xml:space="preserve">Forestry Administrative Coordinator / Coordenadora Administrativa Florestal </v>
      </c>
      <c r="F21" s="68">
        <v>45705</v>
      </c>
      <c r="G21" s="69" t="s">
        <v>448</v>
      </c>
      <c r="H21" s="69" t="s">
        <v>449</v>
      </c>
      <c r="I21" s="69" t="s">
        <v>450</v>
      </c>
      <c r="J21" s="70" t="s">
        <v>479</v>
      </c>
      <c r="K21" s="70" t="s">
        <v>473</v>
      </c>
      <c r="L21" s="70" t="s">
        <v>453</v>
      </c>
      <c r="M21" s="70" t="s">
        <v>454</v>
      </c>
      <c r="N21" s="65" t="s">
        <v>455</v>
      </c>
      <c r="O21" s="70" t="s">
        <v>480</v>
      </c>
      <c r="P21" s="70" t="s">
        <v>396</v>
      </c>
      <c r="Q21" s="65" t="s">
        <v>397</v>
      </c>
      <c r="R21" s="70" t="s">
        <v>398</v>
      </c>
      <c r="S21" s="65" t="s">
        <v>457</v>
      </c>
      <c r="T21" s="72" t="e">
        <f>INDEX('[1]Bruno Key Users Consolidado1102'!H:H,MATCH(TRIM(TabelaKeyUsersS4BracellOnda3[[#This Row],[E-MAIL]])&amp;"*",'[1]Bruno Key Users Consolidado1102'!F:F,0))</f>
        <v>#N/A</v>
      </c>
      <c r="U21" s="72" t="e">
        <f>INDEX('[1]Bruno Key Users Consolidado1102'!E:E,MATCH(TRIM(TabelaKeyUsersS4BracellOnda3[[#This Row],[E-MAIL]])&amp;"*",'[1]Bruno Key Users Consolidado1102'!F:F,0))</f>
        <v>#N/A</v>
      </c>
      <c r="V21" s="65"/>
      <c r="W21" s="65"/>
      <c r="X21" s="70" t="s">
        <v>402</v>
      </c>
      <c r="Y21" s="73" t="s">
        <v>481</v>
      </c>
      <c r="Z21" s="80">
        <v>45858</v>
      </c>
      <c r="AA21" s="81" t="str">
        <f>SUBSTITUTE(SUBSTITUTE(SUBSTITUTE(SUBSTITUTE(SUBSTITUTE(TabelaKeyUsersS4BracellOnda3[[#This Row],[WhatsApp]],"(",""), ")",""),"-",""),"+","")," ","")</f>
        <v>14997129983</v>
      </c>
      <c r="AB21" s="72" t="str">
        <f>IF(ISERROR(MATCH("*"&amp;RIGHT(TabelaKeyUsersS4BracellOnda3[[#This Row],[Whatsapp_limpo]],8),[1]GruposWhatsApp!D:D,0)),"Wng: não",INDEX([1]GruposWhatsApp!B:B,MATCH("*"&amp;RIGHT(TabelaKeyUsersS4BracellOnda3[[#This Row],[Whatsapp_limpo]],8),[1]GruposWhatsApp!D:D,0)))</f>
        <v>Wng: não</v>
      </c>
      <c r="AC21" s="77" t="e">
        <f ca="1">_xlfn.TEXTBEFORE(TabelaKeyUsersS4BracellOnda3[[#This Row],[NOME DO KEY USER/BPs/FUNCIONAL]]," ")&amp;" "&amp;TRIM(RIGHT(SUBSTITUTE(TabelaKeyUsersS4BracellOnda3[[#This Row],[NOME DO KEY USER/BPs/FUNCIONAL]]," ",REPT(" ",255)),255))</f>
        <v>#NAME?</v>
      </c>
      <c r="AD21" s="77" t="e">
        <f ca="1">TabelaKeyUsersS4BracellOnda3[[#This Row],[1o. e Último nome]]&amp;" ("&amp;TabelaKeyUsersS4BracellOnda3[[#This Row],[MÓDULO S4HANA]]&amp;")"&amp;
IF(ISERROR(SEARCH("fup-",TabelaKeyUsersS4BracellOnda3[[#This Row],[Fup Gestor não validou/respondeu lista KeyUser]])),"","#")</f>
        <v>#NAME?</v>
      </c>
      <c r="AE2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 s="72" t="str">
        <f>IF(ISERROR(SEARCH("@",TabelaKeyUsersS4BracellOnda3[[#This Row],[E-MAIL]]))=FALSE,"Tem e-Mail KeyUserBPFunc","NÂO tem e-Mail KeyUserBPFunc")</f>
        <v>Tem e-Mail KeyUserBPFunc</v>
      </c>
      <c r="AG21" s="72" t="str">
        <f>IF(ISERROR(SEARCH("@",TabelaKeyUsersS4BracellOnda3[[#This Row],[E-mail Gestor]]))=FALSE,"Tem e-Mail Gestor","NÃO tem e-Mail Gestor")</f>
        <v>Tem e-Mail Gestor</v>
      </c>
      <c r="AH21" s="72" t="str">
        <f>"e-Mail KeyUserBPFuncional tem: "&amp;COUNTIFS(TabelaKeyUsersS4BracellOnda3[E-MAIL],TabelaKeyUsersS4BracellOnda3[[#This Row],[E-mail Gestor]])&amp; " Gestor Cadastrado"</f>
        <v>e-Mail KeyUserBPFuncional tem: 1 Gestor Cadastrado</v>
      </c>
      <c r="AI2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2" spans="1:35" s="64" customFormat="1" hidden="1">
      <c r="A22" s="66" t="s">
        <v>446</v>
      </c>
      <c r="B22" s="66" t="s">
        <v>447</v>
      </c>
      <c r="C22" s="66" t="s">
        <v>405</v>
      </c>
      <c r="D22" s="67" t="str">
        <f>INDEX(TabelaKeyUsersS4BracellOnda3[NOME DO KEY USER/BPs/FUNCIONAL],MATCH(TabelaKeyUsersS4BracellOnda3[[#This Row],[E-mail Gestor]],TabelaKeyUsersS4BracellOnda3[E-MAIL],0))</f>
        <v>Alyne De Cassia Ramos Sebastiao</v>
      </c>
      <c r="E22" s="67" t="str">
        <f>INDEX(TabelaKeyUsersS4BracellOnda3[CARGO],MATCH(TabelaKeyUsersS4BracellOnda3[[#This Row],[E-mail Gestor]],TabelaKeyUsersS4BracellOnda3[E-MAIL],0))</f>
        <v xml:space="preserve">Forestry Administrative Coordinator / Coordenadora Administrativa Florestal </v>
      </c>
      <c r="F22" s="68">
        <v>45705</v>
      </c>
      <c r="G22" s="69" t="s">
        <v>448</v>
      </c>
      <c r="H22" s="69" t="s">
        <v>449</v>
      </c>
      <c r="I22" s="69" t="s">
        <v>450</v>
      </c>
      <c r="J22" s="70" t="s">
        <v>482</v>
      </c>
      <c r="K22" s="70" t="s">
        <v>483</v>
      </c>
      <c r="L22" s="70" t="s">
        <v>453</v>
      </c>
      <c r="M22" s="70" t="s">
        <v>454</v>
      </c>
      <c r="N22" s="65" t="s">
        <v>455</v>
      </c>
      <c r="O22" s="70" t="s">
        <v>484</v>
      </c>
      <c r="P22" s="70" t="s">
        <v>396</v>
      </c>
      <c r="Q22" s="65" t="s">
        <v>397</v>
      </c>
      <c r="R22" s="70" t="s">
        <v>398</v>
      </c>
      <c r="S22" s="65" t="s">
        <v>457</v>
      </c>
      <c r="T22" s="72" t="e">
        <f>INDEX('[1]Bruno Key Users Consolidado1102'!H:H,MATCH(TRIM(TabelaKeyUsersS4BracellOnda3[[#This Row],[E-MAIL]])&amp;"*",'[1]Bruno Key Users Consolidado1102'!F:F,0))</f>
        <v>#N/A</v>
      </c>
      <c r="U22" s="72" t="e">
        <f>INDEX('[1]Bruno Key Users Consolidado1102'!E:E,MATCH(TRIM(TabelaKeyUsersS4BracellOnda3[[#This Row],[E-MAIL]])&amp;"*",'[1]Bruno Key Users Consolidado1102'!F:F,0))</f>
        <v>#N/A</v>
      </c>
      <c r="V22" s="65"/>
      <c r="W22" s="65"/>
      <c r="X22" s="70" t="s">
        <v>447</v>
      </c>
      <c r="Y22" s="73" t="s">
        <v>485</v>
      </c>
      <c r="Z22" s="80">
        <v>45794</v>
      </c>
      <c r="AA22" s="81" t="str">
        <f>SUBSTITUTE(SUBSTITUTE(SUBSTITUTE(SUBSTITUTE(SUBSTITUTE(TabelaKeyUsersS4BracellOnda3[[#This Row],[WhatsApp]],"(",""), ")",""),"-",""),"+","")," ","")</f>
        <v>14996690980</v>
      </c>
      <c r="AB22" s="72" t="str">
        <f>IF(ISERROR(MATCH("*"&amp;RIGHT(TabelaKeyUsersS4BracellOnda3[[#This Row],[Whatsapp_limpo]],8),[1]GruposWhatsApp!D:D,0)),"Wng: não",INDEX([1]GruposWhatsApp!B:B,MATCH("*"&amp;RIGHT(TabelaKeyUsersS4BracellOnda3[[#This Row],[Whatsapp_limpo]],8),[1]GruposWhatsApp!D:D,0)))</f>
        <v>Wng: não</v>
      </c>
      <c r="AC22" s="77" t="e">
        <f ca="1">_xlfn.TEXTBEFORE(TabelaKeyUsersS4BracellOnda3[[#This Row],[NOME DO KEY USER/BPs/FUNCIONAL]]," ")&amp;" "&amp;TRIM(RIGHT(SUBSTITUTE(TabelaKeyUsersS4BracellOnda3[[#This Row],[NOME DO KEY USER/BPs/FUNCIONAL]]," ",REPT(" ",255)),255))</f>
        <v>#NAME?</v>
      </c>
      <c r="AD22" s="77" t="e">
        <f ca="1">TabelaKeyUsersS4BracellOnda3[[#This Row],[1o. e Último nome]]&amp;" ("&amp;TabelaKeyUsersS4BracellOnda3[[#This Row],[MÓDULO S4HANA]]&amp;")"&amp;
IF(ISERROR(SEARCH("fup-",TabelaKeyUsersS4BracellOnda3[[#This Row],[Fup Gestor não validou/respondeu lista KeyUser]])),"","#")</f>
        <v>#NAME?</v>
      </c>
      <c r="AE2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2" s="72" t="str">
        <f>IF(ISERROR(SEARCH("@",TabelaKeyUsersS4BracellOnda3[[#This Row],[E-MAIL]]))=FALSE,"Tem e-Mail KeyUserBPFunc","NÂO tem e-Mail KeyUserBPFunc")</f>
        <v>Tem e-Mail KeyUserBPFunc</v>
      </c>
      <c r="AG22" s="72" t="str">
        <f>IF(ISERROR(SEARCH("@",TabelaKeyUsersS4BracellOnda3[[#This Row],[E-mail Gestor]]))=FALSE,"Tem e-Mail Gestor","NÃO tem e-Mail Gestor")</f>
        <v>Tem e-Mail Gestor</v>
      </c>
      <c r="AH22" s="72" t="str">
        <f>"e-Mail KeyUserBPFuncional tem: "&amp;COUNTIFS(TabelaKeyUsersS4BracellOnda3[E-MAIL],TabelaKeyUsersS4BracellOnda3[[#This Row],[E-mail Gestor]])&amp; " Gestor Cadastrado"</f>
        <v>e-Mail KeyUserBPFuncional tem: 1 Gestor Cadastrado</v>
      </c>
      <c r="AI2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3" spans="1:35" s="64" customFormat="1" hidden="1">
      <c r="A23" s="66" t="s">
        <v>446</v>
      </c>
      <c r="B23" s="66" t="s">
        <v>447</v>
      </c>
      <c r="C23" s="66" t="s">
        <v>405</v>
      </c>
      <c r="D23" s="67" t="str">
        <f>INDEX(TabelaKeyUsersS4BracellOnda3[NOME DO KEY USER/BPs/FUNCIONAL],MATCH(TabelaKeyUsersS4BracellOnda3[[#This Row],[E-mail Gestor]],TabelaKeyUsersS4BracellOnda3[E-MAIL],0))</f>
        <v>Alyne De Cassia Ramos Sebastiao</v>
      </c>
      <c r="E23" s="67" t="str">
        <f>INDEX(TabelaKeyUsersS4BracellOnda3[CARGO],MATCH(TabelaKeyUsersS4BracellOnda3[[#This Row],[E-mail Gestor]],TabelaKeyUsersS4BracellOnda3[E-MAIL],0))</f>
        <v xml:space="preserve">Forestry Administrative Coordinator / Coordenadora Administrativa Florestal </v>
      </c>
      <c r="F23" s="68">
        <v>45705</v>
      </c>
      <c r="G23" s="69" t="s">
        <v>448</v>
      </c>
      <c r="H23" s="69" t="s">
        <v>449</v>
      </c>
      <c r="I23" s="69" t="s">
        <v>450</v>
      </c>
      <c r="J23" s="70" t="s">
        <v>486</v>
      </c>
      <c r="K23" s="70" t="s">
        <v>487</v>
      </c>
      <c r="L23" s="70" t="s">
        <v>453</v>
      </c>
      <c r="M23" s="70" t="s">
        <v>454</v>
      </c>
      <c r="N23" s="65" t="s">
        <v>455</v>
      </c>
      <c r="O23" s="70" t="s">
        <v>488</v>
      </c>
      <c r="P23" s="70" t="s">
        <v>396</v>
      </c>
      <c r="Q23" s="65" t="s">
        <v>397</v>
      </c>
      <c r="R23" s="70" t="s">
        <v>398</v>
      </c>
      <c r="S23" s="65" t="s">
        <v>457</v>
      </c>
      <c r="T23" s="72" t="e">
        <f>INDEX('[1]Bruno Key Users Consolidado1102'!H:H,MATCH(TRIM(TabelaKeyUsersS4BracellOnda3[[#This Row],[E-MAIL]])&amp;"*",'[1]Bruno Key Users Consolidado1102'!F:F,0))</f>
        <v>#N/A</v>
      </c>
      <c r="U23" s="72" t="e">
        <f>INDEX('[1]Bruno Key Users Consolidado1102'!E:E,MATCH(TRIM(TabelaKeyUsersS4BracellOnda3[[#This Row],[E-MAIL]])&amp;"*",'[1]Bruno Key Users Consolidado1102'!F:F,0))</f>
        <v>#N/A</v>
      </c>
      <c r="V23" s="65"/>
      <c r="W23" s="65"/>
      <c r="X23" s="70"/>
      <c r="Y23" s="65" t="s">
        <v>336</v>
      </c>
      <c r="Z23" s="65"/>
      <c r="AA23" s="81" t="str">
        <f>SUBSTITUTE(SUBSTITUTE(SUBSTITUTE(SUBSTITUTE(SUBSTITUTE(TabelaKeyUsersS4BracellOnda3[[#This Row],[WhatsApp]],"(",""), ")",""),"-",""),"+","")," ","")</f>
        <v>.</v>
      </c>
      <c r="AB23" s="72" t="str">
        <f>IF(ISERROR(MATCH("*"&amp;RIGHT(TabelaKeyUsersS4BracellOnda3[[#This Row],[Whatsapp_limpo]],8),[1]GruposWhatsApp!D:D,0)),"Wng: não",INDEX([1]GruposWhatsApp!B:B,MATCH("*"&amp;RIGHT(TabelaKeyUsersS4BracellOnda3[[#This Row],[Whatsapp_limpo]],8),[1]GruposWhatsApp!D:D,0)))</f>
        <v>Wng: não</v>
      </c>
      <c r="AC23" s="77" t="e">
        <f ca="1">_xlfn.TEXTBEFORE(TabelaKeyUsersS4BracellOnda3[[#This Row],[NOME DO KEY USER/BPs/FUNCIONAL]]," ")&amp;" "&amp;TRIM(RIGHT(SUBSTITUTE(TabelaKeyUsersS4BracellOnda3[[#This Row],[NOME DO KEY USER/BPs/FUNCIONAL]]," ",REPT(" ",255)),255))</f>
        <v>#NAME?</v>
      </c>
      <c r="AD23" s="77" t="e">
        <f ca="1">TabelaKeyUsersS4BracellOnda3[[#This Row],[1o. e Último nome]]&amp;" ("&amp;TabelaKeyUsersS4BracellOnda3[[#This Row],[MÓDULO S4HANA]]&amp;")"&amp;
IF(ISERROR(SEARCH("fup-",TabelaKeyUsersS4BracellOnda3[[#This Row],[Fup Gestor não validou/respondeu lista KeyUser]])),"","#")</f>
        <v>#NAME?</v>
      </c>
      <c r="AE2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3" s="72" t="str">
        <f>IF(ISERROR(SEARCH("@",TabelaKeyUsersS4BracellOnda3[[#This Row],[E-MAIL]]))=FALSE,"Tem e-Mail KeyUserBPFunc","NÂO tem e-Mail KeyUserBPFunc")</f>
        <v>Tem e-Mail KeyUserBPFunc</v>
      </c>
      <c r="AG23" s="72" t="str">
        <f>IF(ISERROR(SEARCH("@",TabelaKeyUsersS4BracellOnda3[[#This Row],[E-mail Gestor]]))=FALSE,"Tem e-Mail Gestor","NÃO tem e-Mail Gestor")</f>
        <v>Tem e-Mail Gestor</v>
      </c>
      <c r="AH23" s="72" t="str">
        <f>"e-Mail KeyUserBPFuncional tem: "&amp;COUNTIFS(TabelaKeyUsersS4BracellOnda3[E-MAIL],TabelaKeyUsersS4BracellOnda3[[#This Row],[E-mail Gestor]])&amp; " Gestor Cadastrado"</f>
        <v>e-Mail KeyUserBPFuncional tem: 1 Gestor Cadastrado</v>
      </c>
      <c r="AI2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4" spans="1:35" s="64" customFormat="1" hidden="1">
      <c r="A24" s="66" t="s">
        <v>446</v>
      </c>
      <c r="B24" s="66" t="s">
        <v>447</v>
      </c>
      <c r="C24" s="66" t="s">
        <v>405</v>
      </c>
      <c r="D24" s="67" t="str">
        <f>INDEX(TabelaKeyUsersS4BracellOnda3[NOME DO KEY USER/BPs/FUNCIONAL],MATCH(TabelaKeyUsersS4BracellOnda3[[#This Row],[E-mail Gestor]],TabelaKeyUsersS4BracellOnda3[E-MAIL],0))</f>
        <v>Alyne De Cassia Ramos Sebastiao</v>
      </c>
      <c r="E24" s="67" t="str">
        <f>INDEX(TabelaKeyUsersS4BracellOnda3[CARGO],MATCH(TabelaKeyUsersS4BracellOnda3[[#This Row],[E-mail Gestor]],TabelaKeyUsersS4BracellOnda3[E-MAIL],0))</f>
        <v xml:space="preserve">Forestry Administrative Coordinator / Coordenadora Administrativa Florestal </v>
      </c>
      <c r="F24" s="68">
        <v>45705</v>
      </c>
      <c r="G24" s="69" t="s">
        <v>448</v>
      </c>
      <c r="H24" s="69" t="s">
        <v>449</v>
      </c>
      <c r="I24" s="69" t="s">
        <v>450</v>
      </c>
      <c r="J24" s="70" t="s">
        <v>489</v>
      </c>
      <c r="K24" s="70" t="s">
        <v>490</v>
      </c>
      <c r="L24" s="70" t="s">
        <v>453</v>
      </c>
      <c r="M24" s="70" t="s">
        <v>454</v>
      </c>
      <c r="N24" s="65" t="s">
        <v>455</v>
      </c>
      <c r="O24" s="70" t="s">
        <v>491</v>
      </c>
      <c r="P24" s="70" t="s">
        <v>396</v>
      </c>
      <c r="Q24" s="65" t="s">
        <v>397</v>
      </c>
      <c r="R24" s="70" t="s">
        <v>398</v>
      </c>
      <c r="S24" s="65" t="s">
        <v>457</v>
      </c>
      <c r="T24" s="72" t="e">
        <f>INDEX('[1]Bruno Key Users Consolidado1102'!H:H,MATCH(TRIM(TabelaKeyUsersS4BracellOnda3[[#This Row],[E-MAIL]])&amp;"*",'[1]Bruno Key Users Consolidado1102'!F:F,0))</f>
        <v>#N/A</v>
      </c>
      <c r="U24" s="72" t="e">
        <f>INDEX('[1]Bruno Key Users Consolidado1102'!E:E,MATCH(TRIM(TabelaKeyUsersS4BracellOnda3[[#This Row],[E-MAIL]])&amp;"*",'[1]Bruno Key Users Consolidado1102'!F:F,0))</f>
        <v>#N/A</v>
      </c>
      <c r="V24" s="65"/>
      <c r="W24" s="65"/>
      <c r="X24" s="70"/>
      <c r="Y24" s="65" t="s">
        <v>336</v>
      </c>
      <c r="Z24" s="65"/>
      <c r="AA24" s="81" t="str">
        <f>SUBSTITUTE(SUBSTITUTE(SUBSTITUTE(SUBSTITUTE(SUBSTITUTE(TabelaKeyUsersS4BracellOnda3[[#This Row],[WhatsApp]],"(",""), ")",""),"-",""),"+","")," ","")</f>
        <v>.</v>
      </c>
      <c r="AB24" s="72" t="str">
        <f>IF(ISERROR(MATCH("*"&amp;RIGHT(TabelaKeyUsersS4BracellOnda3[[#This Row],[Whatsapp_limpo]],8),[1]GruposWhatsApp!D:D,0)),"Wng: não",INDEX([1]GruposWhatsApp!B:B,MATCH("*"&amp;RIGHT(TabelaKeyUsersS4BracellOnda3[[#This Row],[Whatsapp_limpo]],8),[1]GruposWhatsApp!D:D,0)))</f>
        <v>Wng: não</v>
      </c>
      <c r="AC24" s="77" t="e">
        <f ca="1">_xlfn.TEXTBEFORE(TabelaKeyUsersS4BracellOnda3[[#This Row],[NOME DO KEY USER/BPs/FUNCIONAL]]," ")&amp;" "&amp;TRIM(RIGHT(SUBSTITUTE(TabelaKeyUsersS4BracellOnda3[[#This Row],[NOME DO KEY USER/BPs/FUNCIONAL]]," ",REPT(" ",255)),255))</f>
        <v>#NAME?</v>
      </c>
      <c r="AD24" s="77" t="e">
        <f ca="1">TabelaKeyUsersS4BracellOnda3[[#This Row],[1o. e Último nome]]&amp;" ("&amp;TabelaKeyUsersS4BracellOnda3[[#This Row],[MÓDULO S4HANA]]&amp;")"&amp;
IF(ISERROR(SEARCH("fup-",TabelaKeyUsersS4BracellOnda3[[#This Row],[Fup Gestor não validou/respondeu lista KeyUser]])),"","#")</f>
        <v>#NAME?</v>
      </c>
      <c r="AE2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4" s="72" t="str">
        <f>IF(ISERROR(SEARCH("@",TabelaKeyUsersS4BracellOnda3[[#This Row],[E-MAIL]]))=FALSE,"Tem e-Mail KeyUserBPFunc","NÂO tem e-Mail KeyUserBPFunc")</f>
        <v>Tem e-Mail KeyUserBPFunc</v>
      </c>
      <c r="AG24" s="72" t="str">
        <f>IF(ISERROR(SEARCH("@",TabelaKeyUsersS4BracellOnda3[[#This Row],[E-mail Gestor]]))=FALSE,"Tem e-Mail Gestor","NÃO tem e-Mail Gestor")</f>
        <v>Tem e-Mail Gestor</v>
      </c>
      <c r="AH24" s="72" t="str">
        <f>"e-Mail KeyUserBPFuncional tem: "&amp;COUNTIFS(TabelaKeyUsersS4BracellOnda3[E-MAIL],TabelaKeyUsersS4BracellOnda3[[#This Row],[E-mail Gestor]])&amp; " Gestor Cadastrado"</f>
        <v>e-Mail KeyUserBPFuncional tem: 1 Gestor Cadastrado</v>
      </c>
      <c r="AI2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5" spans="1:35" s="64" customFormat="1" hidden="1">
      <c r="A25" s="66" t="s">
        <v>446</v>
      </c>
      <c r="B25" s="66" t="s">
        <v>447</v>
      </c>
      <c r="C25" s="66" t="s">
        <v>405</v>
      </c>
      <c r="D25" s="67" t="str">
        <f>INDEX(TabelaKeyUsersS4BracellOnda3[NOME DO KEY USER/BPs/FUNCIONAL],MATCH(TabelaKeyUsersS4BracellOnda3[[#This Row],[E-mail Gestor]],TabelaKeyUsersS4BracellOnda3[E-MAIL],0))</f>
        <v>Alyne De Cassia Ramos Sebastiao</v>
      </c>
      <c r="E25" s="67" t="str">
        <f>INDEX(TabelaKeyUsersS4BracellOnda3[CARGO],MATCH(TabelaKeyUsersS4BracellOnda3[[#This Row],[E-mail Gestor]],TabelaKeyUsersS4BracellOnda3[E-MAIL],0))</f>
        <v xml:space="preserve">Forestry Administrative Coordinator / Coordenadora Administrativa Florestal </v>
      </c>
      <c r="F25" s="68">
        <v>45705</v>
      </c>
      <c r="G25" s="69" t="s">
        <v>448</v>
      </c>
      <c r="H25" s="69" t="s">
        <v>449</v>
      </c>
      <c r="I25" s="69" t="s">
        <v>450</v>
      </c>
      <c r="J25" s="70" t="s">
        <v>492</v>
      </c>
      <c r="K25" s="70" t="s">
        <v>490</v>
      </c>
      <c r="L25" s="70" t="s">
        <v>453</v>
      </c>
      <c r="M25" s="70" t="s">
        <v>454</v>
      </c>
      <c r="N25" s="65" t="s">
        <v>455</v>
      </c>
      <c r="O25" s="70" t="s">
        <v>493</v>
      </c>
      <c r="P25" s="70" t="s">
        <v>396</v>
      </c>
      <c r="Q25" s="65" t="s">
        <v>397</v>
      </c>
      <c r="R25" s="70" t="s">
        <v>398</v>
      </c>
      <c r="S25" s="65" t="s">
        <v>457</v>
      </c>
      <c r="T25" s="72" t="e">
        <f>INDEX('[1]Bruno Key Users Consolidado1102'!H:H,MATCH(TRIM(TabelaKeyUsersS4BracellOnda3[[#This Row],[E-MAIL]])&amp;"*",'[1]Bruno Key Users Consolidado1102'!F:F,0))</f>
        <v>#N/A</v>
      </c>
      <c r="U25" s="72" t="e">
        <f>INDEX('[1]Bruno Key Users Consolidado1102'!E:E,MATCH(TRIM(TabelaKeyUsersS4BracellOnda3[[#This Row],[E-MAIL]])&amp;"*",'[1]Bruno Key Users Consolidado1102'!F:F,0))</f>
        <v>#N/A</v>
      </c>
      <c r="V25" s="65"/>
      <c r="W25" s="65"/>
      <c r="X25" s="70"/>
      <c r="Y25" s="65" t="s">
        <v>336</v>
      </c>
      <c r="Z25" s="65"/>
      <c r="AA25" s="81" t="str">
        <f>SUBSTITUTE(SUBSTITUTE(SUBSTITUTE(SUBSTITUTE(SUBSTITUTE(TabelaKeyUsersS4BracellOnda3[[#This Row],[WhatsApp]],"(",""), ")",""),"-",""),"+","")," ","")</f>
        <v>.</v>
      </c>
      <c r="AB25" s="72" t="str">
        <f>IF(ISERROR(MATCH("*"&amp;RIGHT(TabelaKeyUsersS4BracellOnda3[[#This Row],[Whatsapp_limpo]],8),[1]GruposWhatsApp!D:D,0)),"Wng: não",INDEX([1]GruposWhatsApp!B:B,MATCH("*"&amp;RIGHT(TabelaKeyUsersS4BracellOnda3[[#This Row],[Whatsapp_limpo]],8),[1]GruposWhatsApp!D:D,0)))</f>
        <v>Wng: não</v>
      </c>
      <c r="AC25" s="77" t="e">
        <f ca="1">_xlfn.TEXTBEFORE(TabelaKeyUsersS4BracellOnda3[[#This Row],[NOME DO KEY USER/BPs/FUNCIONAL]]," ")&amp;" "&amp;TRIM(RIGHT(SUBSTITUTE(TabelaKeyUsersS4BracellOnda3[[#This Row],[NOME DO KEY USER/BPs/FUNCIONAL]]," ",REPT(" ",255)),255))</f>
        <v>#NAME?</v>
      </c>
      <c r="AD25" s="77" t="e">
        <f ca="1">TabelaKeyUsersS4BracellOnda3[[#This Row],[1o. e Último nome]]&amp;" ("&amp;TabelaKeyUsersS4BracellOnda3[[#This Row],[MÓDULO S4HANA]]&amp;")"&amp;
IF(ISERROR(SEARCH("fup-",TabelaKeyUsersS4BracellOnda3[[#This Row],[Fup Gestor não validou/respondeu lista KeyUser]])),"","#")</f>
        <v>#NAME?</v>
      </c>
      <c r="AE2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5" s="72" t="str">
        <f>IF(ISERROR(SEARCH("@",TabelaKeyUsersS4BracellOnda3[[#This Row],[E-MAIL]]))=FALSE,"Tem e-Mail KeyUserBPFunc","NÂO tem e-Mail KeyUserBPFunc")</f>
        <v>Tem e-Mail KeyUserBPFunc</v>
      </c>
      <c r="AG25" s="72" t="str">
        <f>IF(ISERROR(SEARCH("@",TabelaKeyUsersS4BracellOnda3[[#This Row],[E-mail Gestor]]))=FALSE,"Tem e-Mail Gestor","NÃO tem e-Mail Gestor")</f>
        <v>Tem e-Mail Gestor</v>
      </c>
      <c r="AH25" s="72" t="str">
        <f>"e-Mail KeyUserBPFuncional tem: "&amp;COUNTIFS(TabelaKeyUsersS4BracellOnda3[E-MAIL],TabelaKeyUsersS4BracellOnda3[[#This Row],[E-mail Gestor]])&amp; " Gestor Cadastrado"</f>
        <v>e-Mail KeyUserBPFuncional tem: 1 Gestor Cadastrado</v>
      </c>
      <c r="AI2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6" spans="1:35" s="64" customFormat="1">
      <c r="A26" s="66" t="s">
        <v>494</v>
      </c>
      <c r="B26" s="66" t="s">
        <v>385</v>
      </c>
      <c r="C26" s="66" t="s">
        <v>495</v>
      </c>
      <c r="D26" s="67" t="str">
        <f>INDEX(TabelaKeyUsersS4BracellOnda3[NOME DO KEY USER/BPs/FUNCIONAL],MATCH(TabelaKeyUsersS4BracellOnda3[[#This Row],[E-mail Gestor]],TabelaKeyUsersS4BracellOnda3[E-MAIL],0))</f>
        <v>Joao Carlos Bastazini Junior</v>
      </c>
      <c r="E26" s="67" t="str">
        <f>INDEX(TabelaKeyUsersS4BracellOnda3[CARGO],MATCH(TabelaKeyUsersS4BracellOnda3[[#This Row],[E-mail Gestor]],TabelaKeyUsersS4BracellOnda3[E-MAIL],0))</f>
        <v>Coord Manutenção Automotiva - Maintenance</v>
      </c>
      <c r="F26" s="68">
        <v>45708</v>
      </c>
      <c r="G26" s="82" t="s">
        <v>496</v>
      </c>
      <c r="H26" s="69" t="s">
        <v>497</v>
      </c>
      <c r="I26" s="69" t="s">
        <v>498</v>
      </c>
      <c r="J26" s="70" t="s">
        <v>499</v>
      </c>
      <c r="K26" s="65" t="s">
        <v>500</v>
      </c>
      <c r="L26" s="70" t="s">
        <v>501</v>
      </c>
      <c r="M26" s="65" t="s">
        <v>502</v>
      </c>
      <c r="N26" s="65" t="s">
        <v>503</v>
      </c>
      <c r="O26" s="70" t="s">
        <v>504</v>
      </c>
      <c r="P26" s="70" t="s">
        <v>396</v>
      </c>
      <c r="Q26" s="65" t="s">
        <v>397</v>
      </c>
      <c r="R26" s="70" t="s">
        <v>398</v>
      </c>
      <c r="S26" s="70" t="s">
        <v>414</v>
      </c>
      <c r="T26" s="72" t="e">
        <f>INDEX('[1]Bruno Key Users Consolidado1102'!H:H,MATCH(TRIM(TabelaKeyUsersS4BracellOnda3[[#This Row],[E-MAIL]])&amp;"*",'[1]Bruno Key Users Consolidado1102'!F:F,0))</f>
        <v>#N/A</v>
      </c>
      <c r="U26" s="72" t="e">
        <f>INDEX('[1]Bruno Key Users Consolidado1102'!E:E,MATCH(TRIM(TabelaKeyUsersS4BracellOnda3[[#This Row],[E-MAIL]])&amp;"*",'[1]Bruno Key Users Consolidado1102'!F:F,0))</f>
        <v>#N/A</v>
      </c>
      <c r="V26" s="70"/>
      <c r="W26" s="70"/>
      <c r="X26" s="70" t="s">
        <v>447</v>
      </c>
      <c r="Y26" s="73" t="s">
        <v>505</v>
      </c>
      <c r="Z26" s="80">
        <v>45775</v>
      </c>
      <c r="AA26" s="81" t="str">
        <f>SUBSTITUTE(SUBSTITUTE(SUBSTITUTE(SUBSTITUTE(SUBSTITUTE(TabelaKeyUsersS4BracellOnda3[[#This Row],[WhatsApp]],"(",""), ")",""),"-",""),"+","")," ","")</f>
        <v>14998508635</v>
      </c>
      <c r="AB26" s="72" t="str">
        <f>IF(ISERROR(MATCH("*"&amp;RIGHT(TabelaKeyUsersS4BracellOnda3[[#This Row],[Whatsapp_limpo]],8),[1]GruposWhatsApp!D:D,0)),"Wng: não",INDEX([1]GruposWhatsApp!B:B,MATCH("*"&amp;RIGHT(TabelaKeyUsersS4BracellOnda3[[#This Row],[Whatsapp_limpo]],8),[1]GruposWhatsApp!D:D,0)))</f>
        <v>Wng: não</v>
      </c>
      <c r="AC26" s="77" t="e">
        <f ca="1">_xlfn.TEXTBEFORE(TabelaKeyUsersS4BracellOnda3[[#This Row],[NOME DO KEY USER/BPs/FUNCIONAL]]," ")&amp;" "&amp;TRIM(RIGHT(SUBSTITUTE(TabelaKeyUsersS4BracellOnda3[[#This Row],[NOME DO KEY USER/BPs/FUNCIONAL]]," ",REPT(" ",255)),255))</f>
        <v>#NAME?</v>
      </c>
      <c r="AD26" s="77" t="e">
        <f ca="1">TabelaKeyUsersS4BracellOnda3[[#This Row],[1o. e Último nome]]&amp;" ("&amp;TabelaKeyUsersS4BracellOnda3[[#This Row],[MÓDULO S4HANA]]&amp;")"&amp;
IF(ISERROR(SEARCH("fup-",TabelaKeyUsersS4BracellOnda3[[#This Row],[Fup Gestor não validou/respondeu lista KeyUser]])),"","#")</f>
        <v>#NAME?</v>
      </c>
      <c r="AE2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6" s="72" t="str">
        <f>IF(ISERROR(SEARCH("@",TabelaKeyUsersS4BracellOnda3[[#This Row],[E-MAIL]]))=FALSE,"Tem e-Mail KeyUserBPFunc","NÂO tem e-Mail KeyUserBPFunc")</f>
        <v>Tem e-Mail KeyUserBPFunc</v>
      </c>
      <c r="AG26" s="72" t="str">
        <f>IF(ISERROR(SEARCH("@",TabelaKeyUsersS4BracellOnda3[[#This Row],[E-mail Gestor]]))=FALSE,"Tem e-Mail Gestor","NÃO tem e-Mail Gestor")</f>
        <v>Tem e-Mail Gestor</v>
      </c>
      <c r="AH26" s="72" t="str">
        <f>"e-Mail KeyUserBPFuncional tem: "&amp;COUNTIFS(TabelaKeyUsersS4BracellOnda3[E-MAIL],TabelaKeyUsersS4BracellOnda3[[#This Row],[E-mail Gestor]])&amp; " Gestor Cadastrado"</f>
        <v>e-Mail KeyUserBPFuncional tem: 1 Gestor Cadastrado</v>
      </c>
      <c r="AI2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7" spans="1:35" s="64" customFormat="1" hidden="1">
      <c r="A27" s="83"/>
      <c r="B27" s="66" t="s">
        <v>405</v>
      </c>
      <c r="C27" s="66"/>
      <c r="D27" s="67" t="str">
        <f>INDEX(TabelaKeyUsersS4BracellOnda3[NOME DO KEY USER/BPs/FUNCIONAL],MATCH(TabelaKeyUsersS4BracellOnda3[[#This Row],[E-mail Gestor]],TabelaKeyUsersS4BracellOnda3[E-MAIL],0))</f>
        <v>Fabrício Cesconetto</v>
      </c>
      <c r="E27" s="67" t="str">
        <f>INDEX(TabelaKeyUsersS4BracellOnda3[CARGO],MATCH(TabelaKeyUsersS4BracellOnda3[[#This Row],[E-mail Gestor]],TabelaKeyUsersS4BracellOnda3[E-MAIL],0))</f>
        <v>Ger Manutenção Automotiva</v>
      </c>
      <c r="F27" s="68">
        <v>45713</v>
      </c>
      <c r="G27" s="82" t="s">
        <v>506</v>
      </c>
      <c r="H27" s="69" t="s">
        <v>507</v>
      </c>
      <c r="I27" s="69" t="s">
        <v>508</v>
      </c>
      <c r="J27" s="70" t="s">
        <v>496</v>
      </c>
      <c r="K27" s="65" t="s">
        <v>498</v>
      </c>
      <c r="L27" s="70" t="s">
        <v>498</v>
      </c>
      <c r="M27" s="70"/>
      <c r="N27" s="65" t="s">
        <v>405</v>
      </c>
      <c r="O27" s="70" t="s">
        <v>497</v>
      </c>
      <c r="P27" s="70" t="s">
        <v>396</v>
      </c>
      <c r="Q27" s="70" t="s">
        <v>397</v>
      </c>
      <c r="R27" s="70" t="s">
        <v>398</v>
      </c>
      <c r="S27" s="36" t="s">
        <v>509</v>
      </c>
      <c r="T27" s="72" t="e">
        <f>INDEX('[1]Bruno Key Users Consolidado1102'!H:H,MATCH(TRIM(TabelaKeyUsersS4BracellOnda3[[#This Row],[E-MAIL]])&amp;"*",'[1]Bruno Key Users Consolidado1102'!F:F,0))</f>
        <v>#N/A</v>
      </c>
      <c r="U27" s="72" t="e">
        <f>INDEX('[1]Bruno Key Users Consolidado1102'!E:E,MATCH(TRIM(TabelaKeyUsersS4BracellOnda3[[#This Row],[E-MAIL]])&amp;"*",'[1]Bruno Key Users Consolidado1102'!F:F,0))</f>
        <v>#N/A</v>
      </c>
      <c r="V27" s="36"/>
      <c r="W27" s="36"/>
      <c r="X27" s="70"/>
      <c r="Y27" s="65" t="s">
        <v>336</v>
      </c>
      <c r="Z27" s="65"/>
      <c r="AA27" s="81" t="str">
        <f>SUBSTITUTE(SUBSTITUTE(SUBSTITUTE(SUBSTITUTE(SUBSTITUTE(TabelaKeyUsersS4BracellOnda3[[#This Row],[WhatsApp]],"(",""), ")",""),"-",""),"+","")," ","")</f>
        <v>.</v>
      </c>
      <c r="AB27" s="72" t="str">
        <f>IF(ISERROR(MATCH("*"&amp;RIGHT(TabelaKeyUsersS4BracellOnda3[[#This Row],[Whatsapp_limpo]],8),[1]GruposWhatsApp!D:D,0)),"Wng: não",INDEX([1]GruposWhatsApp!B:B,MATCH("*"&amp;RIGHT(TabelaKeyUsersS4BracellOnda3[[#This Row],[Whatsapp_limpo]],8),[1]GruposWhatsApp!D:D,0)))</f>
        <v>Wng: não</v>
      </c>
      <c r="AC27" s="77" t="e">
        <f ca="1">_xlfn.TEXTBEFORE(TabelaKeyUsersS4BracellOnda3[[#This Row],[NOME DO KEY USER/BPs/FUNCIONAL]]," ")&amp;" "&amp;TRIM(RIGHT(SUBSTITUTE(TabelaKeyUsersS4BracellOnda3[[#This Row],[NOME DO KEY USER/BPs/FUNCIONAL]]," ",REPT(" ",255)),255))</f>
        <v>#NAME?</v>
      </c>
      <c r="AD27" s="77" t="e">
        <f ca="1">TabelaKeyUsersS4BracellOnda3[[#This Row],[1o. e Último nome]]&amp;" ("&amp;TabelaKeyUsersS4BracellOnda3[[#This Row],[MÓDULO S4HANA]]&amp;")"&amp;
IF(ISERROR(SEARCH("fup-",TabelaKeyUsersS4BracellOnda3[[#This Row],[Fup Gestor não validou/respondeu lista KeyUser]])),"","#")</f>
        <v>#NAME?</v>
      </c>
      <c r="AE2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7" s="72" t="str">
        <f>IF(ISERROR(SEARCH("@",TabelaKeyUsersS4BracellOnda3[[#This Row],[E-MAIL]]))=FALSE,"Tem e-Mail KeyUserBPFunc","NÂO tem e-Mail KeyUserBPFunc")</f>
        <v>Tem e-Mail KeyUserBPFunc</v>
      </c>
      <c r="AG27" s="72" t="str">
        <f>IF(ISERROR(SEARCH("@",TabelaKeyUsersS4BracellOnda3[[#This Row],[E-mail Gestor]]))=FALSE,"Tem e-Mail Gestor","NÃO tem e-Mail Gestor")</f>
        <v>Tem e-Mail Gestor</v>
      </c>
      <c r="AH27" s="72" t="str">
        <f>"e-Mail KeyUserBPFuncional tem: "&amp;COUNTIFS(TabelaKeyUsersS4BracellOnda3[E-MAIL],TabelaKeyUsersS4BracellOnda3[[#This Row],[E-mail Gestor]])&amp; " Gestor Cadastrado"</f>
        <v>e-Mail KeyUserBPFuncional tem: 1 Gestor Cadastrado</v>
      </c>
      <c r="AI2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8" spans="1:35" s="64" customFormat="1" hidden="1">
      <c r="A28" s="83"/>
      <c r="B28" s="66"/>
      <c r="C28" s="66"/>
      <c r="D28" s="67" t="e">
        <f>INDEX(TabelaKeyUsersS4BracellOnda3[NOME DO KEY USER/BPs/FUNCIONAL],MATCH(TabelaKeyUsersS4BracellOnda3[[#This Row],[E-mail Gestor]],TabelaKeyUsersS4BracellOnda3[E-MAIL],0))</f>
        <v>#N/A</v>
      </c>
      <c r="E28" s="67" t="e">
        <f>INDEX(TabelaKeyUsersS4BracellOnda3[CARGO],MATCH(TabelaKeyUsersS4BracellOnda3[[#This Row],[E-mail Gestor]],TabelaKeyUsersS4BracellOnda3[E-MAIL],0))</f>
        <v>#N/A</v>
      </c>
      <c r="F28" s="68">
        <v>45713</v>
      </c>
      <c r="G28" s="82" t="s">
        <v>510</v>
      </c>
      <c r="H28" s="69" t="s">
        <v>511</v>
      </c>
      <c r="I28" s="82" t="s">
        <v>512</v>
      </c>
      <c r="J28" s="70" t="s">
        <v>439</v>
      </c>
      <c r="K28" s="70" t="s">
        <v>441</v>
      </c>
      <c r="L28" s="70" t="s">
        <v>513</v>
      </c>
      <c r="M28" s="70" t="s">
        <v>405</v>
      </c>
      <c r="N28" s="65" t="s">
        <v>405</v>
      </c>
      <c r="O28" s="65" t="s">
        <v>440</v>
      </c>
      <c r="P28" s="70" t="s">
        <v>396</v>
      </c>
      <c r="Q28" s="70" t="s">
        <v>397</v>
      </c>
      <c r="R28" s="70" t="s">
        <v>398</v>
      </c>
      <c r="S28" s="36" t="s">
        <v>514</v>
      </c>
      <c r="T28" s="72" t="e">
        <f>INDEX('[1]Bruno Key Users Consolidado1102'!H:H,MATCH(TRIM(TabelaKeyUsersS4BracellOnda3[[#This Row],[E-MAIL]])&amp;"*",'[1]Bruno Key Users Consolidado1102'!F:F,0))</f>
        <v>#N/A</v>
      </c>
      <c r="U28" s="72" t="e">
        <f>INDEX('[1]Bruno Key Users Consolidado1102'!E:E,MATCH(TRIM(TabelaKeyUsersS4BracellOnda3[[#This Row],[E-MAIL]])&amp;"*",'[1]Bruno Key Users Consolidado1102'!F:F,0))</f>
        <v>#N/A</v>
      </c>
      <c r="V28" s="36"/>
      <c r="W28" s="36"/>
      <c r="X28" s="70"/>
      <c r="Y28" s="65" t="s">
        <v>336</v>
      </c>
      <c r="Z28" s="65"/>
      <c r="AA28" s="81" t="str">
        <f>SUBSTITUTE(SUBSTITUTE(SUBSTITUTE(SUBSTITUTE(SUBSTITUTE(TabelaKeyUsersS4BracellOnda3[[#This Row],[WhatsApp]],"(",""), ")",""),"-",""),"+","")," ","")</f>
        <v>.</v>
      </c>
      <c r="AB28" s="72" t="str">
        <f>IF(ISERROR(MATCH("*"&amp;RIGHT(TabelaKeyUsersS4BracellOnda3[[#This Row],[Whatsapp_limpo]],8),[1]GruposWhatsApp!D:D,0)),"Wng: não",INDEX([1]GruposWhatsApp!B:B,MATCH("*"&amp;RIGHT(TabelaKeyUsersS4BracellOnda3[[#This Row],[Whatsapp_limpo]],8),[1]GruposWhatsApp!D:D,0)))</f>
        <v>Wng: não</v>
      </c>
      <c r="AC28" s="77" t="e">
        <f ca="1">_xlfn.TEXTBEFORE(TabelaKeyUsersS4BracellOnda3[[#This Row],[NOME DO KEY USER/BPs/FUNCIONAL]]," ")&amp;" "&amp;TRIM(RIGHT(SUBSTITUTE(TabelaKeyUsersS4BracellOnda3[[#This Row],[NOME DO KEY USER/BPs/FUNCIONAL]]," ",REPT(" ",255)),255))</f>
        <v>#NAME?</v>
      </c>
      <c r="AD28" s="77" t="e">
        <f ca="1">TabelaKeyUsersS4BracellOnda3[[#This Row],[1o. e Último nome]]&amp;" ("&amp;TabelaKeyUsersS4BracellOnda3[[#This Row],[MÓDULO S4HANA]]&amp;")"&amp;
IF(ISERROR(SEARCH("fup-",TabelaKeyUsersS4BracellOnda3[[#This Row],[Fup Gestor não validou/respondeu lista KeyUser]])),"","#")</f>
        <v>#NAME?</v>
      </c>
      <c r="AE28"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8" s="72" t="str">
        <f>IF(ISERROR(SEARCH("@",TabelaKeyUsersS4BracellOnda3[[#This Row],[E-MAIL]]))=FALSE,"Tem e-Mail KeyUserBPFunc","NÂO tem e-Mail KeyUserBPFunc")</f>
        <v>Tem e-Mail KeyUserBPFunc</v>
      </c>
      <c r="AG28" s="72" t="str">
        <f>IF(ISERROR(SEARCH("@",TabelaKeyUsersS4BracellOnda3[[#This Row],[E-mail Gestor]]))=FALSE,"Tem e-Mail Gestor","NÃO tem e-Mail Gestor")</f>
        <v>Tem e-Mail Gestor</v>
      </c>
      <c r="AH28" s="72" t="str">
        <f>"e-Mail KeyUserBPFuncional tem: "&amp;COUNTIFS(TabelaKeyUsersS4BracellOnda3[E-MAIL],TabelaKeyUsersS4BracellOnda3[[#This Row],[E-mail Gestor]])&amp; " Gestor Cadastrado"</f>
        <v>e-Mail KeyUserBPFuncional tem: 0 Gestor Cadastrado</v>
      </c>
      <c r="AI2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9" spans="1:35" s="64" customFormat="1">
      <c r="A29" s="66" t="s">
        <v>515</v>
      </c>
      <c r="B29" s="66" t="s">
        <v>385</v>
      </c>
      <c r="C29" s="66" t="s">
        <v>495</v>
      </c>
      <c r="D29" s="67" t="str">
        <f>INDEX(TabelaKeyUsersS4BracellOnda3[NOME DO KEY USER/BPs/FUNCIONAL],MATCH(TabelaKeyUsersS4BracellOnda3[[#This Row],[E-mail Gestor]],TabelaKeyUsersS4BracellOnda3[E-MAIL],0))</f>
        <v>Enio Carlos Garcia</v>
      </c>
      <c r="E29" s="67" t="str">
        <f>INDEX(TabelaKeyUsersS4BracellOnda3[CARGO],MATCH(TabelaKeyUsersS4BracellOnda3[[#This Row],[E-mail Gestor]],TabelaKeyUsersS4BracellOnda3[E-MAIL],0))</f>
        <v>tbd</v>
      </c>
      <c r="F29" s="68">
        <v>45708</v>
      </c>
      <c r="G29" s="82" t="s">
        <v>516</v>
      </c>
      <c r="H29" s="82" t="s">
        <v>517</v>
      </c>
      <c r="I29" s="82" t="s">
        <v>386</v>
      </c>
      <c r="J29" s="65" t="s">
        <v>518</v>
      </c>
      <c r="K29" s="65" t="s">
        <v>519</v>
      </c>
      <c r="L29" s="65" t="s">
        <v>520</v>
      </c>
      <c r="M29" s="65" t="s">
        <v>521</v>
      </c>
      <c r="N29" s="65" t="s">
        <v>503</v>
      </c>
      <c r="O29" s="70" t="s">
        <v>522</v>
      </c>
      <c r="P29" s="70" t="s">
        <v>396</v>
      </c>
      <c r="Q29" s="65" t="s">
        <v>397</v>
      </c>
      <c r="R29" s="70" t="s">
        <v>398</v>
      </c>
      <c r="S29" s="70" t="s">
        <v>414</v>
      </c>
      <c r="T29" s="72" t="e">
        <f>INDEX('[1]Bruno Key Users Consolidado1102'!H:H,MATCH(TRIM(TabelaKeyUsersS4BracellOnda3[[#This Row],[E-MAIL]])&amp;"*",'[1]Bruno Key Users Consolidado1102'!F:F,0))</f>
        <v>#N/A</v>
      </c>
      <c r="U29" s="72" t="e">
        <f>INDEX('[1]Bruno Key Users Consolidado1102'!E:E,MATCH(TRIM(TabelaKeyUsersS4BracellOnda3[[#This Row],[E-MAIL]])&amp;"*",'[1]Bruno Key Users Consolidado1102'!F:F,0))</f>
        <v>#N/A</v>
      </c>
      <c r="V29" s="70"/>
      <c r="W29" s="70"/>
      <c r="X29" s="70" t="s">
        <v>447</v>
      </c>
      <c r="Y29" s="73" t="s">
        <v>523</v>
      </c>
      <c r="Z29" s="80">
        <v>45844</v>
      </c>
      <c r="AA29" s="81" t="str">
        <f>SUBSTITUTE(SUBSTITUTE(SUBSTITUTE(SUBSTITUTE(SUBSTITUTE(TabelaKeyUsersS4BracellOnda3[[#This Row],[WhatsApp]],"(",""), ")",""),"-",""),"+","")," ","")</f>
        <v>14998263806</v>
      </c>
      <c r="AB29" s="72" t="str">
        <f>IF(ISERROR(MATCH("*"&amp;RIGHT(TabelaKeyUsersS4BracellOnda3[[#This Row],[Whatsapp_limpo]],8),[1]GruposWhatsApp!D:D,0)),"Wng: não",INDEX([1]GruposWhatsApp!B:B,MATCH("*"&amp;RIGHT(TabelaKeyUsersS4BracellOnda3[[#This Row],[Whatsapp_limpo]],8),[1]GruposWhatsApp!D:D,0)))</f>
        <v>Wng: não</v>
      </c>
      <c r="AC29" s="77" t="e">
        <f ca="1">_xlfn.TEXTBEFORE(TabelaKeyUsersS4BracellOnda3[[#This Row],[NOME DO KEY USER/BPs/FUNCIONAL]]," ")&amp;" "&amp;TRIM(RIGHT(SUBSTITUTE(TabelaKeyUsersS4BracellOnda3[[#This Row],[NOME DO KEY USER/BPs/FUNCIONAL]]," ",REPT(" ",255)),255))</f>
        <v>#NAME?</v>
      </c>
      <c r="AD29" s="77" t="e">
        <f ca="1">TabelaKeyUsersS4BracellOnda3[[#This Row],[1o. e Último nome]]&amp;" ("&amp;TabelaKeyUsersS4BracellOnda3[[#This Row],[MÓDULO S4HANA]]&amp;")"&amp;
IF(ISERROR(SEARCH("fup-",TabelaKeyUsersS4BracellOnda3[[#This Row],[Fup Gestor não validou/respondeu lista KeyUser]])),"","#")</f>
        <v>#NAME?</v>
      </c>
      <c r="AE2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9" s="72" t="str">
        <f>IF(ISERROR(SEARCH("@",TabelaKeyUsersS4BracellOnda3[[#This Row],[E-MAIL]]))=FALSE,"Tem e-Mail KeyUserBPFunc","NÂO tem e-Mail KeyUserBPFunc")</f>
        <v>Tem e-Mail KeyUserBPFunc</v>
      </c>
      <c r="AG29" s="72" t="str">
        <f>IF(ISERROR(SEARCH("@",TabelaKeyUsersS4BracellOnda3[[#This Row],[E-mail Gestor]]))=FALSE,"Tem e-Mail Gestor","NÃO tem e-Mail Gestor")</f>
        <v>Tem e-Mail Gestor</v>
      </c>
      <c r="AH29" s="72" t="str">
        <f>"e-Mail KeyUserBPFuncional tem: "&amp;COUNTIFS(TabelaKeyUsersS4BracellOnda3[E-MAIL],TabelaKeyUsersS4BracellOnda3[[#This Row],[E-mail Gestor]])&amp; " Gestor Cadastrado"</f>
        <v>e-Mail KeyUserBPFuncional tem: 1 Gestor Cadastrado</v>
      </c>
      <c r="AI2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0" spans="1:35" s="64" customFormat="1" hidden="1">
      <c r="A30" s="66"/>
      <c r="B30" s="66" t="s">
        <v>524</v>
      </c>
      <c r="C30" s="66" t="s">
        <v>524</v>
      </c>
      <c r="D30" s="67" t="str">
        <f>INDEX(TabelaKeyUsersS4BracellOnda3[NOME DO KEY USER/BPs/FUNCIONAL],MATCH(TabelaKeyUsersS4BracellOnda3[[#This Row],[E-mail Gestor]],TabelaKeyUsersS4BracellOnda3[E-MAIL],0))</f>
        <v>Camila Dembinski</v>
      </c>
      <c r="E30" s="67" t="str">
        <f>INDEX(TabelaKeyUsersS4BracellOnda3[CARGO],MATCH(TabelaKeyUsersS4BracellOnda3[[#This Row],[E-mail Gestor]],TabelaKeyUsersS4BracellOnda3[E-MAIL],0))</f>
        <v>Maintenance Coordination</v>
      </c>
      <c r="F30" s="68">
        <v>45726</v>
      </c>
      <c r="G30" s="82" t="s">
        <v>525</v>
      </c>
      <c r="H30" s="82" t="s">
        <v>526</v>
      </c>
      <c r="I30" s="69" t="s">
        <v>527</v>
      </c>
      <c r="J30" s="65" t="s">
        <v>516</v>
      </c>
      <c r="K30" s="65" t="s">
        <v>386</v>
      </c>
      <c r="L30" s="65" t="s">
        <v>386</v>
      </c>
      <c r="M30" s="65" t="s">
        <v>405</v>
      </c>
      <c r="N30" s="65" t="s">
        <v>524</v>
      </c>
      <c r="O30" s="70" t="s">
        <v>517</v>
      </c>
      <c r="P30" s="65" t="s">
        <v>396</v>
      </c>
      <c r="Q30" s="65" t="s">
        <v>397</v>
      </c>
      <c r="R30" s="70" t="s">
        <v>398</v>
      </c>
      <c r="S30" s="36" t="s">
        <v>509</v>
      </c>
      <c r="T30" s="72" t="e">
        <f>INDEX('[1]Bruno Key Users Consolidado1102'!H:H,MATCH(TRIM(TabelaKeyUsersS4BracellOnda3[[#This Row],[E-MAIL]])&amp;"*",'[1]Bruno Key Users Consolidado1102'!F:F,0))</f>
        <v>#N/A</v>
      </c>
      <c r="U30" s="72" t="e">
        <f>INDEX('[1]Bruno Key Users Consolidado1102'!E:E,MATCH(TRIM(TabelaKeyUsersS4BracellOnda3[[#This Row],[E-MAIL]])&amp;"*",'[1]Bruno Key Users Consolidado1102'!F:F,0))</f>
        <v>#N/A</v>
      </c>
      <c r="V30" s="70"/>
      <c r="W30" s="70"/>
      <c r="X30" s="70"/>
      <c r="Y30" s="73"/>
      <c r="Z30" s="80"/>
      <c r="AA30" s="81" t="str">
        <f>SUBSTITUTE(SUBSTITUTE(SUBSTITUTE(SUBSTITUTE(SUBSTITUTE(TabelaKeyUsersS4BracellOnda3[[#This Row],[WhatsApp]],"(",""), ")",""),"-",""),"+","")," ","")</f>
        <v/>
      </c>
      <c r="AB30" s="72" t="str">
        <f>IF(ISERROR(MATCH("*"&amp;RIGHT(TabelaKeyUsersS4BracellOnda3[[#This Row],[Whatsapp_limpo]],8),[1]GruposWhatsApp!D:D,0)),"Wng: não",INDEX([1]GruposWhatsApp!B:B,MATCH("*"&amp;RIGHT(TabelaKeyUsersS4BracellOnda3[[#This Row],[Whatsapp_limpo]],8),[1]GruposWhatsApp!D:D,0)))</f>
        <v>Wng: não</v>
      </c>
      <c r="AC30" s="77" t="e">
        <f ca="1">_xlfn.TEXTBEFORE(TabelaKeyUsersS4BracellOnda3[[#This Row],[NOME DO KEY USER/BPs/FUNCIONAL]]," ")&amp;" "&amp;TRIM(RIGHT(SUBSTITUTE(TabelaKeyUsersS4BracellOnda3[[#This Row],[NOME DO KEY USER/BPs/FUNCIONAL]]," ",REPT(" ",255)),255))</f>
        <v>#NAME?</v>
      </c>
      <c r="AD30" s="77" t="e">
        <f ca="1">TabelaKeyUsersS4BracellOnda3[[#This Row],[1o. e Último nome]]&amp;" ("&amp;TabelaKeyUsersS4BracellOnda3[[#This Row],[MÓDULO S4HANA]]&amp;")"&amp;
IF(ISERROR(SEARCH("fup-",TabelaKeyUsersS4BracellOnda3[[#This Row],[Fup Gestor não validou/respondeu lista KeyUser]])),"","#")</f>
        <v>#NAME?</v>
      </c>
      <c r="AE3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30" s="72" t="str">
        <f>IF(ISERROR(SEARCH("@",TabelaKeyUsersS4BracellOnda3[[#This Row],[E-MAIL]]))=FALSE,"Tem e-Mail KeyUserBPFunc","NÂO tem e-Mail KeyUserBPFunc")</f>
        <v>Tem e-Mail KeyUserBPFunc</v>
      </c>
      <c r="AG30" s="72" t="str">
        <f>IF(ISERROR(SEARCH("@",TabelaKeyUsersS4BracellOnda3[[#This Row],[E-mail Gestor]]))=FALSE,"Tem e-Mail Gestor","NÃO tem e-Mail Gestor")</f>
        <v>Tem e-Mail Gestor</v>
      </c>
      <c r="AH30" s="72" t="str">
        <f>"e-Mail KeyUserBPFuncional tem: "&amp;COUNTIFS(TabelaKeyUsersS4BracellOnda3[E-MAIL],TabelaKeyUsersS4BracellOnda3[[#This Row],[E-mail Gestor]])&amp; " Gestor Cadastrado"</f>
        <v>e-Mail KeyUserBPFuncional tem: 1 Gestor Cadastrado</v>
      </c>
      <c r="AI3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1" spans="1:35" s="64" customFormat="1">
      <c r="A31" s="66" t="s">
        <v>528</v>
      </c>
      <c r="B31" s="66" t="s">
        <v>385</v>
      </c>
      <c r="C31" s="66" t="s">
        <v>495</v>
      </c>
      <c r="D31" s="67" t="str">
        <f>INDEX(TabelaKeyUsersS4BracellOnda3[NOME DO KEY USER/BPs/FUNCIONAL],MATCH(TabelaKeyUsersS4BracellOnda3[[#This Row],[E-mail Gestor]],TabelaKeyUsersS4BracellOnda3[E-MAIL],0))</f>
        <v>Kleber Barbosa Ferreira</v>
      </c>
      <c r="E31" s="67" t="str">
        <f>INDEX(TabelaKeyUsersS4BracellOnda3[CARGO],MATCH(TabelaKeyUsersS4BracellOnda3[[#This Row],[E-mail Gestor]],TabelaKeyUsersS4BracellOnda3[E-MAIL],0))</f>
        <v>Coord Negocios Florestais - Land Acquisition &amp; Partnership</v>
      </c>
      <c r="F31" s="68">
        <v>45708</v>
      </c>
      <c r="G31" s="82" t="s">
        <v>529</v>
      </c>
      <c r="H31" s="69" t="s">
        <v>530</v>
      </c>
      <c r="I31" s="69" t="s">
        <v>531</v>
      </c>
      <c r="J31" s="70" t="s">
        <v>532</v>
      </c>
      <c r="K31" s="65" t="s">
        <v>533</v>
      </c>
      <c r="L31" s="65" t="s">
        <v>534</v>
      </c>
      <c r="M31" s="65" t="s">
        <v>535</v>
      </c>
      <c r="N31" s="65" t="s">
        <v>435</v>
      </c>
      <c r="O31" s="70" t="s">
        <v>536</v>
      </c>
      <c r="P31" s="70" t="s">
        <v>396</v>
      </c>
      <c r="Q31" s="65" t="s">
        <v>397</v>
      </c>
      <c r="R31" s="70" t="s">
        <v>398</v>
      </c>
      <c r="S31" s="65" t="s">
        <v>414</v>
      </c>
      <c r="T31" s="72" t="e">
        <f>INDEX('[1]Bruno Key Users Consolidado1102'!H:H,MATCH(TRIM(TabelaKeyUsersS4BracellOnda3[[#This Row],[E-MAIL]])&amp;"*",'[1]Bruno Key Users Consolidado1102'!F:F,0))</f>
        <v>#N/A</v>
      </c>
      <c r="U31" s="72" t="e">
        <f>INDEX('[1]Bruno Key Users Consolidado1102'!E:E,MATCH(TRIM(TabelaKeyUsersS4BracellOnda3[[#This Row],[E-MAIL]])&amp;"*",'[1]Bruno Key Users Consolidado1102'!F:F,0))</f>
        <v>#N/A</v>
      </c>
      <c r="V31" s="65"/>
      <c r="W31" s="65"/>
      <c r="X31" s="70" t="s">
        <v>447</v>
      </c>
      <c r="Y31" s="65" t="s">
        <v>537</v>
      </c>
      <c r="Z31" s="80">
        <v>45681</v>
      </c>
      <c r="AA31" s="81" t="str">
        <f>SUBSTITUTE(SUBSTITUTE(SUBSTITUTE(SUBSTITUTE(SUBSTITUTE(TabelaKeyUsersS4BracellOnda3[[#This Row],[WhatsApp]],"(",""), ")",""),"-",""),"+","")," ","")</f>
        <v>Nãotemcelularcorporativo</v>
      </c>
      <c r="AB31" s="72" t="str">
        <f>IF(ISERROR(MATCH("*"&amp;RIGHT(TabelaKeyUsersS4BracellOnda3[[#This Row],[Whatsapp_limpo]],8),[1]GruposWhatsApp!D:D,0)),"Wng: não",INDEX([1]GruposWhatsApp!B:B,MATCH("*"&amp;RIGHT(TabelaKeyUsersS4BracellOnda3[[#This Row],[Whatsapp_limpo]],8),[1]GruposWhatsApp!D:D,0)))</f>
        <v>Wng: não</v>
      </c>
      <c r="AC31" s="77" t="e">
        <f ca="1">_xlfn.TEXTBEFORE(TabelaKeyUsersS4BracellOnda3[[#This Row],[NOME DO KEY USER/BPs/FUNCIONAL]]," ")&amp;" "&amp;TRIM(RIGHT(SUBSTITUTE(TabelaKeyUsersS4BracellOnda3[[#This Row],[NOME DO KEY USER/BPs/FUNCIONAL]]," ",REPT(" ",255)),255))</f>
        <v>#NAME?</v>
      </c>
      <c r="AD31" s="77" t="e">
        <f ca="1">TabelaKeyUsersS4BracellOnda3[[#This Row],[1o. e Último nome]]&amp;" ("&amp;TabelaKeyUsersS4BracellOnda3[[#This Row],[MÓDULO S4HANA]]&amp;")"&amp;
IF(ISERROR(SEARCH("fup-",TabelaKeyUsersS4BracellOnda3[[#This Row],[Fup Gestor não validou/respondeu lista KeyUser]])),"","#")</f>
        <v>#NAME?</v>
      </c>
      <c r="AE3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1" s="72" t="str">
        <f>IF(ISERROR(SEARCH("@",TabelaKeyUsersS4BracellOnda3[[#This Row],[E-MAIL]]))=FALSE,"Tem e-Mail KeyUserBPFunc","NÂO tem e-Mail KeyUserBPFunc")</f>
        <v>Tem e-Mail KeyUserBPFunc</v>
      </c>
      <c r="AG31" s="72" t="str">
        <f>IF(ISERROR(SEARCH("@",TabelaKeyUsersS4BracellOnda3[[#This Row],[E-mail Gestor]]))=FALSE,"Tem e-Mail Gestor","NÃO tem e-Mail Gestor")</f>
        <v>Tem e-Mail Gestor</v>
      </c>
      <c r="AH31" s="72" t="str">
        <f>"e-Mail KeyUserBPFuncional tem: "&amp;COUNTIFS(TabelaKeyUsersS4BracellOnda3[E-MAIL],TabelaKeyUsersS4BracellOnda3[[#This Row],[E-mail Gestor]])&amp; " Gestor Cadastrado"</f>
        <v>e-Mail KeyUserBPFuncional tem: 1 Gestor Cadastrado</v>
      </c>
      <c r="AI3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2" spans="1:35" s="64" customFormat="1" hidden="1">
      <c r="A32" s="83"/>
      <c r="B32" s="66"/>
      <c r="C32" s="66"/>
      <c r="D32" s="67" t="str">
        <f>INDEX(TabelaKeyUsersS4BracellOnda3[NOME DO KEY USER/BPs/FUNCIONAL],MATCH(TabelaKeyUsersS4BracellOnda3[[#This Row],[E-mail Gestor]],TabelaKeyUsersS4BracellOnda3[E-MAIL],0))</f>
        <v>Fabrício Cesconetto</v>
      </c>
      <c r="E32" s="67" t="str">
        <f>INDEX(TabelaKeyUsersS4BracellOnda3[CARGO],MATCH(TabelaKeyUsersS4BracellOnda3[[#This Row],[E-mail Gestor]],TabelaKeyUsersS4BracellOnda3[E-MAIL],0))</f>
        <v>Ger Manutenção Automotiva</v>
      </c>
      <c r="F32" s="68">
        <v>45713</v>
      </c>
      <c r="G32" s="82" t="s">
        <v>506</v>
      </c>
      <c r="H32" s="82" t="s">
        <v>507</v>
      </c>
      <c r="I32" s="82" t="s">
        <v>508</v>
      </c>
      <c r="J32" s="65" t="s">
        <v>525</v>
      </c>
      <c r="K32" s="70" t="s">
        <v>527</v>
      </c>
      <c r="L32" s="65"/>
      <c r="M32" s="70"/>
      <c r="N32" s="65" t="s">
        <v>405</v>
      </c>
      <c r="O32" s="70" t="s">
        <v>526</v>
      </c>
      <c r="P32" s="65" t="s">
        <v>405</v>
      </c>
      <c r="Q32" s="70" t="s">
        <v>397</v>
      </c>
      <c r="R32" s="70" t="s">
        <v>398</v>
      </c>
      <c r="S32" s="36" t="s">
        <v>538</v>
      </c>
      <c r="T32" s="72" t="e">
        <f>INDEX('[1]Bruno Key Users Consolidado1102'!H:H,MATCH(TRIM(TabelaKeyUsersS4BracellOnda3[[#This Row],[E-MAIL]])&amp;"*",'[1]Bruno Key Users Consolidado1102'!F:F,0))</f>
        <v>#N/A</v>
      </c>
      <c r="U32" s="72" t="e">
        <f>INDEX('[1]Bruno Key Users Consolidado1102'!E:E,MATCH(TRIM(TabelaKeyUsersS4BracellOnda3[[#This Row],[E-MAIL]])&amp;"*",'[1]Bruno Key Users Consolidado1102'!F:F,0))</f>
        <v>#N/A</v>
      </c>
      <c r="V32" s="36"/>
      <c r="W32" s="36"/>
      <c r="X32" s="70"/>
      <c r="Y32" s="65" t="s">
        <v>336</v>
      </c>
      <c r="Z32" s="65"/>
      <c r="AA32" s="81" t="str">
        <f>SUBSTITUTE(SUBSTITUTE(SUBSTITUTE(SUBSTITUTE(SUBSTITUTE(TabelaKeyUsersS4BracellOnda3[[#This Row],[WhatsApp]],"(",""), ")",""),"-",""),"+","")," ","")</f>
        <v>.</v>
      </c>
      <c r="AB32" s="72" t="str">
        <f>IF(ISERROR(MATCH("*"&amp;RIGHT(TabelaKeyUsersS4BracellOnda3[[#This Row],[Whatsapp_limpo]],8),[1]GruposWhatsApp!D:D,0)),"Wng: não",INDEX([1]GruposWhatsApp!B:B,MATCH("*"&amp;RIGHT(TabelaKeyUsersS4BracellOnda3[[#This Row],[Whatsapp_limpo]],8),[1]GruposWhatsApp!D:D,0)))</f>
        <v>Wng: não</v>
      </c>
      <c r="AC32" s="77" t="e">
        <f ca="1">_xlfn.TEXTBEFORE(TabelaKeyUsersS4BracellOnda3[[#This Row],[NOME DO KEY USER/BPs/FUNCIONAL]]," ")&amp;" "&amp;TRIM(RIGHT(SUBSTITUTE(TabelaKeyUsersS4BracellOnda3[[#This Row],[NOME DO KEY USER/BPs/FUNCIONAL]]," ",REPT(" ",255)),255))</f>
        <v>#NAME?</v>
      </c>
      <c r="AD32" s="77" t="e">
        <f ca="1">TabelaKeyUsersS4BracellOnda3[[#This Row],[1o. e Último nome]]&amp;" ("&amp;TabelaKeyUsersS4BracellOnda3[[#This Row],[MÓDULO S4HANA]]&amp;")"&amp;
IF(ISERROR(SEARCH("fup-",TabelaKeyUsersS4BracellOnda3[[#This Row],[Fup Gestor não validou/respondeu lista KeyUser]])),"","#")</f>
        <v>#NAME?</v>
      </c>
      <c r="AE32"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32" s="72" t="str">
        <f>IF(ISERROR(SEARCH("@",TabelaKeyUsersS4BracellOnda3[[#This Row],[E-MAIL]]))=FALSE,"Tem e-Mail KeyUserBPFunc","NÂO tem e-Mail KeyUserBPFunc")</f>
        <v>Tem e-Mail KeyUserBPFunc</v>
      </c>
      <c r="AG32" s="72" t="str">
        <f>IF(ISERROR(SEARCH("@",TabelaKeyUsersS4BracellOnda3[[#This Row],[E-mail Gestor]]))=FALSE,"Tem e-Mail Gestor","NÃO tem e-Mail Gestor")</f>
        <v>Tem e-Mail Gestor</v>
      </c>
      <c r="AH32" s="72" t="str">
        <f>"e-Mail KeyUserBPFuncional tem: "&amp;COUNTIFS(TabelaKeyUsersS4BracellOnda3[E-MAIL],TabelaKeyUsersS4BracellOnda3[[#This Row],[E-mail Gestor]])&amp; " Gestor Cadastrado"</f>
        <v>e-Mail KeyUserBPFuncional tem: 1 Gestor Cadastrado</v>
      </c>
      <c r="AI3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3" spans="1:35" s="64" customFormat="1" ht="12.75" customHeight="1">
      <c r="A33" s="66" t="s">
        <v>539</v>
      </c>
      <c r="B33" s="66" t="s">
        <v>385</v>
      </c>
      <c r="C33" s="66" t="s">
        <v>495</v>
      </c>
      <c r="D33" s="67" t="str">
        <f>INDEX(TabelaKeyUsersS4BracellOnda3[NOME DO KEY USER/BPs/FUNCIONAL],MATCH(TabelaKeyUsersS4BracellOnda3[[#This Row],[E-mail Gestor]],TabelaKeyUsersS4BracellOnda3[E-MAIL],0))</f>
        <v>Antonio Cesar Coelho Madeira</v>
      </c>
      <c r="E33" s="67" t="str">
        <f>INDEX(TabelaKeyUsersS4BracellOnda3[CARGO],MATCH(TabelaKeyUsersS4BracellOnda3[[#This Row],[E-mail Gestor]],TabelaKeyUsersS4BracellOnda3[E-MAIL],0))</f>
        <v>Coord Manutencao Automotiva</v>
      </c>
      <c r="F33" s="68">
        <v>45708</v>
      </c>
      <c r="G33" s="82" t="s">
        <v>540</v>
      </c>
      <c r="H33" s="69" t="s">
        <v>541</v>
      </c>
      <c r="I33" s="69" t="s">
        <v>542</v>
      </c>
      <c r="J33" s="79" t="s">
        <v>543</v>
      </c>
      <c r="K33" s="65" t="s">
        <v>500</v>
      </c>
      <c r="L33" s="65" t="s">
        <v>544</v>
      </c>
      <c r="M33" s="65" t="s">
        <v>545</v>
      </c>
      <c r="N33" s="65" t="s">
        <v>503</v>
      </c>
      <c r="O33" s="70" t="s">
        <v>546</v>
      </c>
      <c r="P33" s="70" t="s">
        <v>396</v>
      </c>
      <c r="Q33" s="65" t="s">
        <v>397</v>
      </c>
      <c r="R33" s="70" t="s">
        <v>398</v>
      </c>
      <c r="S33" s="70" t="s">
        <v>414</v>
      </c>
      <c r="T33" s="72" t="e">
        <f>INDEX('[1]Bruno Key Users Consolidado1102'!H:H,MATCH(TRIM(TabelaKeyUsersS4BracellOnda3[[#This Row],[E-MAIL]])&amp;"*",'[1]Bruno Key Users Consolidado1102'!F:F,0))</f>
        <v>#N/A</v>
      </c>
      <c r="U33" s="72" t="e">
        <f>INDEX('[1]Bruno Key Users Consolidado1102'!E:E,MATCH(TRIM(TabelaKeyUsersS4BracellOnda3[[#This Row],[E-MAIL]])&amp;"*",'[1]Bruno Key Users Consolidado1102'!F:F,0))</f>
        <v>#N/A</v>
      </c>
      <c r="V33" s="70" t="s">
        <v>547</v>
      </c>
      <c r="W33" s="70" t="s">
        <v>401</v>
      </c>
      <c r="X33" s="70" t="s">
        <v>447</v>
      </c>
      <c r="Y33" s="65" t="s">
        <v>548</v>
      </c>
      <c r="Z33" s="80">
        <v>46014</v>
      </c>
      <c r="AA33" s="81" t="str">
        <f>SUBSTITUTE(SUBSTITUTE(SUBSTITUTE(SUBSTITUTE(SUBSTITUTE(TabelaKeyUsersS4BracellOnda3[[#This Row],[WhatsApp]],"(",""), ")",""),"-",""),"+","")," ","")</f>
        <v>14997154740</v>
      </c>
      <c r="AB33" s="72" t="str">
        <f>IF(ISERROR(MATCH("*"&amp;RIGHT(TabelaKeyUsersS4BracellOnda3[[#This Row],[Whatsapp_limpo]],8),[1]GruposWhatsApp!D:D,0)),"Wng: não",INDEX([1]GruposWhatsApp!B:B,MATCH("*"&amp;RIGHT(TabelaKeyUsersS4BracellOnda3[[#This Row],[Whatsapp_limpo]],8),[1]GruposWhatsApp!D:D,0)))</f>
        <v>Wng: não</v>
      </c>
      <c r="AC33" s="77" t="e">
        <f ca="1">_xlfn.TEXTBEFORE(TabelaKeyUsersS4BracellOnda3[[#This Row],[NOME DO KEY USER/BPs/FUNCIONAL]]," ")&amp;" "&amp;TRIM(RIGHT(SUBSTITUTE(TabelaKeyUsersS4BracellOnda3[[#This Row],[NOME DO KEY USER/BPs/FUNCIONAL]]," ",REPT(" ",255)),255))</f>
        <v>#NAME?</v>
      </c>
      <c r="AD33" s="77" t="e">
        <f ca="1">TabelaKeyUsersS4BracellOnda3[[#This Row],[1o. e Último nome]]&amp;" ("&amp;TabelaKeyUsersS4BracellOnda3[[#This Row],[MÓDULO S4HANA]]&amp;")"&amp;
IF(ISERROR(SEARCH("fup-",TabelaKeyUsersS4BracellOnda3[[#This Row],[Fup Gestor não validou/respondeu lista KeyUser]])),"","#")</f>
        <v>#NAME?</v>
      </c>
      <c r="AE3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3" s="72" t="str">
        <f>IF(ISERROR(SEARCH("@",TabelaKeyUsersS4BracellOnda3[[#This Row],[E-MAIL]]))=FALSE,"Tem e-Mail KeyUserBPFunc","NÂO tem e-Mail KeyUserBPFunc")</f>
        <v>Tem e-Mail KeyUserBPFunc</v>
      </c>
      <c r="AG33" s="72" t="str">
        <f>IF(ISERROR(SEARCH("@",TabelaKeyUsersS4BracellOnda3[[#This Row],[E-mail Gestor]]))=FALSE,"Tem e-Mail Gestor","NÃO tem e-Mail Gestor")</f>
        <v>Tem e-Mail Gestor</v>
      </c>
      <c r="AH33" s="72" t="str">
        <f>"e-Mail KeyUserBPFuncional tem: "&amp;COUNTIFS(TabelaKeyUsersS4BracellOnda3[E-MAIL],TabelaKeyUsersS4BracellOnda3[[#This Row],[E-mail Gestor]])&amp; " Gestor Cadastrado"</f>
        <v>e-Mail KeyUserBPFuncional tem: 1 Gestor Cadastrado</v>
      </c>
      <c r="AI3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4" spans="1:35" s="64" customFormat="1">
      <c r="A34" s="66" t="s">
        <v>549</v>
      </c>
      <c r="B34" s="66" t="s">
        <v>385</v>
      </c>
      <c r="C34" s="66" t="s">
        <v>495</v>
      </c>
      <c r="D34" s="67" t="str">
        <f>INDEX(TabelaKeyUsersS4BracellOnda3[NOME DO KEY USER/BPs/FUNCIONAL],MATCH(TabelaKeyUsersS4BracellOnda3[[#This Row],[E-mail Gestor]],TabelaKeyUsersS4BracellOnda3[E-MAIL],0))</f>
        <v>Arthur Rizzardo Zanardi</v>
      </c>
      <c r="E34" s="67" t="str">
        <f>INDEX(TabelaKeyUsersS4BracellOnda3[CARGO],MATCH(TabelaKeyUsersS4BracellOnda3[[#This Row],[E-mail Gestor]],TabelaKeyUsersS4BracellOnda3[E-MAIL],0))</f>
        <v>Ger Sr Controladoria</v>
      </c>
      <c r="F34" s="68">
        <v>45699</v>
      </c>
      <c r="G34" s="69" t="s">
        <v>550</v>
      </c>
      <c r="H34" s="69" t="s">
        <v>551</v>
      </c>
      <c r="I34" s="69" t="s">
        <v>552</v>
      </c>
      <c r="J34" s="70" t="s">
        <v>553</v>
      </c>
      <c r="K34" s="70" t="s">
        <v>554</v>
      </c>
      <c r="L34" s="70" t="s">
        <v>555</v>
      </c>
      <c r="M34" s="70" t="s">
        <v>556</v>
      </c>
      <c r="N34" s="70" t="s">
        <v>455</v>
      </c>
      <c r="O34" s="70" t="s">
        <v>557</v>
      </c>
      <c r="P34" s="70" t="s">
        <v>396</v>
      </c>
      <c r="Q34" s="70" t="s">
        <v>397</v>
      </c>
      <c r="R34" s="70" t="s">
        <v>398</v>
      </c>
      <c r="S34" s="70" t="s">
        <v>414</v>
      </c>
      <c r="T34" s="72">
        <f>INDEX('[1]Bruno Key Users Consolidado1102'!H:H,MATCH(TRIM(TabelaKeyUsersS4BracellOnda3[[#This Row],[E-MAIL]])&amp;"*",'[1]Bruno Key Users Consolidado1102'!F:F,0))</f>
        <v>0</v>
      </c>
      <c r="U34" s="72" t="str">
        <f>INDEX('[1]Bruno Key Users Consolidado1102'!E:E,MATCH(TRIM(TabelaKeyUsersS4BracellOnda3[[#This Row],[E-MAIL]])&amp;"*",'[1]Bruno Key Users Consolidado1102'!F:F,0))</f>
        <v>CO</v>
      </c>
      <c r="V34" s="70" t="s">
        <v>558</v>
      </c>
      <c r="W34" s="70" t="s">
        <v>401</v>
      </c>
      <c r="X34" s="70" t="s">
        <v>402</v>
      </c>
      <c r="Y34" s="65" t="s">
        <v>559</v>
      </c>
      <c r="Z34" s="80">
        <v>45688</v>
      </c>
      <c r="AA34" s="81" t="str">
        <f>SUBSTITUTE(SUBSTITUTE(SUBSTITUTE(SUBSTITUTE(SUBSTITUTE(TabelaKeyUsersS4BracellOnda3[[#This Row],[WhatsApp]],"(",""), ")",""),"-",""),"+","")," ","")</f>
        <v>14991988667</v>
      </c>
      <c r="AB34" s="72" t="str">
        <f>IF(ISERROR(MATCH("*"&amp;RIGHT(TabelaKeyUsersS4BracellOnda3[[#This Row],[Whatsapp_limpo]],8),[1]GruposWhatsApp!D:D,0)),"Wng: não",INDEX([1]GruposWhatsApp!B:B,MATCH("*"&amp;RIGHT(TabelaKeyUsersS4BracellOnda3[[#This Row],[Whatsapp_limpo]],8),[1]GruposWhatsApp!D:D,0)))</f>
        <v>Wng: não</v>
      </c>
      <c r="AC34" s="77" t="e">
        <f ca="1">_xlfn.TEXTBEFORE(TabelaKeyUsersS4BracellOnda3[[#This Row],[NOME DO KEY USER/BPs/FUNCIONAL]]," ")&amp;" "&amp;TRIM(RIGHT(SUBSTITUTE(TabelaKeyUsersS4BracellOnda3[[#This Row],[NOME DO KEY USER/BPs/FUNCIONAL]]," ",REPT(" ",255)),255))</f>
        <v>#NAME?</v>
      </c>
      <c r="AD34" s="77" t="e">
        <f ca="1">TabelaKeyUsersS4BracellOnda3[[#This Row],[1o. e Último nome]]&amp;" ("&amp;TabelaKeyUsersS4BracellOnda3[[#This Row],[MÓDULO S4HANA]]&amp;")"&amp;
IF(ISERROR(SEARCH("fup-",TabelaKeyUsersS4BracellOnda3[[#This Row],[Fup Gestor não validou/respondeu lista KeyUser]])),"","#")</f>
        <v>#NAME?</v>
      </c>
      <c r="AE3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4" s="72" t="str">
        <f>IF(ISERROR(SEARCH("@",TabelaKeyUsersS4BracellOnda3[[#This Row],[E-MAIL]]))=FALSE,"Tem e-Mail KeyUserBPFunc","NÂO tem e-Mail KeyUserBPFunc")</f>
        <v>Tem e-Mail KeyUserBPFunc</v>
      </c>
      <c r="AG34" s="72" t="str">
        <f>IF(ISERROR(SEARCH("@",TabelaKeyUsersS4BracellOnda3[[#This Row],[E-mail Gestor]]))=FALSE,"Tem e-Mail Gestor","NÃO tem e-Mail Gestor")</f>
        <v>Tem e-Mail Gestor</v>
      </c>
      <c r="AH34" s="72" t="str">
        <f>"e-Mail KeyUserBPFuncional tem: "&amp;COUNTIFS(TabelaKeyUsersS4BracellOnda3[E-MAIL],TabelaKeyUsersS4BracellOnda3[[#This Row],[E-mail Gestor]])&amp; " Gestor Cadastrado"</f>
        <v>e-Mail KeyUserBPFuncional tem: 1 Gestor Cadastrado</v>
      </c>
      <c r="AI3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5" spans="1:35" s="64" customFormat="1">
      <c r="A35" s="66" t="s">
        <v>560</v>
      </c>
      <c r="B35" s="66" t="s">
        <v>385</v>
      </c>
      <c r="C35" s="66" t="s">
        <v>495</v>
      </c>
      <c r="D35" s="67" t="str">
        <f>INDEX(TabelaKeyUsersS4BracellOnda3[NOME DO KEY USER/BPs/FUNCIONAL],MATCH(TabelaKeyUsersS4BracellOnda3[[#This Row],[E-mail Gestor]],TabelaKeyUsersS4BracellOnda3[E-MAIL],0))</f>
        <v>Arthur Rizzardo Zanardi</v>
      </c>
      <c r="E35" s="67" t="str">
        <f>INDEX(TabelaKeyUsersS4BracellOnda3[CARGO],MATCH(TabelaKeyUsersS4BracellOnda3[[#This Row],[E-mail Gestor]],TabelaKeyUsersS4BracellOnda3[E-MAIL],0))</f>
        <v>Ger Sr Controladoria</v>
      </c>
      <c r="F35" s="68">
        <v>45699</v>
      </c>
      <c r="G35" s="69" t="s">
        <v>550</v>
      </c>
      <c r="H35" s="69" t="s">
        <v>551</v>
      </c>
      <c r="I35" s="69" t="s">
        <v>552</v>
      </c>
      <c r="J35" s="70" t="s">
        <v>561</v>
      </c>
      <c r="K35" s="70" t="s">
        <v>562</v>
      </c>
      <c r="L35" s="70" t="s">
        <v>555</v>
      </c>
      <c r="M35" s="70" t="s">
        <v>454</v>
      </c>
      <c r="N35" s="70" t="s">
        <v>455</v>
      </c>
      <c r="O35" s="70" t="s">
        <v>563</v>
      </c>
      <c r="P35" s="70" t="s">
        <v>396</v>
      </c>
      <c r="Q35" s="70" t="s">
        <v>397</v>
      </c>
      <c r="R35" s="70" t="s">
        <v>398</v>
      </c>
      <c r="S35" s="70" t="s">
        <v>414</v>
      </c>
      <c r="T35" s="72">
        <f>INDEX('[1]Bruno Key Users Consolidado1102'!H:H,MATCH(TRIM(TabelaKeyUsersS4BracellOnda3[[#This Row],[E-MAIL]])&amp;"*",'[1]Bruno Key Users Consolidado1102'!F:F,0))</f>
        <v>0</v>
      </c>
      <c r="U35" s="72" t="str">
        <f>INDEX('[1]Bruno Key Users Consolidado1102'!E:E,MATCH(TRIM(TabelaKeyUsersS4BracellOnda3[[#This Row],[E-MAIL]])&amp;"*",'[1]Bruno Key Users Consolidado1102'!F:F,0))</f>
        <v>CO</v>
      </c>
      <c r="V35" s="73" t="s">
        <v>564</v>
      </c>
      <c r="W35" s="65" t="s">
        <v>401</v>
      </c>
      <c r="X35" s="70" t="s">
        <v>402</v>
      </c>
      <c r="Y35" s="73" t="s">
        <v>565</v>
      </c>
      <c r="Z35" s="65" t="s">
        <v>566</v>
      </c>
      <c r="AA35" s="81" t="str">
        <f>SUBSTITUTE(SUBSTITUTE(SUBSTITUTE(SUBSTITUTE(SUBSTITUTE(TabelaKeyUsersS4BracellOnda3[[#This Row],[WhatsApp]],"(",""), ")",""),"-",""),"+","")," ","")</f>
        <v>14997415658</v>
      </c>
      <c r="AB35" s="72" t="str">
        <f>IF(ISERROR(MATCH("*"&amp;RIGHT(TabelaKeyUsersS4BracellOnda3[[#This Row],[Whatsapp_limpo]],8),[1]GruposWhatsApp!D:D,0)),"Wng: não",INDEX([1]GruposWhatsApp!B:B,MATCH("*"&amp;RIGHT(TabelaKeyUsersS4BracellOnda3[[#This Row],[Whatsapp_limpo]],8),[1]GruposWhatsApp!D:D,0)))</f>
        <v>Wng: não</v>
      </c>
      <c r="AC35" s="77" t="e">
        <f ca="1">_xlfn.TEXTBEFORE(TabelaKeyUsersS4BracellOnda3[[#This Row],[NOME DO KEY USER/BPs/FUNCIONAL]]," ")&amp;" "&amp;TRIM(RIGHT(SUBSTITUTE(TabelaKeyUsersS4BracellOnda3[[#This Row],[NOME DO KEY USER/BPs/FUNCIONAL]]," ",REPT(" ",255)),255))</f>
        <v>#NAME?</v>
      </c>
      <c r="AD35" s="77" t="e">
        <f ca="1">TabelaKeyUsersS4BracellOnda3[[#This Row],[1o. e Último nome]]&amp;" ("&amp;TabelaKeyUsersS4BracellOnda3[[#This Row],[MÓDULO S4HANA]]&amp;")"&amp;
IF(ISERROR(SEARCH("fup-",TabelaKeyUsersS4BracellOnda3[[#This Row],[Fup Gestor não validou/respondeu lista KeyUser]])),"","#")</f>
        <v>#NAME?</v>
      </c>
      <c r="AE3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5" s="72" t="str">
        <f>IF(ISERROR(SEARCH("@",TabelaKeyUsersS4BracellOnda3[[#This Row],[E-MAIL]]))=FALSE,"Tem e-Mail KeyUserBPFunc","NÂO tem e-Mail KeyUserBPFunc")</f>
        <v>Tem e-Mail KeyUserBPFunc</v>
      </c>
      <c r="AG35" s="72" t="str">
        <f>IF(ISERROR(SEARCH("@",TabelaKeyUsersS4BracellOnda3[[#This Row],[E-mail Gestor]]))=FALSE,"Tem e-Mail Gestor","NÃO tem e-Mail Gestor")</f>
        <v>Tem e-Mail Gestor</v>
      </c>
      <c r="AH35" s="72" t="str">
        <f>"e-Mail KeyUserBPFuncional tem: "&amp;COUNTIFS(TabelaKeyUsersS4BracellOnda3[E-MAIL],TabelaKeyUsersS4BracellOnda3[[#This Row],[E-mail Gestor]])&amp; " Gestor Cadastrado"</f>
        <v>e-Mail KeyUserBPFuncional tem: 1 Gestor Cadastrado</v>
      </c>
      <c r="AI3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6" spans="1:35" s="64" customFormat="1" hidden="1">
      <c r="A36" s="66" t="s">
        <v>567</v>
      </c>
      <c r="B36" s="66" t="s">
        <v>385</v>
      </c>
      <c r="C36" s="66" t="s">
        <v>405</v>
      </c>
      <c r="D36" s="67" t="str">
        <f>INDEX(TabelaKeyUsersS4BracellOnda3[NOME DO KEY USER/BPs/FUNCIONAL],MATCH(TabelaKeyUsersS4BracellOnda3[[#This Row],[E-mail Gestor]],TabelaKeyUsersS4BracellOnda3[E-MAIL],0))</f>
        <v>Bruno Auler Munerato</v>
      </c>
      <c r="E36" s="67" t="str">
        <f>INDEX(TabelaKeyUsersS4BracellOnda3[CARGO],MATCH(TabelaKeyUsersS4BracellOnda3[[#This Row],[E-mail Gestor]],TabelaKeyUsersS4BracellOnda3[E-MAIL],0))</f>
        <v>Ger Negócios Florestal - Land Acquistion &amp; Partnership</v>
      </c>
      <c r="F36" s="68">
        <v>45699</v>
      </c>
      <c r="G36" s="69" t="s">
        <v>568</v>
      </c>
      <c r="H36" s="69" t="s">
        <v>569</v>
      </c>
      <c r="I36" s="69" t="s">
        <v>570</v>
      </c>
      <c r="J36" s="70" t="s">
        <v>529</v>
      </c>
      <c r="K36" s="70" t="s">
        <v>531</v>
      </c>
      <c r="L36" s="70" t="s">
        <v>571</v>
      </c>
      <c r="M36" s="65" t="s">
        <v>535</v>
      </c>
      <c r="N36" s="65" t="s">
        <v>435</v>
      </c>
      <c r="O36" s="70" t="s">
        <v>530</v>
      </c>
      <c r="P36" s="70" t="s">
        <v>396</v>
      </c>
      <c r="Q36" s="70" t="s">
        <v>397</v>
      </c>
      <c r="R36" s="70" t="s">
        <v>398</v>
      </c>
      <c r="S36" s="65" t="s">
        <v>572</v>
      </c>
      <c r="T36" s="72">
        <f>INDEX('[1]Bruno Key Users Consolidado1102'!H:H,MATCH(TRIM(TabelaKeyUsersS4BracellOnda3[[#This Row],[E-MAIL]])&amp;"*",'[1]Bruno Key Users Consolidado1102'!F:F,0))</f>
        <v>0</v>
      </c>
      <c r="U36" s="72" t="str">
        <f>INDEX('[1]Bruno Key Users Consolidado1102'!E:E,MATCH(TRIM(TabelaKeyUsersS4BracellOnda3[[#This Row],[E-MAIL]])&amp;"*",'[1]Bruno Key Users Consolidado1102'!F:F,0))</f>
        <v>SD</v>
      </c>
      <c r="V36" s="65"/>
      <c r="W36" s="65"/>
      <c r="X36" s="70" t="s">
        <v>402</v>
      </c>
      <c r="Y36" s="73" t="s">
        <v>573</v>
      </c>
      <c r="Z36" s="80">
        <v>45824</v>
      </c>
      <c r="AA36" s="81" t="str">
        <f>SUBSTITUTE(SUBSTITUTE(SUBSTITUTE(SUBSTITUTE(SUBSTITUTE(TabelaKeyUsersS4BracellOnda3[[#This Row],[WhatsApp]],"(",""), ")",""),"-",""),"+","")," ","")</f>
        <v>14997352932</v>
      </c>
      <c r="AB36" s="72" t="str">
        <f>IF(ISERROR(MATCH("*"&amp;RIGHT(TabelaKeyUsersS4BracellOnda3[[#This Row],[Whatsapp_limpo]],8),[1]GruposWhatsApp!D:D,0)),"Wng: não",INDEX([1]GruposWhatsApp!B:B,MATCH("*"&amp;RIGHT(TabelaKeyUsersS4BracellOnda3[[#This Row],[Whatsapp_limpo]],8),[1]GruposWhatsApp!D:D,0)))</f>
        <v>Wng: não</v>
      </c>
      <c r="AC36" s="77" t="e">
        <f ca="1">_xlfn.TEXTBEFORE(TabelaKeyUsersS4BracellOnda3[[#This Row],[NOME DO KEY USER/BPs/FUNCIONAL]]," ")&amp;" "&amp;TRIM(RIGHT(SUBSTITUTE(TabelaKeyUsersS4BracellOnda3[[#This Row],[NOME DO KEY USER/BPs/FUNCIONAL]]," ",REPT(" ",255)),255))</f>
        <v>#NAME?</v>
      </c>
      <c r="AD36" s="77" t="e">
        <f ca="1">TabelaKeyUsersS4BracellOnda3[[#This Row],[1o. e Último nome]]&amp;" ("&amp;TabelaKeyUsersS4BracellOnda3[[#This Row],[MÓDULO S4HANA]]&amp;")"&amp;
IF(ISERROR(SEARCH("fup-",TabelaKeyUsersS4BracellOnda3[[#This Row],[Fup Gestor não validou/respondeu lista KeyUser]])),"","#")</f>
        <v>#NAME?</v>
      </c>
      <c r="AE3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6" s="72" t="str">
        <f>IF(ISERROR(SEARCH("@",TabelaKeyUsersS4BracellOnda3[[#This Row],[E-MAIL]]))=FALSE,"Tem e-Mail KeyUserBPFunc","NÂO tem e-Mail KeyUserBPFunc")</f>
        <v>Tem e-Mail KeyUserBPFunc</v>
      </c>
      <c r="AG36" s="72" t="str">
        <f>IF(ISERROR(SEARCH("@",TabelaKeyUsersS4BracellOnda3[[#This Row],[E-mail Gestor]]))=FALSE,"Tem e-Mail Gestor","NÃO tem e-Mail Gestor")</f>
        <v>Tem e-Mail Gestor</v>
      </c>
      <c r="AH36" s="72" t="str">
        <f>"e-Mail KeyUserBPFuncional tem: "&amp;COUNTIFS(TabelaKeyUsersS4BracellOnda3[E-MAIL],TabelaKeyUsersS4BracellOnda3[[#This Row],[E-mail Gestor]])&amp; " Gestor Cadastrado"</f>
        <v>e-Mail KeyUserBPFuncional tem: 1 Gestor Cadastrado</v>
      </c>
      <c r="AI3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7" spans="1:35" s="64" customFormat="1">
      <c r="A37" s="66" t="s">
        <v>574</v>
      </c>
      <c r="B37" s="66" t="s">
        <v>385</v>
      </c>
      <c r="C37" s="66" t="s">
        <v>575</v>
      </c>
      <c r="D37" s="67" t="str">
        <f>INDEX(TabelaKeyUsersS4BracellOnda3[NOME DO KEY USER/BPs/FUNCIONAL],MATCH(TabelaKeyUsersS4BracellOnda3[[#This Row],[E-mail Gestor]],TabelaKeyUsersS4BracellOnda3[E-MAIL],0))</f>
        <v>Daniel Moraes Pessoa</v>
      </c>
      <c r="E37" s="67" t="str">
        <f>INDEX(TabelaKeyUsersS4BracellOnda3[CARGO],MATCH(TabelaKeyUsersS4BracellOnda3[[#This Row],[E-mail Gestor]],TabelaKeyUsersS4BracellOnda3[E-MAIL],0))</f>
        <v>Ger Engenharia E Planejamento - Engineering</v>
      </c>
      <c r="F37" s="68">
        <v>45699</v>
      </c>
      <c r="G37" s="69" t="s">
        <v>576</v>
      </c>
      <c r="H37" s="69" t="s">
        <v>577</v>
      </c>
      <c r="I37" s="69" t="s">
        <v>578</v>
      </c>
      <c r="J37" s="70" t="s">
        <v>579</v>
      </c>
      <c r="K37" s="70" t="s">
        <v>580</v>
      </c>
      <c r="L37" s="70" t="s">
        <v>581</v>
      </c>
      <c r="M37" s="70" t="s">
        <v>582</v>
      </c>
      <c r="N37" s="70" t="s">
        <v>503</v>
      </c>
      <c r="O37" s="70" t="s">
        <v>583</v>
      </c>
      <c r="P37" s="70" t="s">
        <v>396</v>
      </c>
      <c r="Q37" s="70" t="s">
        <v>397</v>
      </c>
      <c r="R37" s="70" t="s">
        <v>398</v>
      </c>
      <c r="S37" s="70" t="s">
        <v>414</v>
      </c>
      <c r="T37" s="72">
        <f>INDEX('[1]Bruno Key Users Consolidado1102'!H:H,MATCH(TRIM(TabelaKeyUsersS4BracellOnda3[[#This Row],[E-MAIL]])&amp;"*",'[1]Bruno Key Users Consolidado1102'!F:F,0))</f>
        <v>0</v>
      </c>
      <c r="U37" s="72" t="str">
        <f>INDEX('[1]Bruno Key Users Consolidado1102'!E:E,MATCH(TRIM(TabelaKeyUsersS4BracellOnda3[[#This Row],[E-MAIL]])&amp;"*",'[1]Bruno Key Users Consolidado1102'!F:F,0))</f>
        <v>PP/PS</v>
      </c>
      <c r="V37" s="70"/>
      <c r="W37" s="70"/>
      <c r="X37" s="65" t="s">
        <v>465</v>
      </c>
      <c r="Y37" s="65" t="s">
        <v>465</v>
      </c>
      <c r="Z37" s="65" t="s">
        <v>465</v>
      </c>
      <c r="AA37" s="81" t="str">
        <f>SUBSTITUTE(SUBSTITUTE(SUBSTITUTE(SUBSTITUTE(SUBSTITUTE(TabelaKeyUsersS4BracellOnda3[[#This Row],[WhatsApp]],"(",""), ")",""),"-",""),"+","")," ","")</f>
        <v>NãoRespondeu</v>
      </c>
      <c r="AB37" s="72" t="str">
        <f>IF(ISERROR(MATCH("*"&amp;RIGHT(TabelaKeyUsersS4BracellOnda3[[#This Row],[Whatsapp_limpo]],8),[1]GruposWhatsApp!D:D,0)),"Wng: não",INDEX([1]GruposWhatsApp!B:B,MATCH("*"&amp;RIGHT(TabelaKeyUsersS4BracellOnda3[[#This Row],[Whatsapp_limpo]],8),[1]GruposWhatsApp!D:D,0)))</f>
        <v>Wng: não</v>
      </c>
      <c r="AC37" s="77" t="e">
        <f ca="1">_xlfn.TEXTBEFORE(TabelaKeyUsersS4BracellOnda3[[#This Row],[NOME DO KEY USER/BPs/FUNCIONAL]]," ")&amp;" "&amp;TRIM(RIGHT(SUBSTITUTE(TabelaKeyUsersS4BracellOnda3[[#This Row],[NOME DO KEY USER/BPs/FUNCIONAL]]," ",REPT(" ",255)),255))</f>
        <v>#NAME?</v>
      </c>
      <c r="AD37" s="77" t="e">
        <f ca="1">TabelaKeyUsersS4BracellOnda3[[#This Row],[1o. e Último nome]]&amp;" ("&amp;TabelaKeyUsersS4BracellOnda3[[#This Row],[MÓDULO S4HANA]]&amp;")"&amp;
IF(ISERROR(SEARCH("fup-",TabelaKeyUsersS4BracellOnda3[[#This Row],[Fup Gestor não validou/respondeu lista KeyUser]])),"","#")</f>
        <v>#NAME?</v>
      </c>
      <c r="AE3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7" s="72" t="str">
        <f>IF(ISERROR(SEARCH("@",TabelaKeyUsersS4BracellOnda3[[#This Row],[E-MAIL]]))=FALSE,"Tem e-Mail KeyUserBPFunc","NÂO tem e-Mail KeyUserBPFunc")</f>
        <v>Tem e-Mail KeyUserBPFunc</v>
      </c>
      <c r="AG37" s="72" t="str">
        <f>IF(ISERROR(SEARCH("@",TabelaKeyUsersS4BracellOnda3[[#This Row],[E-mail Gestor]]))=FALSE,"Tem e-Mail Gestor","NÃO tem e-Mail Gestor")</f>
        <v>Tem e-Mail Gestor</v>
      </c>
      <c r="AH37" s="72" t="str">
        <f>"e-Mail KeyUserBPFuncional tem: "&amp;COUNTIFS(TabelaKeyUsersS4BracellOnda3[E-MAIL],TabelaKeyUsersS4BracellOnda3[[#This Row],[E-mail Gestor]])&amp; " Gestor Cadastrado"</f>
        <v>e-Mail KeyUserBPFuncional tem: 1 Gestor Cadastrado</v>
      </c>
      <c r="AI3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8" spans="1:35" s="64" customFormat="1">
      <c r="A38" s="78" t="s">
        <v>584</v>
      </c>
      <c r="B38" s="66" t="s">
        <v>385</v>
      </c>
      <c r="C38" s="66" t="s">
        <v>405</v>
      </c>
      <c r="D38" s="67" t="str">
        <f>INDEX(TabelaKeyUsersS4BracellOnda3[NOME DO KEY USER/BPs/FUNCIONAL],MATCH(TabelaKeyUsersS4BracellOnda3[[#This Row],[E-mail Gestor]],TabelaKeyUsersS4BracellOnda3[E-MAIL],0))</f>
        <v>Davi Fernandes Dattoli</v>
      </c>
      <c r="E38" s="67" t="str">
        <f>INDEX(TabelaKeyUsersS4BracellOnda3[CARGO],MATCH(TabelaKeyUsersS4BracellOnda3[[#This Row],[E-mail Gestor]],TabelaKeyUsersS4BracellOnda3[E-MAIL],0))</f>
        <v>Ger Controladoria - Accounting</v>
      </c>
      <c r="F38" s="68">
        <v>45699</v>
      </c>
      <c r="G38" s="69" t="s">
        <v>429</v>
      </c>
      <c r="H38" s="69" t="s">
        <v>430</v>
      </c>
      <c r="I38" s="69" t="s">
        <v>431</v>
      </c>
      <c r="J38" s="70" t="s">
        <v>585</v>
      </c>
      <c r="K38" s="70" t="s">
        <v>586</v>
      </c>
      <c r="L38" s="70" t="s">
        <v>587</v>
      </c>
      <c r="M38" s="70" t="s">
        <v>588</v>
      </c>
      <c r="N38" s="70" t="s">
        <v>455</v>
      </c>
      <c r="O38" s="70" t="s">
        <v>589</v>
      </c>
      <c r="P38" s="70" t="s">
        <v>396</v>
      </c>
      <c r="Q38" s="70" t="s">
        <v>397</v>
      </c>
      <c r="R38" s="70" t="s">
        <v>398</v>
      </c>
      <c r="S38" s="70" t="s">
        <v>414</v>
      </c>
      <c r="T38" s="72">
        <f>INDEX('[1]Bruno Key Users Consolidado1102'!H:H,MATCH(TRIM(TabelaKeyUsersS4BracellOnda3[[#This Row],[E-MAIL]])&amp;"*",'[1]Bruno Key Users Consolidado1102'!F:F,0))</f>
        <v>0</v>
      </c>
      <c r="U38" s="72" t="str">
        <f>INDEX('[1]Bruno Key Users Consolidado1102'!E:E,MATCH(TRIM(TabelaKeyUsersS4BracellOnda3[[#This Row],[E-MAIL]])&amp;"*",'[1]Bruno Key Users Consolidado1102'!F:F,0))</f>
        <v>CO</v>
      </c>
      <c r="V38" s="70"/>
      <c r="W38" s="70"/>
      <c r="X38" s="65" t="s">
        <v>402</v>
      </c>
      <c r="Y38" s="73" t="s">
        <v>590</v>
      </c>
      <c r="Z38" s="80">
        <v>45965</v>
      </c>
      <c r="AA38" s="81" t="str">
        <f>SUBSTITUTE(SUBSTITUTE(SUBSTITUTE(SUBSTITUTE(SUBSTITUTE(TabelaKeyUsersS4BracellOnda3[[#This Row],[WhatsApp]],"(",""), ")",""),"-",""),"+","")," ","")</f>
        <v>149.96966754</v>
      </c>
      <c r="AB38" s="72" t="str">
        <f>IF(ISERROR(MATCH("*"&amp;RIGHT(TabelaKeyUsersS4BracellOnda3[[#This Row],[Whatsapp_limpo]],8),[1]GruposWhatsApp!D:D,0)),"Wng: não",INDEX([1]GruposWhatsApp!B:B,MATCH("*"&amp;RIGHT(TabelaKeyUsersS4BracellOnda3[[#This Row],[Whatsapp_limpo]],8),[1]GruposWhatsApp!D:D,0)))</f>
        <v>Wng: não</v>
      </c>
      <c r="AC38" s="77" t="e">
        <f ca="1">_xlfn.TEXTBEFORE(TabelaKeyUsersS4BracellOnda3[[#This Row],[NOME DO KEY USER/BPs/FUNCIONAL]]," ")&amp;" "&amp;TRIM(RIGHT(SUBSTITUTE(TabelaKeyUsersS4BracellOnda3[[#This Row],[NOME DO KEY USER/BPs/FUNCIONAL]]," ",REPT(" ",255)),255))</f>
        <v>#NAME?</v>
      </c>
      <c r="AD38" s="77" t="e">
        <f ca="1">TabelaKeyUsersS4BracellOnda3[[#This Row],[1o. e Último nome]]&amp;" ("&amp;TabelaKeyUsersS4BracellOnda3[[#This Row],[MÓDULO S4HANA]]&amp;")"&amp;
IF(ISERROR(SEARCH("fup-",TabelaKeyUsersS4BracellOnda3[[#This Row],[Fup Gestor não validou/respondeu lista KeyUser]])),"","#")</f>
        <v>#NAME?</v>
      </c>
      <c r="AE3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8" s="72" t="str">
        <f>IF(ISERROR(SEARCH("@",TabelaKeyUsersS4BracellOnda3[[#This Row],[E-MAIL]]))=FALSE,"Tem e-Mail KeyUserBPFunc","NÂO tem e-Mail KeyUserBPFunc")</f>
        <v>Tem e-Mail KeyUserBPFunc</v>
      </c>
      <c r="AG38" s="72" t="str">
        <f>IF(ISERROR(SEARCH("@",TabelaKeyUsersS4BracellOnda3[[#This Row],[E-mail Gestor]]))=FALSE,"Tem e-Mail Gestor","NÃO tem e-Mail Gestor")</f>
        <v>Tem e-Mail Gestor</v>
      </c>
      <c r="AH38" s="72" t="str">
        <f>"e-Mail KeyUserBPFuncional tem: "&amp;COUNTIFS(TabelaKeyUsersS4BracellOnda3[E-MAIL],TabelaKeyUsersS4BracellOnda3[[#This Row],[E-mail Gestor]])&amp; " Gestor Cadastrado"</f>
        <v>e-Mail KeyUserBPFuncional tem: 1 Gestor Cadastrado</v>
      </c>
      <c r="AI3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39" spans="1:35" s="64" customFormat="1" hidden="1">
      <c r="A39" s="78" t="s">
        <v>591</v>
      </c>
      <c r="B39" s="66" t="s">
        <v>592</v>
      </c>
      <c r="C39" s="66" t="s">
        <v>405</v>
      </c>
      <c r="D39" s="67" t="e">
        <f>INDEX(TabelaKeyUsersS4BracellOnda3[NOME DO KEY USER/BPs/FUNCIONAL],MATCH(TabelaKeyUsersS4BracellOnda3[[#This Row],[E-mail Gestor]],TabelaKeyUsersS4BracellOnda3[E-MAIL],0))</f>
        <v>#N/A</v>
      </c>
      <c r="E39" s="67" t="e">
        <f>INDEX(TabelaKeyUsersS4BracellOnda3[CARGO],MATCH(TabelaKeyUsersS4BracellOnda3[[#This Row],[E-mail Gestor]],TabelaKeyUsersS4BracellOnda3[E-MAIL],0))</f>
        <v>#N/A</v>
      </c>
      <c r="F39" s="68">
        <v>45712</v>
      </c>
      <c r="G39" s="82" t="s">
        <v>593</v>
      </c>
      <c r="H39" s="82" t="s">
        <v>593</v>
      </c>
      <c r="I39" s="82" t="s">
        <v>593</v>
      </c>
      <c r="J39" s="70" t="s">
        <v>594</v>
      </c>
      <c r="K39" s="70" t="s">
        <v>595</v>
      </c>
      <c r="L39" s="70" t="s">
        <v>587</v>
      </c>
      <c r="M39" s="70" t="s">
        <v>588</v>
      </c>
      <c r="N39" s="70" t="s">
        <v>455</v>
      </c>
      <c r="O39" s="70" t="s">
        <v>596</v>
      </c>
      <c r="P39" s="70" t="s">
        <v>396</v>
      </c>
      <c r="Q39" s="70" t="s">
        <v>397</v>
      </c>
      <c r="R39" s="70" t="s">
        <v>398</v>
      </c>
      <c r="S39" s="70" t="s">
        <v>597</v>
      </c>
      <c r="T39" s="72" t="e">
        <f>INDEX('[1]Bruno Key Users Consolidado1102'!H:H,MATCH(TRIM(TabelaKeyUsersS4BracellOnda3[[#This Row],[E-MAIL]])&amp;"*",'[1]Bruno Key Users Consolidado1102'!F:F,0))</f>
        <v>#N/A</v>
      </c>
      <c r="U39" s="72" t="e">
        <f>INDEX('[1]Bruno Key Users Consolidado1102'!E:E,MATCH(TRIM(TabelaKeyUsersS4BracellOnda3[[#This Row],[E-MAIL]])&amp;"*",'[1]Bruno Key Users Consolidado1102'!F:F,0))</f>
        <v>#N/A</v>
      </c>
      <c r="V39" s="70"/>
      <c r="W39" s="70"/>
      <c r="X39" s="70"/>
      <c r="Y39" s="65" t="s">
        <v>336</v>
      </c>
      <c r="Z39" s="65"/>
      <c r="AA39" s="81" t="str">
        <f>SUBSTITUTE(SUBSTITUTE(SUBSTITUTE(SUBSTITUTE(SUBSTITUTE(TabelaKeyUsersS4BracellOnda3[[#This Row],[WhatsApp]],"(",""), ")",""),"-",""),"+","")," ","")</f>
        <v>.</v>
      </c>
      <c r="AB39" s="72" t="str">
        <f>IF(ISERROR(MATCH("*"&amp;RIGHT(TabelaKeyUsersS4BracellOnda3[[#This Row],[Whatsapp_limpo]],8),[1]GruposWhatsApp!D:D,0)),"Wng: não",INDEX([1]GruposWhatsApp!B:B,MATCH("*"&amp;RIGHT(TabelaKeyUsersS4BracellOnda3[[#This Row],[Whatsapp_limpo]],8),[1]GruposWhatsApp!D:D,0)))</f>
        <v>Wng: não</v>
      </c>
      <c r="AC39" s="77" t="e">
        <f ca="1">_xlfn.TEXTBEFORE(TabelaKeyUsersS4BracellOnda3[[#This Row],[NOME DO KEY USER/BPs/FUNCIONAL]]," ")&amp;" "&amp;TRIM(RIGHT(SUBSTITUTE(TabelaKeyUsersS4BracellOnda3[[#This Row],[NOME DO KEY USER/BPs/FUNCIONAL]]," ",REPT(" ",255)),255))</f>
        <v>#NAME?</v>
      </c>
      <c r="AD39" s="77" t="e">
        <f ca="1">TabelaKeyUsersS4BracellOnda3[[#This Row],[1o. e Último nome]]&amp;" ("&amp;TabelaKeyUsersS4BracellOnda3[[#This Row],[MÓDULO S4HANA]]&amp;")"&amp;
IF(ISERROR(SEARCH("fup-",TabelaKeyUsersS4BracellOnda3[[#This Row],[Fup Gestor não validou/respondeu lista KeyUser]])),"","#")</f>
        <v>#NAME?</v>
      </c>
      <c r="AE3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39" s="72" t="str">
        <f>IF(ISERROR(SEARCH("@",TabelaKeyUsersS4BracellOnda3[[#This Row],[E-MAIL]]))=FALSE,"Tem e-Mail KeyUserBPFunc","NÂO tem e-Mail KeyUserBPFunc")</f>
        <v>Tem e-Mail KeyUserBPFunc</v>
      </c>
      <c r="AG39" s="72" t="str">
        <f>IF(ISERROR(SEARCH("@",TabelaKeyUsersS4BracellOnda3[[#This Row],[E-mail Gestor]]))=FALSE,"Tem e-Mail Gestor","NÃO tem e-Mail Gestor")</f>
        <v>NÃO tem e-Mail Gestor</v>
      </c>
      <c r="AH39" s="72" t="str">
        <f>"e-Mail KeyUserBPFuncional tem: "&amp;COUNTIFS(TabelaKeyUsersS4BracellOnda3[E-MAIL],TabelaKeyUsersS4BracellOnda3[[#This Row],[E-mail Gestor]])&amp; " Gestor Cadastrado"</f>
        <v>e-Mail KeyUserBPFuncional tem: 0 Gestor Cadastrado</v>
      </c>
      <c r="AI3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0" spans="1:35" s="64" customFormat="1" hidden="1">
      <c r="A40" s="78" t="s">
        <v>591</v>
      </c>
      <c r="B40" s="66" t="s">
        <v>592</v>
      </c>
      <c r="C40" s="66" t="s">
        <v>405</v>
      </c>
      <c r="D40" s="67" t="str">
        <f>INDEX(TabelaKeyUsersS4BracellOnda3[NOME DO KEY USER/BPs/FUNCIONAL],MATCH(TabelaKeyUsersS4BracellOnda3[[#This Row],[E-mail Gestor]],TabelaKeyUsersS4BracellOnda3[E-MAIL],0))</f>
        <v>Davi Fernandes Dattoli</v>
      </c>
      <c r="E40" s="67" t="str">
        <f>INDEX(TabelaKeyUsersS4BracellOnda3[CARGO],MATCH(TabelaKeyUsersS4BracellOnda3[[#This Row],[E-mail Gestor]],TabelaKeyUsersS4BracellOnda3[E-MAIL],0))</f>
        <v>Ger Controladoria - Accounting</v>
      </c>
      <c r="F40" s="68">
        <v>45712</v>
      </c>
      <c r="G40" s="69" t="s">
        <v>429</v>
      </c>
      <c r="H40" s="69" t="s">
        <v>430</v>
      </c>
      <c r="I40" s="69" t="s">
        <v>431</v>
      </c>
      <c r="J40" s="70" t="s">
        <v>598</v>
      </c>
      <c r="K40" s="70" t="s">
        <v>599</v>
      </c>
      <c r="L40" s="70" t="s">
        <v>587</v>
      </c>
      <c r="M40" s="70" t="s">
        <v>588</v>
      </c>
      <c r="N40" s="70" t="s">
        <v>455</v>
      </c>
      <c r="O40" s="70" t="s">
        <v>600</v>
      </c>
      <c r="P40" s="70" t="s">
        <v>396</v>
      </c>
      <c r="Q40" s="70" t="s">
        <v>397</v>
      </c>
      <c r="R40" s="70" t="s">
        <v>398</v>
      </c>
      <c r="S40" s="70" t="s">
        <v>597</v>
      </c>
      <c r="T40" s="72" t="e">
        <f>INDEX('[1]Bruno Key Users Consolidado1102'!H:H,MATCH(TRIM(TabelaKeyUsersS4BracellOnda3[[#This Row],[E-MAIL]])&amp;"*",'[1]Bruno Key Users Consolidado1102'!F:F,0))</f>
        <v>#N/A</v>
      </c>
      <c r="U40" s="72" t="e">
        <f>INDEX('[1]Bruno Key Users Consolidado1102'!E:E,MATCH(TRIM(TabelaKeyUsersS4BracellOnda3[[#This Row],[E-MAIL]])&amp;"*",'[1]Bruno Key Users Consolidado1102'!F:F,0))</f>
        <v>#N/A</v>
      </c>
      <c r="V40" s="70"/>
      <c r="W40" s="70"/>
      <c r="X40" s="70"/>
      <c r="Y40" s="65" t="s">
        <v>336</v>
      </c>
      <c r="Z40" s="65"/>
      <c r="AA40" s="81" t="str">
        <f>SUBSTITUTE(SUBSTITUTE(SUBSTITUTE(SUBSTITUTE(SUBSTITUTE(TabelaKeyUsersS4BracellOnda3[[#This Row],[WhatsApp]],"(",""), ")",""),"-",""),"+","")," ","")</f>
        <v>.</v>
      </c>
      <c r="AB40" s="72" t="str">
        <f>IF(ISERROR(MATCH("*"&amp;RIGHT(TabelaKeyUsersS4BracellOnda3[[#This Row],[Whatsapp_limpo]],8),[1]GruposWhatsApp!D:D,0)),"Wng: não",INDEX([1]GruposWhatsApp!B:B,MATCH("*"&amp;RIGHT(TabelaKeyUsersS4BracellOnda3[[#This Row],[Whatsapp_limpo]],8),[1]GruposWhatsApp!D:D,0)))</f>
        <v>Wng: não</v>
      </c>
      <c r="AC40" s="77" t="e">
        <f ca="1">_xlfn.TEXTBEFORE(TabelaKeyUsersS4BracellOnda3[[#This Row],[NOME DO KEY USER/BPs/FUNCIONAL]]," ")&amp;" "&amp;TRIM(RIGHT(SUBSTITUTE(TabelaKeyUsersS4BracellOnda3[[#This Row],[NOME DO KEY USER/BPs/FUNCIONAL]]," ",REPT(" ",255)),255))</f>
        <v>#NAME?</v>
      </c>
      <c r="AD40" s="77" t="e">
        <f ca="1">TabelaKeyUsersS4BracellOnda3[[#This Row],[1o. e Último nome]]&amp;" ("&amp;TabelaKeyUsersS4BracellOnda3[[#This Row],[MÓDULO S4HANA]]&amp;")"&amp;
IF(ISERROR(SEARCH("fup-",TabelaKeyUsersS4BracellOnda3[[#This Row],[Fup Gestor não validou/respondeu lista KeyUser]])),"","#")</f>
        <v>#NAME?</v>
      </c>
      <c r="AE4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0" s="72" t="str">
        <f>IF(ISERROR(SEARCH("@",TabelaKeyUsersS4BracellOnda3[[#This Row],[E-MAIL]]))=FALSE,"Tem e-Mail KeyUserBPFunc","NÂO tem e-Mail KeyUserBPFunc")</f>
        <v>Tem e-Mail KeyUserBPFunc</v>
      </c>
      <c r="AG40" s="72" t="str">
        <f>IF(ISERROR(SEARCH("@",TabelaKeyUsersS4BracellOnda3[[#This Row],[E-mail Gestor]]))=FALSE,"Tem e-Mail Gestor","NÃO tem e-Mail Gestor")</f>
        <v>Tem e-Mail Gestor</v>
      </c>
      <c r="AH40" s="72" t="str">
        <f>"e-Mail KeyUserBPFuncional tem: "&amp;COUNTIFS(TabelaKeyUsersS4BracellOnda3[E-MAIL],TabelaKeyUsersS4BracellOnda3[[#This Row],[E-mail Gestor]])&amp; " Gestor Cadastrado"</f>
        <v>e-Mail KeyUserBPFuncional tem: 1 Gestor Cadastrado</v>
      </c>
      <c r="AI4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1" spans="1:35">
      <c r="A41" s="78" t="s">
        <v>584</v>
      </c>
      <c r="B41" s="66" t="s">
        <v>385</v>
      </c>
      <c r="C41" s="66" t="s">
        <v>405</v>
      </c>
      <c r="D41" s="67" t="str">
        <f>INDEX(TabelaKeyUsersS4BracellOnda3[NOME DO KEY USER/BPs/FUNCIONAL],MATCH(TabelaKeyUsersS4BracellOnda3[[#This Row],[E-mail Gestor]],TabelaKeyUsersS4BracellOnda3[E-MAIL],0))</f>
        <v>Davi Fernandes Dattoli</v>
      </c>
      <c r="E41" s="67" t="str">
        <f>INDEX(TabelaKeyUsersS4BracellOnda3[CARGO],MATCH(TabelaKeyUsersS4BracellOnda3[[#This Row],[E-mail Gestor]],TabelaKeyUsersS4BracellOnda3[E-MAIL],0))</f>
        <v>Ger Controladoria - Accounting</v>
      </c>
      <c r="F41" s="68">
        <v>45699</v>
      </c>
      <c r="G41" s="69" t="s">
        <v>429</v>
      </c>
      <c r="H41" s="69" t="s">
        <v>430</v>
      </c>
      <c r="I41" s="69" t="s">
        <v>431</v>
      </c>
      <c r="J41" s="70" t="s">
        <v>601</v>
      </c>
      <c r="K41" s="70" t="s">
        <v>602</v>
      </c>
      <c r="L41" s="70" t="s">
        <v>603</v>
      </c>
      <c r="M41" s="70" t="s">
        <v>604</v>
      </c>
      <c r="N41" s="70" t="s">
        <v>435</v>
      </c>
      <c r="O41" s="70" t="s">
        <v>605</v>
      </c>
      <c r="P41" s="70" t="s">
        <v>396</v>
      </c>
      <c r="Q41" s="70" t="s">
        <v>397</v>
      </c>
      <c r="R41" s="70" t="s">
        <v>398</v>
      </c>
      <c r="S41" s="70" t="s">
        <v>414</v>
      </c>
      <c r="T41" s="72">
        <f>INDEX('[1]Bruno Key Users Consolidado1102'!H:H,MATCH(TRIM(TabelaKeyUsersS4BracellOnda3[[#This Row],[E-MAIL]])&amp;"*",'[1]Bruno Key Users Consolidado1102'!F:F,0))</f>
        <v>0</v>
      </c>
      <c r="U41" s="72" t="str">
        <f>INDEX('[1]Bruno Key Users Consolidado1102'!E:E,MATCH(TRIM(TabelaKeyUsersS4BracellOnda3[[#This Row],[E-MAIL]])&amp;"*",'[1]Bruno Key Users Consolidado1102'!F:F,0))</f>
        <v>CO/FI</v>
      </c>
      <c r="V41" s="70"/>
      <c r="W41" s="70"/>
      <c r="X41" s="65" t="s">
        <v>465</v>
      </c>
      <c r="Y41" s="65" t="s">
        <v>465</v>
      </c>
      <c r="Z41" s="65" t="s">
        <v>465</v>
      </c>
      <c r="AA41" s="81" t="str">
        <f>SUBSTITUTE(SUBSTITUTE(SUBSTITUTE(SUBSTITUTE(SUBSTITUTE(TabelaKeyUsersS4BracellOnda3[[#This Row],[WhatsApp]],"(",""), ")",""),"-",""),"+","")," ","")</f>
        <v>NãoRespondeu</v>
      </c>
      <c r="AB41" s="72" t="str">
        <f>IF(ISERROR(MATCH("*"&amp;RIGHT(TabelaKeyUsersS4BracellOnda3[[#This Row],[Whatsapp_limpo]],8),[1]GruposWhatsApp!D:D,0)),"Wng: não",INDEX([1]GruposWhatsApp!B:B,MATCH("*"&amp;RIGHT(TabelaKeyUsersS4BracellOnda3[[#This Row],[Whatsapp_limpo]],8),[1]GruposWhatsApp!D:D,0)))</f>
        <v>Wng: não</v>
      </c>
      <c r="AC41" s="77" t="e">
        <f ca="1">_xlfn.TEXTBEFORE(TabelaKeyUsersS4BracellOnda3[[#This Row],[NOME DO KEY USER/BPs/FUNCIONAL]]," ")&amp;" "&amp;TRIM(RIGHT(SUBSTITUTE(TabelaKeyUsersS4BracellOnda3[[#This Row],[NOME DO KEY USER/BPs/FUNCIONAL]]," ",REPT(" ",255)),255))</f>
        <v>#NAME?</v>
      </c>
      <c r="AD41" s="77" t="e">
        <f ca="1">TabelaKeyUsersS4BracellOnda3[[#This Row],[1o. e Último nome]]&amp;" ("&amp;TabelaKeyUsersS4BracellOnda3[[#This Row],[MÓDULO S4HANA]]&amp;")"&amp;
IF(ISERROR(SEARCH("fup-",TabelaKeyUsersS4BracellOnda3[[#This Row],[Fup Gestor não validou/respondeu lista KeyUser]])),"","#")</f>
        <v>#NAME?</v>
      </c>
      <c r="AE4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1" s="72" t="str">
        <f>IF(ISERROR(SEARCH("@",TabelaKeyUsersS4BracellOnda3[[#This Row],[E-MAIL]]))=FALSE,"Tem e-Mail KeyUserBPFunc","NÂO tem e-Mail KeyUserBPFunc")</f>
        <v>Tem e-Mail KeyUserBPFunc</v>
      </c>
      <c r="AG41" s="72" t="str">
        <f>IF(ISERROR(SEARCH("@",TabelaKeyUsersS4BracellOnda3[[#This Row],[E-mail Gestor]]))=FALSE,"Tem e-Mail Gestor","NÃO tem e-Mail Gestor")</f>
        <v>Tem e-Mail Gestor</v>
      </c>
      <c r="AH41" s="72" t="str">
        <f>"e-Mail KeyUserBPFuncional tem: "&amp;COUNTIFS(TabelaKeyUsersS4BracellOnda3[E-MAIL],TabelaKeyUsersS4BracellOnda3[[#This Row],[E-mail Gestor]])&amp; " Gestor Cadastrado"</f>
        <v>e-Mail KeyUserBPFuncional tem: 1 Gestor Cadastrado</v>
      </c>
      <c r="AI4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2" spans="1:35">
      <c r="A42" s="66" t="s">
        <v>606</v>
      </c>
      <c r="B42" s="66" t="s">
        <v>385</v>
      </c>
      <c r="C42" s="66" t="s">
        <v>405</v>
      </c>
      <c r="D42" s="67" t="str">
        <f>INDEX(TabelaKeyUsersS4BracellOnda3[NOME DO KEY USER/BPs/FUNCIONAL],MATCH(TabelaKeyUsersS4BracellOnda3[[#This Row],[E-mail Gestor]],TabelaKeyUsersS4BracellOnda3[E-MAIL],0))</f>
        <v>Davi Fernandes Dattoli</v>
      </c>
      <c r="E42" s="67" t="str">
        <f>INDEX(TabelaKeyUsersS4BracellOnda3[CARGO],MATCH(TabelaKeyUsersS4BracellOnda3[[#This Row],[E-mail Gestor]],TabelaKeyUsersS4BracellOnda3[E-MAIL],0))</f>
        <v>Ger Controladoria - Accounting</v>
      </c>
      <c r="F42" s="68">
        <v>45699</v>
      </c>
      <c r="G42" s="69" t="s">
        <v>429</v>
      </c>
      <c r="H42" s="69" t="s">
        <v>430</v>
      </c>
      <c r="I42" s="69" t="s">
        <v>431</v>
      </c>
      <c r="J42" s="70" t="s">
        <v>607</v>
      </c>
      <c r="K42" s="70" t="s">
        <v>608</v>
      </c>
      <c r="L42" s="70" t="s">
        <v>603</v>
      </c>
      <c r="M42" s="70" t="s">
        <v>604</v>
      </c>
      <c r="N42" s="70" t="s">
        <v>435</v>
      </c>
      <c r="O42" s="70" t="s">
        <v>609</v>
      </c>
      <c r="P42" s="70" t="s">
        <v>396</v>
      </c>
      <c r="Q42" s="70" t="s">
        <v>397</v>
      </c>
      <c r="R42" s="70" t="s">
        <v>398</v>
      </c>
      <c r="S42" s="70" t="s">
        <v>414</v>
      </c>
      <c r="T42" s="72">
        <f>INDEX('[1]Bruno Key Users Consolidado1102'!H:H,MATCH(TRIM(TabelaKeyUsersS4BracellOnda3[[#This Row],[E-MAIL]])&amp;"*",'[1]Bruno Key Users Consolidado1102'!F:F,0))</f>
        <v>0</v>
      </c>
      <c r="U42" s="72" t="str">
        <f>INDEX('[1]Bruno Key Users Consolidado1102'!E:E,MATCH(TRIM(TabelaKeyUsersS4BracellOnda3[[#This Row],[E-MAIL]])&amp;"*",'[1]Bruno Key Users Consolidado1102'!F:F,0))</f>
        <v>CO/FI</v>
      </c>
      <c r="V42" s="65" t="s">
        <v>610</v>
      </c>
      <c r="W42" s="65" t="s">
        <v>611</v>
      </c>
      <c r="X42" s="70" t="s">
        <v>402</v>
      </c>
      <c r="Y42" s="73" t="s">
        <v>612</v>
      </c>
      <c r="Z42" s="80">
        <v>45850</v>
      </c>
      <c r="AA42" s="81" t="str">
        <f>SUBSTITUTE(SUBSTITUTE(SUBSTITUTE(SUBSTITUTE(SUBSTITUTE(TabelaKeyUsersS4BracellOnda3[[#This Row],[WhatsApp]],"(",""), ")",""),"-",""),"+","")," ","")</f>
        <v>14997004847</v>
      </c>
      <c r="AB42" s="72" t="str">
        <f>IF(ISERROR(MATCH("*"&amp;RIGHT(TabelaKeyUsersS4BracellOnda3[[#This Row],[Whatsapp_limpo]],8),[1]GruposWhatsApp!D:D,0)),"Wng: não",INDEX([1]GruposWhatsApp!B:B,MATCH("*"&amp;RIGHT(TabelaKeyUsersS4BracellOnda3[[#This Row],[Whatsapp_limpo]],8),[1]GruposWhatsApp!D:D,0)))</f>
        <v>Wng: não</v>
      </c>
      <c r="AC42" s="77" t="e">
        <f ca="1">_xlfn.TEXTBEFORE(TabelaKeyUsersS4BracellOnda3[[#This Row],[NOME DO KEY USER/BPs/FUNCIONAL]]," ")&amp;" "&amp;TRIM(RIGHT(SUBSTITUTE(TabelaKeyUsersS4BracellOnda3[[#This Row],[NOME DO KEY USER/BPs/FUNCIONAL]]," ",REPT(" ",255)),255))</f>
        <v>#NAME?</v>
      </c>
      <c r="AD42" s="77" t="e">
        <f ca="1">TabelaKeyUsersS4BracellOnda3[[#This Row],[1o. e Último nome]]&amp;" ("&amp;TabelaKeyUsersS4BracellOnda3[[#This Row],[MÓDULO S4HANA]]&amp;")"&amp;
IF(ISERROR(SEARCH("fup-",TabelaKeyUsersS4BracellOnda3[[#This Row],[Fup Gestor não validou/respondeu lista KeyUser]])),"","#")</f>
        <v>#NAME?</v>
      </c>
      <c r="AE4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2" s="72" t="str">
        <f>IF(ISERROR(SEARCH("@",TabelaKeyUsersS4BracellOnda3[[#This Row],[E-MAIL]]))=FALSE,"Tem e-Mail KeyUserBPFunc","NÂO tem e-Mail KeyUserBPFunc")</f>
        <v>Tem e-Mail KeyUserBPFunc</v>
      </c>
      <c r="AG42" s="72" t="str">
        <f>IF(ISERROR(SEARCH("@",TabelaKeyUsersS4BracellOnda3[[#This Row],[E-mail Gestor]]))=FALSE,"Tem e-Mail Gestor","NÃO tem e-Mail Gestor")</f>
        <v>Tem e-Mail Gestor</v>
      </c>
      <c r="AH42" s="72" t="str">
        <f>"e-Mail KeyUserBPFuncional tem: "&amp;COUNTIFS(TabelaKeyUsersS4BracellOnda3[E-MAIL],TabelaKeyUsersS4BracellOnda3[[#This Row],[E-mail Gestor]])&amp; " Gestor Cadastrado"</f>
        <v>e-Mail KeyUserBPFuncional tem: 1 Gestor Cadastrado</v>
      </c>
      <c r="AI4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3" spans="1:35">
      <c r="A43" s="78" t="s">
        <v>613</v>
      </c>
      <c r="B43" s="66" t="s">
        <v>385</v>
      </c>
      <c r="C43" s="66" t="s">
        <v>495</v>
      </c>
      <c r="D43" s="67" t="str">
        <f>INDEX(TabelaKeyUsersS4BracellOnda3[NOME DO KEY USER/BPs/FUNCIONAL],MATCH(TabelaKeyUsersS4BracellOnda3[[#This Row],[E-mail Gestor]],TabelaKeyUsersS4BracellOnda3[E-MAIL],0))</f>
        <v>Ivan Cascaldi</v>
      </c>
      <c r="E43" s="67" t="str">
        <f>INDEX(TabelaKeyUsersS4BracellOnda3[CARGO],MATCH(TabelaKeyUsersS4BracellOnda3[[#This Row],[E-mail Gestor]],TabelaKeyUsersS4BracellOnda3[E-MAIL],0))</f>
        <v>Ger Manutenção (CVT); Ger Manutenção('TM)</v>
      </c>
      <c r="F43" s="68">
        <v>45699</v>
      </c>
      <c r="G43" s="69" t="s">
        <v>614</v>
      </c>
      <c r="H43" s="69" t="s">
        <v>615</v>
      </c>
      <c r="I43" s="69" t="s">
        <v>616</v>
      </c>
      <c r="J43" s="70" t="s">
        <v>617</v>
      </c>
      <c r="K43" s="70" t="s">
        <v>618</v>
      </c>
      <c r="L43" s="70" t="s">
        <v>619</v>
      </c>
      <c r="M43" s="84" t="s">
        <v>502</v>
      </c>
      <c r="N43" s="70" t="s">
        <v>503</v>
      </c>
      <c r="O43" s="70" t="s">
        <v>620</v>
      </c>
      <c r="P43" s="70" t="s">
        <v>396</v>
      </c>
      <c r="Q43" s="70" t="s">
        <v>397</v>
      </c>
      <c r="R43" s="70" t="s">
        <v>398</v>
      </c>
      <c r="S43" s="70" t="s">
        <v>414</v>
      </c>
      <c r="T43" s="72">
        <f>INDEX('[1]Bruno Key Users Consolidado1102'!H:H,MATCH(TRIM(TabelaKeyUsersS4BracellOnda3[[#This Row],[E-MAIL]])&amp;"*",'[1]Bruno Key Users Consolidado1102'!F:F,0))</f>
        <v>0</v>
      </c>
      <c r="U43" s="72" t="str">
        <f>INDEX('[1]Bruno Key Users Consolidado1102'!E:E,MATCH(TRIM(TabelaKeyUsersS4BracellOnda3[[#This Row],[E-MAIL]])&amp;"*",'[1]Bruno Key Users Consolidado1102'!F:F,0))</f>
        <v>PM</v>
      </c>
      <c r="V43" s="65" t="s">
        <v>621</v>
      </c>
      <c r="W43" s="65" t="s">
        <v>401</v>
      </c>
      <c r="X43" s="65" t="s">
        <v>465</v>
      </c>
      <c r="Y43" s="65" t="s">
        <v>465</v>
      </c>
      <c r="Z43" s="65" t="s">
        <v>465</v>
      </c>
      <c r="AA43" s="81" t="str">
        <f>SUBSTITUTE(SUBSTITUTE(SUBSTITUTE(SUBSTITUTE(SUBSTITUTE(TabelaKeyUsersS4BracellOnda3[[#This Row],[WhatsApp]],"(",""), ")",""),"-",""),"+","")," ","")</f>
        <v>NãoRespondeu</v>
      </c>
      <c r="AB43" s="72" t="str">
        <f>IF(ISERROR(MATCH("*"&amp;RIGHT(TabelaKeyUsersS4BracellOnda3[[#This Row],[Whatsapp_limpo]],8),[1]GruposWhatsApp!D:D,0)),"Wng: não",INDEX([1]GruposWhatsApp!B:B,MATCH("*"&amp;RIGHT(TabelaKeyUsersS4BracellOnda3[[#This Row],[Whatsapp_limpo]],8),[1]GruposWhatsApp!D:D,0)))</f>
        <v>Wng: não</v>
      </c>
      <c r="AC43" s="77" t="e">
        <f ca="1">_xlfn.TEXTBEFORE(TabelaKeyUsersS4BracellOnda3[[#This Row],[NOME DO KEY USER/BPs/FUNCIONAL]]," ")&amp;" "&amp;TRIM(RIGHT(SUBSTITUTE(TabelaKeyUsersS4BracellOnda3[[#This Row],[NOME DO KEY USER/BPs/FUNCIONAL]]," ",REPT(" ",255)),255))</f>
        <v>#NAME?</v>
      </c>
      <c r="AD43" s="77" t="e">
        <f ca="1">TabelaKeyUsersS4BracellOnda3[[#This Row],[1o. e Último nome]]&amp;" ("&amp;TabelaKeyUsersS4BracellOnda3[[#This Row],[MÓDULO S4HANA]]&amp;")"&amp;
IF(ISERROR(SEARCH("fup-",TabelaKeyUsersS4BracellOnda3[[#This Row],[Fup Gestor não validou/respondeu lista KeyUser]])),"","#")</f>
        <v>#NAME?</v>
      </c>
      <c r="AE4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3" s="72" t="str">
        <f>IF(ISERROR(SEARCH("@",TabelaKeyUsersS4BracellOnda3[[#This Row],[E-MAIL]]))=FALSE,"Tem e-Mail KeyUserBPFunc","NÂO tem e-Mail KeyUserBPFunc")</f>
        <v>Tem e-Mail KeyUserBPFunc</v>
      </c>
      <c r="AG43" s="72" t="str">
        <f>IF(ISERROR(SEARCH("@",TabelaKeyUsersS4BracellOnda3[[#This Row],[E-mail Gestor]]))=FALSE,"Tem e-Mail Gestor","NÃO tem e-Mail Gestor")</f>
        <v>Tem e-Mail Gestor</v>
      </c>
      <c r="AH43" s="72" t="str">
        <f>"e-Mail KeyUserBPFuncional tem: "&amp;COUNTIFS(TabelaKeyUsersS4BracellOnda3[E-MAIL],TabelaKeyUsersS4BracellOnda3[[#This Row],[E-mail Gestor]])&amp; " Gestor Cadastrado"</f>
        <v>e-Mail KeyUserBPFuncional tem: 1 Gestor Cadastrado</v>
      </c>
      <c r="AI4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4" spans="1:35">
      <c r="A44" s="78" t="s">
        <v>613</v>
      </c>
      <c r="B44" s="66"/>
      <c r="C44" s="66" t="s">
        <v>495</v>
      </c>
      <c r="D44" s="67" t="str">
        <f>INDEX(TabelaKeyUsersS4BracellOnda3[NOME DO KEY USER/BPs/FUNCIONAL],MATCH(TabelaKeyUsersS4BracellOnda3[[#This Row],[E-mail Gestor]],TabelaKeyUsersS4BracellOnda3[E-MAIL],0))</f>
        <v>Ivan Cascaldi</v>
      </c>
      <c r="E44" s="67" t="str">
        <f>INDEX(TabelaKeyUsersS4BracellOnda3[CARGO],MATCH(TabelaKeyUsersS4BracellOnda3[[#This Row],[E-mail Gestor]],TabelaKeyUsersS4BracellOnda3[E-MAIL],0))</f>
        <v>Ger Manutenção (CVT); Ger Manutenção('TM)</v>
      </c>
      <c r="F44" s="68">
        <v>45714</v>
      </c>
      <c r="G44" s="69" t="s">
        <v>614</v>
      </c>
      <c r="H44" s="69" t="s">
        <v>615</v>
      </c>
      <c r="I44" s="69" t="s">
        <v>616</v>
      </c>
      <c r="J44" s="70" t="s">
        <v>622</v>
      </c>
      <c r="K44" s="65" t="s">
        <v>623</v>
      </c>
      <c r="L44" s="70" t="s">
        <v>619</v>
      </c>
      <c r="M44" s="84" t="s">
        <v>502</v>
      </c>
      <c r="N44" s="70" t="s">
        <v>503</v>
      </c>
      <c r="O44" s="70" t="s">
        <v>624</v>
      </c>
      <c r="P44" s="70" t="s">
        <v>396</v>
      </c>
      <c r="Q44" s="70" t="s">
        <v>397</v>
      </c>
      <c r="R44" s="70" t="s">
        <v>398</v>
      </c>
      <c r="S44" s="70" t="s">
        <v>414</v>
      </c>
      <c r="T44" s="72" t="e">
        <f>INDEX('[1]Bruno Key Users Consolidado1102'!H:H,MATCH(TRIM(TabelaKeyUsersS4BracellOnda3[[#This Row],[E-MAIL]])&amp;"*",'[1]Bruno Key Users Consolidado1102'!F:F,0))</f>
        <v>#N/A</v>
      </c>
      <c r="U44" s="72" t="e">
        <f>INDEX('[1]Bruno Key Users Consolidado1102'!E:E,MATCH(TRIM(TabelaKeyUsersS4BracellOnda3[[#This Row],[E-MAIL]])&amp;"*",'[1]Bruno Key Users Consolidado1102'!F:F,0))</f>
        <v>#N/A</v>
      </c>
      <c r="V44" s="70"/>
      <c r="W44" s="70"/>
      <c r="X44" s="65" t="s">
        <v>402</v>
      </c>
      <c r="Y44" s="73" t="s">
        <v>625</v>
      </c>
      <c r="Z44" s="80">
        <v>45841</v>
      </c>
      <c r="AA44" s="81" t="str">
        <f>SUBSTITUTE(SUBSTITUTE(SUBSTITUTE(SUBSTITUTE(SUBSTITUTE(TabelaKeyUsersS4BracellOnda3[[#This Row],[WhatsApp]],"(",""), ")",""),"-",""),"+","")," ","")</f>
        <v>14991045480</v>
      </c>
      <c r="AB44" s="72" t="str">
        <f>IF(ISERROR(MATCH("*"&amp;RIGHT(TabelaKeyUsersS4BracellOnda3[[#This Row],[Whatsapp_limpo]],8),[1]GruposWhatsApp!D:D,0)),"Wng: não",INDEX([1]GruposWhatsApp!B:B,MATCH("*"&amp;RIGHT(TabelaKeyUsersS4BracellOnda3[[#This Row],[Whatsapp_limpo]],8),[1]GruposWhatsApp!D:D,0)))</f>
        <v>Wng: não</v>
      </c>
      <c r="AC44" s="77" t="e">
        <f ca="1">_xlfn.TEXTBEFORE(TabelaKeyUsersS4BracellOnda3[[#This Row],[NOME DO KEY USER/BPs/FUNCIONAL]]," ")&amp;" "&amp;TRIM(RIGHT(SUBSTITUTE(TabelaKeyUsersS4BracellOnda3[[#This Row],[NOME DO KEY USER/BPs/FUNCIONAL]]," ",REPT(" ",255)),255))</f>
        <v>#NAME?</v>
      </c>
      <c r="AD44" s="77" t="e">
        <f ca="1">TabelaKeyUsersS4BracellOnda3[[#This Row],[1o. e Último nome]]&amp;" ("&amp;TabelaKeyUsersS4BracellOnda3[[#This Row],[MÓDULO S4HANA]]&amp;")"&amp;
IF(ISERROR(SEARCH("fup-",TabelaKeyUsersS4BracellOnda3[[#This Row],[Fup Gestor não validou/respondeu lista KeyUser]])),"","#")</f>
        <v>#NAME?</v>
      </c>
      <c r="AE4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4" s="72" t="str">
        <f>IF(ISERROR(SEARCH("@",TabelaKeyUsersS4BracellOnda3[[#This Row],[E-MAIL]]))=FALSE,"Tem e-Mail KeyUserBPFunc","NÂO tem e-Mail KeyUserBPFunc")</f>
        <v>Tem e-Mail KeyUserBPFunc</v>
      </c>
      <c r="AG44" s="72" t="str">
        <f>IF(ISERROR(SEARCH("@",TabelaKeyUsersS4BracellOnda3[[#This Row],[E-mail Gestor]]))=FALSE,"Tem e-Mail Gestor","NÃO tem e-Mail Gestor")</f>
        <v>Tem e-Mail Gestor</v>
      </c>
      <c r="AH44" s="72" t="str">
        <f>"e-Mail KeyUserBPFuncional tem: "&amp;COUNTIFS(TabelaKeyUsersS4BracellOnda3[E-MAIL],TabelaKeyUsersS4BracellOnda3[[#This Row],[E-mail Gestor]])&amp; " Gestor Cadastrado"</f>
        <v>e-Mail KeyUserBPFuncional tem: 1 Gestor Cadastrado</v>
      </c>
      <c r="AI4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5" spans="1:35" hidden="1">
      <c r="A45" s="78"/>
      <c r="B45" s="66"/>
      <c r="C45" s="66"/>
      <c r="D45" s="67" t="e">
        <f>INDEX(TabelaKeyUsersS4BracellOnda3[NOME DO KEY USER/BPs/FUNCIONAL],MATCH(TabelaKeyUsersS4BracellOnda3[[#This Row],[E-mail Gestor]],TabelaKeyUsersS4BracellOnda3[E-MAIL],0))</f>
        <v>#N/A</v>
      </c>
      <c r="E45" s="67" t="e">
        <f>INDEX(TabelaKeyUsersS4BracellOnda3[CARGO],MATCH(TabelaKeyUsersS4BracellOnda3[[#This Row],[E-mail Gestor]],TabelaKeyUsersS4BracellOnda3[E-MAIL],0))</f>
        <v>#N/A</v>
      </c>
      <c r="F45" s="68">
        <v>45714</v>
      </c>
      <c r="G45" s="82" t="s">
        <v>626</v>
      </c>
      <c r="H45" s="82" t="s">
        <v>626</v>
      </c>
      <c r="I45" s="82" t="s">
        <v>626</v>
      </c>
      <c r="J45" s="70" t="s">
        <v>614</v>
      </c>
      <c r="K45" s="65" t="s">
        <v>616</v>
      </c>
      <c r="L45" s="70"/>
      <c r="M45" s="70"/>
      <c r="N45" s="70"/>
      <c r="O45" s="70" t="s">
        <v>615</v>
      </c>
      <c r="P45" s="70" t="s">
        <v>396</v>
      </c>
      <c r="Q45" s="70" t="s">
        <v>397</v>
      </c>
      <c r="R45" s="70" t="s">
        <v>398</v>
      </c>
      <c r="S45" s="70" t="s">
        <v>509</v>
      </c>
      <c r="T45" s="72" t="e">
        <f>INDEX('[1]Bruno Key Users Consolidado1102'!H:H,MATCH(TRIM(TabelaKeyUsersS4BracellOnda3[[#This Row],[E-MAIL]])&amp;"*",'[1]Bruno Key Users Consolidado1102'!F:F,0))</f>
        <v>#N/A</v>
      </c>
      <c r="U45" s="72" t="e">
        <f>INDEX('[1]Bruno Key Users Consolidado1102'!E:E,MATCH(TRIM(TabelaKeyUsersS4BracellOnda3[[#This Row],[E-MAIL]])&amp;"*",'[1]Bruno Key Users Consolidado1102'!F:F,0))</f>
        <v>#N/A</v>
      </c>
      <c r="V45" s="70"/>
      <c r="W45" s="70"/>
      <c r="X45" s="70"/>
      <c r="Y45" s="65" t="s">
        <v>336</v>
      </c>
      <c r="Z45" s="65"/>
      <c r="AA45" s="81" t="str">
        <f>SUBSTITUTE(SUBSTITUTE(SUBSTITUTE(SUBSTITUTE(SUBSTITUTE(TabelaKeyUsersS4BracellOnda3[[#This Row],[WhatsApp]],"(",""), ")",""),"-",""),"+","")," ","")</f>
        <v>.</v>
      </c>
      <c r="AB45" s="72" t="str">
        <f>IF(ISERROR(MATCH("*"&amp;RIGHT(TabelaKeyUsersS4BracellOnda3[[#This Row],[Whatsapp_limpo]],8),[1]GruposWhatsApp!D:D,0)),"Wng: não",INDEX([1]GruposWhatsApp!B:B,MATCH("*"&amp;RIGHT(TabelaKeyUsersS4BracellOnda3[[#This Row],[Whatsapp_limpo]],8),[1]GruposWhatsApp!D:D,0)))</f>
        <v>Wng: não</v>
      </c>
      <c r="AC45" s="77" t="e">
        <f ca="1">_xlfn.TEXTBEFORE(TabelaKeyUsersS4BracellOnda3[[#This Row],[NOME DO KEY USER/BPs/FUNCIONAL]]," ")&amp;" "&amp;TRIM(RIGHT(SUBSTITUTE(TabelaKeyUsersS4BracellOnda3[[#This Row],[NOME DO KEY USER/BPs/FUNCIONAL]]," ",REPT(" ",255)),255))</f>
        <v>#NAME?</v>
      </c>
      <c r="AD45" s="77" t="e">
        <f ca="1">TabelaKeyUsersS4BracellOnda3[[#This Row],[1o. e Último nome]]&amp;" ("&amp;TabelaKeyUsersS4BracellOnda3[[#This Row],[MÓDULO S4HANA]]&amp;")"&amp;
IF(ISERROR(SEARCH("fup-",TabelaKeyUsersS4BracellOnda3[[#This Row],[Fup Gestor não validou/respondeu lista KeyUser]])),"","#")</f>
        <v>#NAME?</v>
      </c>
      <c r="AE4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45" s="72" t="str">
        <f>IF(ISERROR(SEARCH("@",TabelaKeyUsersS4BracellOnda3[[#This Row],[E-MAIL]]))=FALSE,"Tem e-Mail KeyUserBPFunc","NÂO tem e-Mail KeyUserBPFunc")</f>
        <v>Tem e-Mail KeyUserBPFunc</v>
      </c>
      <c r="AG45" s="72" t="str">
        <f>IF(ISERROR(SEARCH("@",TabelaKeyUsersS4BracellOnda3[[#This Row],[E-mail Gestor]]))=FALSE,"Tem e-Mail Gestor","NÃO tem e-Mail Gestor")</f>
        <v>NÃO tem e-Mail Gestor</v>
      </c>
      <c r="AH45" s="72" t="str">
        <f>"e-Mail KeyUserBPFuncional tem: "&amp;COUNTIFS(TabelaKeyUsersS4BracellOnda3[E-MAIL],TabelaKeyUsersS4BracellOnda3[[#This Row],[E-mail Gestor]])&amp; " Gestor Cadastrado"</f>
        <v>e-Mail KeyUserBPFuncional tem: 0 Gestor Cadastrado</v>
      </c>
      <c r="AI4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6" spans="1:35">
      <c r="A46" s="66" t="s">
        <v>627</v>
      </c>
      <c r="B46" s="66"/>
      <c r="C46" s="66" t="s">
        <v>628</v>
      </c>
      <c r="D46" s="67" t="str">
        <f>INDEX(TabelaKeyUsersS4BracellOnda3[NOME DO KEY USER/BPs/FUNCIONAL],MATCH(TabelaKeyUsersS4BracellOnda3[[#This Row],[E-mail Gestor]],TabelaKeyUsersS4BracellOnda3[E-MAIL],0))</f>
        <v>Matias Palumbo</v>
      </c>
      <c r="E46" s="67" t="str">
        <f>INDEX(TabelaKeyUsersS4BracellOnda3[CARGO],MATCH(TabelaKeyUsersS4BracellOnda3[[#This Row],[E-mail Gestor]],TabelaKeyUsersS4BracellOnda3[E-MAIL],0))</f>
        <v>Controller (Tissue)</v>
      </c>
      <c r="F46" s="68">
        <v>45714</v>
      </c>
      <c r="G46" s="69" t="s">
        <v>629</v>
      </c>
      <c r="H46" s="69" t="s">
        <v>630</v>
      </c>
      <c r="I46" s="69" t="s">
        <v>631</v>
      </c>
      <c r="J46" s="70" t="s">
        <v>632</v>
      </c>
      <c r="K46" s="70" t="s">
        <v>633</v>
      </c>
      <c r="L46" s="70" t="s">
        <v>634</v>
      </c>
      <c r="M46" s="70" t="s">
        <v>434</v>
      </c>
      <c r="N46" s="70" t="s">
        <v>435</v>
      </c>
      <c r="O46" s="70" t="s">
        <v>635</v>
      </c>
      <c r="P46" s="70" t="s">
        <v>396</v>
      </c>
      <c r="Q46" s="70" t="s">
        <v>397</v>
      </c>
      <c r="R46" s="70" t="s">
        <v>398</v>
      </c>
      <c r="S46" s="70" t="s">
        <v>414</v>
      </c>
      <c r="T46" s="72" t="e">
        <f>INDEX('[1]Bruno Key Users Consolidado1102'!H:H,MATCH(TRIM(TabelaKeyUsersS4BracellOnda3[[#This Row],[E-MAIL]])&amp;"*",'[1]Bruno Key Users Consolidado1102'!F:F,0))</f>
        <v>#N/A</v>
      </c>
      <c r="U46" s="72" t="e">
        <f>INDEX('[1]Bruno Key Users Consolidado1102'!E:E,MATCH(TRIM(TabelaKeyUsersS4BracellOnda3[[#This Row],[E-MAIL]])&amp;"*",'[1]Bruno Key Users Consolidado1102'!F:F,0))</f>
        <v>#N/A</v>
      </c>
      <c r="V46" s="70"/>
      <c r="W46" s="70"/>
      <c r="X46" s="65" t="s">
        <v>465</v>
      </c>
      <c r="Y46" s="65" t="s">
        <v>465</v>
      </c>
      <c r="Z46" s="65" t="s">
        <v>465</v>
      </c>
      <c r="AA46" s="81" t="str">
        <f>SUBSTITUTE(SUBSTITUTE(SUBSTITUTE(SUBSTITUTE(SUBSTITUTE(TabelaKeyUsersS4BracellOnda3[[#This Row],[WhatsApp]],"(",""), ")",""),"-",""),"+","")," ","")</f>
        <v>NãoRespondeu</v>
      </c>
      <c r="AB46" s="72" t="str">
        <f>IF(ISERROR(MATCH("*"&amp;RIGHT(TabelaKeyUsersS4BracellOnda3[[#This Row],[Whatsapp_limpo]],8),[1]GruposWhatsApp!D:D,0)),"Wng: não",INDEX([1]GruposWhatsApp!B:B,MATCH("*"&amp;RIGHT(TabelaKeyUsersS4BracellOnda3[[#This Row],[Whatsapp_limpo]],8),[1]GruposWhatsApp!D:D,0)))</f>
        <v>Wng: não</v>
      </c>
      <c r="AC46" s="77" t="e">
        <f ca="1">_xlfn.TEXTBEFORE(TabelaKeyUsersS4BracellOnda3[[#This Row],[NOME DO KEY USER/BPs/FUNCIONAL]]," ")&amp;" "&amp;TRIM(RIGHT(SUBSTITUTE(TabelaKeyUsersS4BracellOnda3[[#This Row],[NOME DO KEY USER/BPs/FUNCIONAL]]," ",REPT(" ",255)),255))</f>
        <v>#NAME?</v>
      </c>
      <c r="AD46" s="77" t="e">
        <f ca="1">TabelaKeyUsersS4BracellOnda3[[#This Row],[1o. e Último nome]]&amp;" ("&amp;TabelaKeyUsersS4BracellOnda3[[#This Row],[MÓDULO S4HANA]]&amp;")"&amp;
IF(ISERROR(SEARCH("fup-",TabelaKeyUsersS4BracellOnda3[[#This Row],[Fup Gestor não validou/respondeu lista KeyUser]])),"","#")</f>
        <v>#NAME?</v>
      </c>
      <c r="AE4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6" s="72" t="str">
        <f>IF(ISERROR(SEARCH("@",TabelaKeyUsersS4BracellOnda3[[#This Row],[E-MAIL]]))=FALSE,"Tem e-Mail KeyUserBPFunc","NÂO tem e-Mail KeyUserBPFunc")</f>
        <v>Tem e-Mail KeyUserBPFunc</v>
      </c>
      <c r="AG46" s="72" t="str">
        <f>IF(ISERROR(SEARCH("@",TabelaKeyUsersS4BracellOnda3[[#This Row],[E-mail Gestor]]))=FALSE,"Tem e-Mail Gestor","NÃO tem e-Mail Gestor")</f>
        <v>Tem e-Mail Gestor</v>
      </c>
      <c r="AH46" s="72" t="str">
        <f>"e-Mail KeyUserBPFuncional tem: "&amp;COUNTIFS(TabelaKeyUsersS4BracellOnda3[E-MAIL],TabelaKeyUsersS4BracellOnda3[[#This Row],[E-mail Gestor]])&amp; " Gestor Cadastrado"</f>
        <v>e-Mail KeyUserBPFuncional tem: 1 Gestor Cadastrado</v>
      </c>
      <c r="AI4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7" spans="1:35" hidden="1">
      <c r="A47" s="78" t="s">
        <v>636</v>
      </c>
      <c r="B47" s="66"/>
      <c r="C47" s="66"/>
      <c r="D47" s="67" t="e">
        <f>INDEX(TabelaKeyUsersS4BracellOnda3[NOME DO KEY USER/BPs/FUNCIONAL],MATCH(TabelaKeyUsersS4BracellOnda3[[#This Row],[E-mail Gestor]],TabelaKeyUsersS4BracellOnda3[E-MAIL],0))</f>
        <v>#N/A</v>
      </c>
      <c r="E47" s="67" t="e">
        <f>INDEX(TabelaKeyUsersS4BracellOnda3[CARGO],MATCH(TabelaKeyUsersS4BracellOnda3[[#This Row],[E-mail Gestor]],TabelaKeyUsersS4BracellOnda3[E-MAIL],0))</f>
        <v>#N/A</v>
      </c>
      <c r="F47" s="68">
        <v>45714</v>
      </c>
      <c r="G47" s="69" t="s">
        <v>637</v>
      </c>
      <c r="H47" s="69" t="s">
        <v>637</v>
      </c>
      <c r="I47" s="69" t="s">
        <v>637</v>
      </c>
      <c r="J47" s="70" t="s">
        <v>629</v>
      </c>
      <c r="K47" s="70" t="s">
        <v>631</v>
      </c>
      <c r="L47" s="70"/>
      <c r="M47" s="70" t="s">
        <v>405</v>
      </c>
      <c r="N47" s="65" t="s">
        <v>405</v>
      </c>
      <c r="O47" s="70" t="s">
        <v>630</v>
      </c>
      <c r="P47" s="70" t="s">
        <v>396</v>
      </c>
      <c r="Q47" s="70" t="s">
        <v>397</v>
      </c>
      <c r="R47" s="70" t="s">
        <v>398</v>
      </c>
      <c r="S47" s="70" t="s">
        <v>509</v>
      </c>
      <c r="T47" s="72" t="e">
        <f>INDEX('[1]Bruno Key Users Consolidado1102'!H:H,MATCH(TRIM(TabelaKeyUsersS4BracellOnda3[[#This Row],[E-MAIL]])&amp;"*",'[1]Bruno Key Users Consolidado1102'!F:F,0))</f>
        <v>#N/A</v>
      </c>
      <c r="U47" s="72" t="e">
        <f>INDEX('[1]Bruno Key Users Consolidado1102'!E:E,MATCH(TRIM(TabelaKeyUsersS4BracellOnda3[[#This Row],[E-MAIL]])&amp;"*",'[1]Bruno Key Users Consolidado1102'!F:F,0))</f>
        <v>#N/A</v>
      </c>
      <c r="V47" s="70"/>
      <c r="W47" s="70"/>
      <c r="X47" s="70"/>
      <c r="Y47" s="65" t="s">
        <v>336</v>
      </c>
      <c r="Z47" s="65"/>
      <c r="AA47" s="81" t="str">
        <f>SUBSTITUTE(SUBSTITUTE(SUBSTITUTE(SUBSTITUTE(SUBSTITUTE(TabelaKeyUsersS4BracellOnda3[[#This Row],[WhatsApp]],"(",""), ")",""),"-",""),"+","")," ","")</f>
        <v>.</v>
      </c>
      <c r="AB47" s="72" t="str">
        <f>IF(ISERROR(MATCH("*"&amp;RIGHT(TabelaKeyUsersS4BracellOnda3[[#This Row],[Whatsapp_limpo]],8),[1]GruposWhatsApp!D:D,0)),"Wng: não",INDEX([1]GruposWhatsApp!B:B,MATCH("*"&amp;RIGHT(TabelaKeyUsersS4BracellOnda3[[#This Row],[Whatsapp_limpo]],8),[1]GruposWhatsApp!D:D,0)))</f>
        <v>Wng: não</v>
      </c>
      <c r="AC47" s="77" t="e">
        <f ca="1">_xlfn.TEXTBEFORE(TabelaKeyUsersS4BracellOnda3[[#This Row],[NOME DO KEY USER/BPs/FUNCIONAL]]," ")&amp;" "&amp;TRIM(RIGHT(SUBSTITUTE(TabelaKeyUsersS4BracellOnda3[[#This Row],[NOME DO KEY USER/BPs/FUNCIONAL]]," ",REPT(" ",255)),255))</f>
        <v>#NAME?</v>
      </c>
      <c r="AD47" s="77" t="e">
        <f ca="1">TabelaKeyUsersS4BracellOnda3[[#This Row],[1o. e Último nome]]&amp;" ("&amp;TabelaKeyUsersS4BracellOnda3[[#This Row],[MÓDULO S4HANA]]&amp;")"&amp;
IF(ISERROR(SEARCH("fup-",TabelaKeyUsersS4BracellOnda3[[#This Row],[Fup Gestor não validou/respondeu lista KeyUser]])),"","#")</f>
        <v>#NAME?</v>
      </c>
      <c r="AE4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47" s="72" t="str">
        <f>IF(ISERROR(SEARCH("@",TabelaKeyUsersS4BracellOnda3[[#This Row],[E-MAIL]]))=FALSE,"Tem e-Mail KeyUserBPFunc","NÂO tem e-Mail KeyUserBPFunc")</f>
        <v>Tem e-Mail KeyUserBPFunc</v>
      </c>
      <c r="AG47" s="72" t="str">
        <f>IF(ISERROR(SEARCH("@",TabelaKeyUsersS4BracellOnda3[[#This Row],[E-mail Gestor]]))=FALSE,"Tem e-Mail Gestor","NÃO tem e-Mail Gestor")</f>
        <v>NÃO tem e-Mail Gestor</v>
      </c>
      <c r="AH47" s="72" t="str">
        <f>"e-Mail KeyUserBPFuncional tem: "&amp;COUNTIFS(TabelaKeyUsersS4BracellOnda3[E-MAIL],TabelaKeyUsersS4BracellOnda3[[#This Row],[E-mail Gestor]])&amp; " Gestor Cadastrado"</f>
        <v>e-Mail KeyUserBPFuncional tem: 0 Gestor Cadastrado</v>
      </c>
      <c r="AI4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8" spans="1:35">
      <c r="A48" s="66" t="s">
        <v>638</v>
      </c>
      <c r="B48" s="66"/>
      <c r="C48" s="66" t="s">
        <v>495</v>
      </c>
      <c r="D48" s="67" t="str">
        <f>INDEX(TabelaKeyUsersS4BracellOnda3[NOME DO KEY USER/BPs/FUNCIONAL],MATCH(TabelaKeyUsersS4BracellOnda3[[#This Row],[E-mail Gestor]],TabelaKeyUsersS4BracellOnda3[E-MAIL],0))</f>
        <v>Alexandre Denis Domingues</v>
      </c>
      <c r="E48" s="67" t="str">
        <f>INDEX(TabelaKeyUsersS4BracellOnda3[CARGO],MATCH(TabelaKeyUsersS4BracellOnda3[[#This Row],[E-mail Gestor]],TabelaKeyUsersS4BracellOnda3[E-MAIL],0))</f>
        <v>Gerente de Administração de Vendas</v>
      </c>
      <c r="F48" s="85" t="s">
        <v>639</v>
      </c>
      <c r="G48" s="69" t="s">
        <v>640</v>
      </c>
      <c r="H48" s="69" t="s">
        <v>641</v>
      </c>
      <c r="I48" s="69" t="s">
        <v>642</v>
      </c>
      <c r="J48" s="70" t="s">
        <v>643</v>
      </c>
      <c r="K48" s="70" t="s">
        <v>644</v>
      </c>
      <c r="L48" s="70" t="s">
        <v>645</v>
      </c>
      <c r="M48" s="86" t="s">
        <v>646</v>
      </c>
      <c r="N48" s="65" t="s">
        <v>647</v>
      </c>
      <c r="O48" s="70" t="s">
        <v>648</v>
      </c>
      <c r="P48" s="70" t="s">
        <v>396</v>
      </c>
      <c r="Q48" s="70" t="s">
        <v>397</v>
      </c>
      <c r="R48" s="70" t="s">
        <v>398</v>
      </c>
      <c r="S48" s="70" t="s">
        <v>414</v>
      </c>
      <c r="T48" s="72" t="e">
        <f>INDEX('[1]Bruno Key Users Consolidado1102'!H:H,MATCH(TRIM(TabelaKeyUsersS4BracellOnda3[[#This Row],[E-MAIL]])&amp;"*",'[1]Bruno Key Users Consolidado1102'!F:F,0))</f>
        <v>#N/A</v>
      </c>
      <c r="U48" s="72" t="e">
        <f>INDEX('[1]Bruno Key Users Consolidado1102'!E:E,MATCH(TRIM(TabelaKeyUsersS4BracellOnda3[[#This Row],[E-MAIL]])&amp;"*",'[1]Bruno Key Users Consolidado1102'!F:F,0))</f>
        <v>#N/A</v>
      </c>
      <c r="V48" s="70"/>
      <c r="W48" s="70"/>
      <c r="X48" s="65" t="s">
        <v>465</v>
      </c>
      <c r="Y48" s="65" t="s">
        <v>465</v>
      </c>
      <c r="Z48" s="65" t="s">
        <v>465</v>
      </c>
      <c r="AA48" s="81" t="str">
        <f>SUBSTITUTE(SUBSTITUTE(SUBSTITUTE(SUBSTITUTE(SUBSTITUTE(TabelaKeyUsersS4BracellOnda3[[#This Row],[WhatsApp]],"(",""), ")",""),"-",""),"+","")," ","")</f>
        <v>NãoRespondeu</v>
      </c>
      <c r="AB48" s="72" t="str">
        <f>IF(ISERROR(MATCH("*"&amp;RIGHT(TabelaKeyUsersS4BracellOnda3[[#This Row],[Whatsapp_limpo]],8),[1]GruposWhatsApp!D:D,0)),"Wng: não",INDEX([1]GruposWhatsApp!B:B,MATCH("*"&amp;RIGHT(TabelaKeyUsersS4BracellOnda3[[#This Row],[Whatsapp_limpo]],8),[1]GruposWhatsApp!D:D,0)))</f>
        <v>Wng: não</v>
      </c>
      <c r="AC48" s="77" t="e">
        <f ca="1">_xlfn.TEXTBEFORE(TabelaKeyUsersS4BracellOnda3[[#This Row],[NOME DO KEY USER/BPs/FUNCIONAL]]," ")&amp;" "&amp;TRIM(RIGHT(SUBSTITUTE(TabelaKeyUsersS4BracellOnda3[[#This Row],[NOME DO KEY USER/BPs/FUNCIONAL]]," ",REPT(" ",255)),255))</f>
        <v>#NAME?</v>
      </c>
      <c r="AD48" s="77" t="e">
        <f ca="1">TabelaKeyUsersS4BracellOnda3[[#This Row],[1o. e Último nome]]&amp;" ("&amp;TabelaKeyUsersS4BracellOnda3[[#This Row],[MÓDULO S4HANA]]&amp;")"&amp;
IF(ISERROR(SEARCH("fup-",TabelaKeyUsersS4BracellOnda3[[#This Row],[Fup Gestor não validou/respondeu lista KeyUser]])),"","#")</f>
        <v>#NAME?</v>
      </c>
      <c r="AE4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48" s="72" t="str">
        <f>IF(ISERROR(SEARCH("@",TabelaKeyUsersS4BracellOnda3[[#This Row],[E-MAIL]]))=FALSE,"Tem e-Mail KeyUserBPFunc","NÂO tem e-Mail KeyUserBPFunc")</f>
        <v>Tem e-Mail KeyUserBPFunc</v>
      </c>
      <c r="AG48" s="72" t="str">
        <f>IF(ISERROR(SEARCH("@",TabelaKeyUsersS4BracellOnda3[[#This Row],[E-mail Gestor]]))=FALSE,"Tem e-Mail Gestor","NÃO tem e-Mail Gestor")</f>
        <v>Tem e-Mail Gestor</v>
      </c>
      <c r="AH48" s="72" t="str">
        <f>"e-Mail KeyUserBPFuncional tem: "&amp;COUNTIFS(TabelaKeyUsersS4BracellOnda3[E-MAIL],TabelaKeyUsersS4BracellOnda3[[#This Row],[E-mail Gestor]])&amp; " Gestor Cadastrado"</f>
        <v>e-Mail KeyUserBPFuncional tem: 1 Gestor Cadastrado</v>
      </c>
      <c r="AI4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49" spans="1:35" hidden="1">
      <c r="A49" s="78" t="s">
        <v>636</v>
      </c>
      <c r="B49" s="66"/>
      <c r="C49" s="66"/>
      <c r="D49" s="67" t="e">
        <f>INDEX(TabelaKeyUsersS4BracellOnda3[NOME DO KEY USER/BPs/FUNCIONAL],MATCH(TabelaKeyUsersS4BracellOnda3[[#This Row],[E-mail Gestor]],TabelaKeyUsersS4BracellOnda3[E-MAIL],0))</f>
        <v>#N/A</v>
      </c>
      <c r="E49" s="67" t="e">
        <f>INDEX(TabelaKeyUsersS4BracellOnda3[CARGO],MATCH(TabelaKeyUsersS4BracellOnda3[[#This Row],[E-mail Gestor]],TabelaKeyUsersS4BracellOnda3[E-MAIL],0))</f>
        <v>#N/A</v>
      </c>
      <c r="F49" s="68">
        <v>45714</v>
      </c>
      <c r="G49" s="69" t="s">
        <v>649</v>
      </c>
      <c r="H49" s="69" t="s">
        <v>649</v>
      </c>
      <c r="I49" s="69" t="s">
        <v>649</v>
      </c>
      <c r="J49" s="70" t="s">
        <v>640</v>
      </c>
      <c r="K49" s="70" t="s">
        <v>642</v>
      </c>
      <c r="L49" s="70"/>
      <c r="M49" s="70" t="s">
        <v>405</v>
      </c>
      <c r="N49" s="65" t="s">
        <v>405</v>
      </c>
      <c r="O49" s="70" t="s">
        <v>641</v>
      </c>
      <c r="P49" s="70" t="s">
        <v>396</v>
      </c>
      <c r="Q49" s="70" t="s">
        <v>397</v>
      </c>
      <c r="R49" s="70" t="s">
        <v>398</v>
      </c>
      <c r="S49" s="70" t="s">
        <v>509</v>
      </c>
      <c r="T49" s="72" t="e">
        <f>INDEX('[1]Bruno Key Users Consolidado1102'!H:H,MATCH(TRIM(TabelaKeyUsersS4BracellOnda3[[#This Row],[E-MAIL]])&amp;"*",'[1]Bruno Key Users Consolidado1102'!F:F,0))</f>
        <v>#N/A</v>
      </c>
      <c r="U49" s="72" t="e">
        <f>INDEX('[1]Bruno Key Users Consolidado1102'!E:E,MATCH(TRIM(TabelaKeyUsersS4BracellOnda3[[#This Row],[E-MAIL]])&amp;"*",'[1]Bruno Key Users Consolidado1102'!F:F,0))</f>
        <v>#N/A</v>
      </c>
      <c r="V49" s="70"/>
      <c r="W49" s="70"/>
      <c r="X49" s="70"/>
      <c r="Y49" s="65" t="s">
        <v>336</v>
      </c>
      <c r="Z49" s="65"/>
      <c r="AA49" s="81" t="str">
        <f>SUBSTITUTE(SUBSTITUTE(SUBSTITUTE(SUBSTITUTE(SUBSTITUTE(TabelaKeyUsersS4BracellOnda3[[#This Row],[WhatsApp]],"(",""), ")",""),"-",""),"+","")," ","")</f>
        <v>.</v>
      </c>
      <c r="AB49" s="72" t="str">
        <f>IF(ISERROR(MATCH("*"&amp;RIGHT(TabelaKeyUsersS4BracellOnda3[[#This Row],[Whatsapp_limpo]],8),[1]GruposWhatsApp!D:D,0)),"Wng: não",INDEX([1]GruposWhatsApp!B:B,MATCH("*"&amp;RIGHT(TabelaKeyUsersS4BracellOnda3[[#This Row],[Whatsapp_limpo]],8),[1]GruposWhatsApp!D:D,0)))</f>
        <v>Wng: não</v>
      </c>
      <c r="AC49" s="77" t="e">
        <f ca="1">_xlfn.TEXTBEFORE(TabelaKeyUsersS4BracellOnda3[[#This Row],[NOME DO KEY USER/BPs/FUNCIONAL]]," ")&amp;" "&amp;TRIM(RIGHT(SUBSTITUTE(TabelaKeyUsersS4BracellOnda3[[#This Row],[NOME DO KEY USER/BPs/FUNCIONAL]]," ",REPT(" ",255)),255))</f>
        <v>#NAME?</v>
      </c>
      <c r="AD49" s="77" t="e">
        <f ca="1">TabelaKeyUsersS4BracellOnda3[[#This Row],[1o. e Último nome]]&amp;" ("&amp;TabelaKeyUsersS4BracellOnda3[[#This Row],[MÓDULO S4HANA]]&amp;")"&amp;
IF(ISERROR(SEARCH("fup-",TabelaKeyUsersS4BracellOnda3[[#This Row],[Fup Gestor não validou/respondeu lista KeyUser]])),"","#")</f>
        <v>#NAME?</v>
      </c>
      <c r="AE49"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49" s="72" t="str">
        <f>IF(ISERROR(SEARCH("@",TabelaKeyUsersS4BracellOnda3[[#This Row],[E-MAIL]]))=FALSE,"Tem e-Mail KeyUserBPFunc","NÂO tem e-Mail KeyUserBPFunc")</f>
        <v>Tem e-Mail KeyUserBPFunc</v>
      </c>
      <c r="AG49" s="72" t="str">
        <f>IF(ISERROR(SEARCH("@",TabelaKeyUsersS4BracellOnda3[[#This Row],[E-mail Gestor]]))=FALSE,"Tem e-Mail Gestor","NÃO tem e-Mail Gestor")</f>
        <v>NÃO tem e-Mail Gestor</v>
      </c>
      <c r="AH49" s="72" t="str">
        <f>"e-Mail KeyUserBPFuncional tem: "&amp;COUNTIFS(TabelaKeyUsersS4BracellOnda3[E-MAIL],TabelaKeyUsersS4BracellOnda3[[#This Row],[E-mail Gestor]])&amp; " Gestor Cadastrado"</f>
        <v>e-Mail KeyUserBPFuncional tem: 0 Gestor Cadastrado</v>
      </c>
      <c r="AI4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0" spans="1:35" hidden="1">
      <c r="A50" s="78" t="s">
        <v>636</v>
      </c>
      <c r="B50" s="66"/>
      <c r="C50" s="66"/>
      <c r="D50" s="67" t="e">
        <f>INDEX(TabelaKeyUsersS4BracellOnda3[NOME DO KEY USER/BPs/FUNCIONAL],MATCH(TabelaKeyUsersS4BracellOnda3[[#This Row],[E-mail Gestor]],TabelaKeyUsersS4BracellOnda3[E-MAIL],0))</f>
        <v>#N/A</v>
      </c>
      <c r="E50" s="67" t="e">
        <f>INDEX(TabelaKeyUsersS4BracellOnda3[CARGO],MATCH(TabelaKeyUsersS4BracellOnda3[[#This Row],[E-mail Gestor]],TabelaKeyUsersS4BracellOnda3[E-MAIL],0))</f>
        <v>#N/A</v>
      </c>
      <c r="F50" s="68">
        <v>45714</v>
      </c>
      <c r="G50" s="69" t="s">
        <v>650</v>
      </c>
      <c r="H50" s="69" t="s">
        <v>650</v>
      </c>
      <c r="I50" s="69" t="s">
        <v>650</v>
      </c>
      <c r="J50" s="70" t="s">
        <v>651</v>
      </c>
      <c r="K50" s="70" t="s">
        <v>652</v>
      </c>
      <c r="L50" s="70"/>
      <c r="M50" s="70" t="s">
        <v>405</v>
      </c>
      <c r="N50" s="65" t="s">
        <v>405</v>
      </c>
      <c r="O50" s="70" t="s">
        <v>653</v>
      </c>
      <c r="P50" s="70" t="s">
        <v>396</v>
      </c>
      <c r="Q50" s="70" t="s">
        <v>397</v>
      </c>
      <c r="R50" s="70" t="s">
        <v>398</v>
      </c>
      <c r="S50" s="70" t="s">
        <v>509</v>
      </c>
      <c r="T50" s="72" t="e">
        <f>INDEX('[1]Bruno Key Users Consolidado1102'!H:H,MATCH(TRIM(TabelaKeyUsersS4BracellOnda3[[#This Row],[E-MAIL]])&amp;"*",'[1]Bruno Key Users Consolidado1102'!F:F,0))</f>
        <v>#N/A</v>
      </c>
      <c r="U50" s="72" t="e">
        <f>INDEX('[1]Bruno Key Users Consolidado1102'!E:E,MATCH(TRIM(TabelaKeyUsersS4BracellOnda3[[#This Row],[E-MAIL]])&amp;"*",'[1]Bruno Key Users Consolidado1102'!F:F,0))</f>
        <v>#N/A</v>
      </c>
      <c r="V50" s="70"/>
      <c r="W50" s="70"/>
      <c r="X50" s="70"/>
      <c r="Y50" s="65" t="s">
        <v>336</v>
      </c>
      <c r="Z50" s="65"/>
      <c r="AA50" s="81" t="str">
        <f>SUBSTITUTE(SUBSTITUTE(SUBSTITUTE(SUBSTITUTE(SUBSTITUTE(TabelaKeyUsersS4BracellOnda3[[#This Row],[WhatsApp]],"(",""), ")",""),"-",""),"+","")," ","")</f>
        <v>.</v>
      </c>
      <c r="AB50" s="72" t="str">
        <f>IF(ISERROR(MATCH("*"&amp;RIGHT(TabelaKeyUsersS4BracellOnda3[[#This Row],[Whatsapp_limpo]],8),[1]GruposWhatsApp!D:D,0)),"Wng: não",INDEX([1]GruposWhatsApp!B:B,MATCH("*"&amp;RIGHT(TabelaKeyUsersS4BracellOnda3[[#This Row],[Whatsapp_limpo]],8),[1]GruposWhatsApp!D:D,0)))</f>
        <v>Wng: não</v>
      </c>
      <c r="AC50" s="77" t="e">
        <f ca="1">_xlfn.TEXTBEFORE(TabelaKeyUsersS4BracellOnda3[[#This Row],[NOME DO KEY USER/BPs/FUNCIONAL]]," ")&amp;" "&amp;TRIM(RIGHT(SUBSTITUTE(TabelaKeyUsersS4BracellOnda3[[#This Row],[NOME DO KEY USER/BPs/FUNCIONAL]]," ",REPT(" ",255)),255))</f>
        <v>#NAME?</v>
      </c>
      <c r="AD50" s="77" t="e">
        <f ca="1">TabelaKeyUsersS4BracellOnda3[[#This Row],[1o. e Último nome]]&amp;" ("&amp;TabelaKeyUsersS4BracellOnda3[[#This Row],[MÓDULO S4HANA]]&amp;")"&amp;
IF(ISERROR(SEARCH("fup-",TabelaKeyUsersS4BracellOnda3[[#This Row],[Fup Gestor não validou/respondeu lista KeyUser]])),"","#")</f>
        <v>#NAME?</v>
      </c>
      <c r="AE5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50" s="72" t="str">
        <f>IF(ISERROR(SEARCH("@",TabelaKeyUsersS4BracellOnda3[[#This Row],[E-MAIL]]))=FALSE,"Tem e-Mail KeyUserBPFunc","NÂO tem e-Mail KeyUserBPFunc")</f>
        <v>Tem e-Mail KeyUserBPFunc</v>
      </c>
      <c r="AG50" s="72" t="str">
        <f>IF(ISERROR(SEARCH("@",TabelaKeyUsersS4BracellOnda3[[#This Row],[E-mail Gestor]]))=FALSE,"Tem e-Mail Gestor","NÃO tem e-Mail Gestor")</f>
        <v>NÃO tem e-Mail Gestor</v>
      </c>
      <c r="AH50" s="72" t="str">
        <f>"e-Mail KeyUserBPFuncional tem: "&amp;COUNTIFS(TabelaKeyUsersS4BracellOnda3[E-MAIL],TabelaKeyUsersS4BracellOnda3[[#This Row],[E-mail Gestor]])&amp; " Gestor Cadastrado"</f>
        <v>e-Mail KeyUserBPFuncional tem: 0 Gestor Cadastrado</v>
      </c>
      <c r="AI5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1" spans="1:35">
      <c r="A51" s="66" t="s">
        <v>654</v>
      </c>
      <c r="B51" s="66"/>
      <c r="C51" s="66" t="s">
        <v>495</v>
      </c>
      <c r="D51" s="67" t="str">
        <f>INDEX(TabelaKeyUsersS4BracellOnda3[NOME DO KEY USER/BPs/FUNCIONAL],MATCH(TabelaKeyUsersS4BracellOnda3[[#This Row],[E-mail Gestor]],TabelaKeyUsersS4BracellOnda3[E-MAIL],0))</f>
        <v>Ranniery Santos de Alencar</v>
      </c>
      <c r="E51" s="67" t="str">
        <f>INDEX(TabelaKeyUsersS4BracellOnda3[CARGO],MATCH(TabelaKeyUsersS4BracellOnda3[[#This Row],[E-mail Gestor]],TabelaKeyUsersS4BracellOnda3[E-MAIL],0))</f>
        <v>Coord Atendimento Técnico Cliente</v>
      </c>
      <c r="F51" s="68">
        <v>45714</v>
      </c>
      <c r="G51" s="69" t="s">
        <v>651</v>
      </c>
      <c r="H51" s="69" t="s">
        <v>653</v>
      </c>
      <c r="I51" s="69" t="s">
        <v>652</v>
      </c>
      <c r="J51" s="70" t="s">
        <v>655</v>
      </c>
      <c r="K51" s="70" t="s">
        <v>656</v>
      </c>
      <c r="L51" s="70" t="s">
        <v>657</v>
      </c>
      <c r="M51" s="86" t="s">
        <v>658</v>
      </c>
      <c r="N51" s="65" t="s">
        <v>647</v>
      </c>
      <c r="O51" s="70" t="s">
        <v>659</v>
      </c>
      <c r="P51" s="70" t="s">
        <v>396</v>
      </c>
      <c r="Q51" s="70" t="s">
        <v>397</v>
      </c>
      <c r="R51" s="70" t="s">
        <v>398</v>
      </c>
      <c r="S51" s="70" t="s">
        <v>414</v>
      </c>
      <c r="T51" s="72" t="e">
        <f>INDEX('[1]Bruno Key Users Consolidado1102'!H:H,MATCH(TRIM(TabelaKeyUsersS4BracellOnda3[[#This Row],[E-MAIL]])&amp;"*",'[1]Bruno Key Users Consolidado1102'!F:F,0))</f>
        <v>#N/A</v>
      </c>
      <c r="U51" s="72" t="e">
        <f>INDEX('[1]Bruno Key Users Consolidado1102'!E:E,MATCH(TRIM(TabelaKeyUsersS4BracellOnda3[[#This Row],[E-MAIL]])&amp;"*",'[1]Bruno Key Users Consolidado1102'!F:F,0))</f>
        <v>#N/A</v>
      </c>
      <c r="V51" s="70"/>
      <c r="W51" s="70"/>
      <c r="X51" s="65" t="s">
        <v>465</v>
      </c>
      <c r="Y51" s="65" t="s">
        <v>465</v>
      </c>
      <c r="Z51" s="65" t="s">
        <v>465</v>
      </c>
      <c r="AA51" s="81" t="str">
        <f>SUBSTITUTE(SUBSTITUTE(SUBSTITUTE(SUBSTITUTE(SUBSTITUTE(TabelaKeyUsersS4BracellOnda3[[#This Row],[WhatsApp]],"(",""), ")",""),"-",""),"+","")," ","")</f>
        <v>NãoRespondeu</v>
      </c>
      <c r="AB51" s="72" t="str">
        <f>IF(ISERROR(MATCH("*"&amp;RIGHT(TabelaKeyUsersS4BracellOnda3[[#This Row],[Whatsapp_limpo]],8),[1]GruposWhatsApp!D:D,0)),"Wng: não",INDEX([1]GruposWhatsApp!B:B,MATCH("*"&amp;RIGHT(TabelaKeyUsersS4BracellOnda3[[#This Row],[Whatsapp_limpo]],8),[1]GruposWhatsApp!D:D,0)))</f>
        <v>Wng: não</v>
      </c>
      <c r="AC51" s="77" t="e">
        <f ca="1">_xlfn.TEXTBEFORE(TabelaKeyUsersS4BracellOnda3[[#This Row],[NOME DO KEY USER/BPs/FUNCIONAL]]," ")&amp;" "&amp;TRIM(RIGHT(SUBSTITUTE(TabelaKeyUsersS4BracellOnda3[[#This Row],[NOME DO KEY USER/BPs/FUNCIONAL]]," ",REPT(" ",255)),255))</f>
        <v>#NAME?</v>
      </c>
      <c r="AD51" s="77" t="e">
        <f ca="1">TabelaKeyUsersS4BracellOnda3[[#This Row],[1o. e Último nome]]&amp;" ("&amp;TabelaKeyUsersS4BracellOnda3[[#This Row],[MÓDULO S4HANA]]&amp;")"&amp;
IF(ISERROR(SEARCH("fup-",TabelaKeyUsersS4BracellOnda3[[#This Row],[Fup Gestor não validou/respondeu lista KeyUser]])),"","#")</f>
        <v>#NAME?</v>
      </c>
      <c r="AE5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1" s="72" t="str">
        <f>IF(ISERROR(SEARCH("@",TabelaKeyUsersS4BracellOnda3[[#This Row],[E-MAIL]]))=FALSE,"Tem e-Mail KeyUserBPFunc","NÂO tem e-Mail KeyUserBPFunc")</f>
        <v>Tem e-Mail KeyUserBPFunc</v>
      </c>
      <c r="AG51" s="72" t="str">
        <f>IF(ISERROR(SEARCH("@",TabelaKeyUsersS4BracellOnda3[[#This Row],[E-mail Gestor]]))=FALSE,"Tem e-Mail Gestor","NÃO tem e-Mail Gestor")</f>
        <v>Tem e-Mail Gestor</v>
      </c>
      <c r="AH51" s="72" t="str">
        <f>"e-Mail KeyUserBPFuncional tem: "&amp;COUNTIFS(TabelaKeyUsersS4BracellOnda3[E-MAIL],TabelaKeyUsersS4BracellOnda3[[#This Row],[E-mail Gestor]])&amp; " Gestor Cadastrado"</f>
        <v>e-Mail KeyUserBPFuncional tem: 1 Gestor Cadastrado</v>
      </c>
      <c r="AI5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2" spans="1:35" hidden="1">
      <c r="A52" s="78"/>
      <c r="B52" s="66" t="s">
        <v>385</v>
      </c>
      <c r="C52" s="66" t="s">
        <v>386</v>
      </c>
      <c r="D52" s="67" t="str">
        <f>INDEX(TabelaKeyUsersS4BracellOnda3[NOME DO KEY USER/BPs/FUNCIONAL],MATCH(TabelaKeyUsersS4BracellOnda3[[#This Row],[E-mail Gestor]],TabelaKeyUsersS4BracellOnda3[E-MAIL],0))</f>
        <v>Elisangela Teixeira Costa Pereira</v>
      </c>
      <c r="E52" s="67" t="str">
        <f>INDEX(TabelaKeyUsersS4BracellOnda3[CARGO],MATCH(TabelaKeyUsersS4BracellOnda3[[#This Row],[E-mail Gestor]],TabelaKeyUsersS4BracellOnda3[E-MAIL],0))</f>
        <v>Ger TI</v>
      </c>
      <c r="F52" s="68">
        <v>45699</v>
      </c>
      <c r="G52" s="69" t="s">
        <v>387</v>
      </c>
      <c r="H52" s="69" t="s">
        <v>388</v>
      </c>
      <c r="I52" s="69" t="s">
        <v>389</v>
      </c>
      <c r="J52" s="70" t="s">
        <v>660</v>
      </c>
      <c r="K52" s="65" t="s">
        <v>661</v>
      </c>
      <c r="L52" s="70" t="s">
        <v>662</v>
      </c>
      <c r="M52" s="70" t="s">
        <v>663</v>
      </c>
      <c r="N52" s="70"/>
      <c r="O52" s="70" t="s">
        <v>664</v>
      </c>
      <c r="P52" s="70" t="s">
        <v>396</v>
      </c>
      <c r="Q52" s="70" t="s">
        <v>397</v>
      </c>
      <c r="R52" s="70" t="s">
        <v>398</v>
      </c>
      <c r="S52" s="70" t="s">
        <v>665</v>
      </c>
      <c r="T52" s="72">
        <f>INDEX('[1]Bruno Key Users Consolidado1102'!H:H,MATCH(TRIM(TabelaKeyUsersS4BracellOnda3[[#This Row],[E-MAIL]])&amp;"*",'[1]Bruno Key Users Consolidado1102'!F:F,0))</f>
        <v>0</v>
      </c>
      <c r="U52" s="72" t="str">
        <f>INDEX('[1]Bruno Key Users Consolidado1102'!E:E,MATCH(TRIM(TabelaKeyUsersS4BracellOnda3[[#This Row],[E-MAIL]])&amp;"*",'[1]Bruno Key Users Consolidado1102'!F:F,0))</f>
        <v>ABAP/PI</v>
      </c>
      <c r="V52" s="70"/>
      <c r="W52" s="70"/>
      <c r="X52" s="70"/>
      <c r="Y52" s="65" t="s">
        <v>336</v>
      </c>
      <c r="Z52" s="65"/>
      <c r="AA52" s="81" t="str">
        <f>SUBSTITUTE(SUBSTITUTE(SUBSTITUTE(SUBSTITUTE(SUBSTITUTE(TabelaKeyUsersS4BracellOnda3[[#This Row],[WhatsApp]],"(",""), ")",""),"-",""),"+","")," ","")</f>
        <v>.</v>
      </c>
      <c r="AB52" s="72" t="str">
        <f>IF(ISERROR(MATCH("*"&amp;RIGHT(TabelaKeyUsersS4BracellOnda3[[#This Row],[Whatsapp_limpo]],8),[1]GruposWhatsApp!D:D,0)),"Wng: não",INDEX([1]GruposWhatsApp!B:B,MATCH("*"&amp;RIGHT(TabelaKeyUsersS4BracellOnda3[[#This Row],[Whatsapp_limpo]],8),[1]GruposWhatsApp!D:D,0)))</f>
        <v>Wng: não</v>
      </c>
      <c r="AC52" s="77" t="e">
        <f ca="1">_xlfn.TEXTBEFORE(TabelaKeyUsersS4BracellOnda3[[#This Row],[NOME DO KEY USER/BPs/FUNCIONAL]]," ")&amp;" "&amp;TRIM(RIGHT(SUBSTITUTE(TabelaKeyUsersS4BracellOnda3[[#This Row],[NOME DO KEY USER/BPs/FUNCIONAL]]," ",REPT(" ",255)),255))</f>
        <v>#NAME?</v>
      </c>
      <c r="AD52" s="77" t="e">
        <f ca="1">TabelaKeyUsersS4BracellOnda3[[#This Row],[1o. e Último nome]]&amp;" ("&amp;TabelaKeyUsersS4BracellOnda3[[#This Row],[MÓDULO S4HANA]]&amp;")"&amp;
IF(ISERROR(SEARCH("fup-",TabelaKeyUsersS4BracellOnda3[[#This Row],[Fup Gestor não validou/respondeu lista KeyUser]])),"","#")</f>
        <v>#NAME?</v>
      </c>
      <c r="AE5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2" s="72" t="str">
        <f>IF(ISERROR(SEARCH("@",TabelaKeyUsersS4BracellOnda3[[#This Row],[E-MAIL]]))=FALSE,"Tem e-Mail KeyUserBPFunc","NÂO tem e-Mail KeyUserBPFunc")</f>
        <v>Tem e-Mail KeyUserBPFunc</v>
      </c>
      <c r="AG52" s="72" t="str">
        <f>IF(ISERROR(SEARCH("@",TabelaKeyUsersS4BracellOnda3[[#This Row],[E-mail Gestor]]))=FALSE,"Tem e-Mail Gestor","NÃO tem e-Mail Gestor")</f>
        <v>Tem e-Mail Gestor</v>
      </c>
      <c r="AH52" s="72" t="str">
        <f>"e-Mail KeyUserBPFuncional tem: "&amp;COUNTIFS(TabelaKeyUsersS4BracellOnda3[E-MAIL],TabelaKeyUsersS4BracellOnda3[[#This Row],[E-mail Gestor]])&amp; " Gestor Cadastrado"</f>
        <v>e-Mail KeyUserBPFuncional tem: 1 Gestor Cadastrado</v>
      </c>
      <c r="AI5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3" spans="1:35" s="87" customFormat="1" hidden="1">
      <c r="A53" s="78"/>
      <c r="B53" s="66" t="s">
        <v>385</v>
      </c>
      <c r="C53" s="66" t="s">
        <v>386</v>
      </c>
      <c r="D53" s="67" t="str">
        <f>INDEX(TabelaKeyUsersS4BracellOnda3[NOME DO KEY USER/BPs/FUNCIONAL],MATCH(TabelaKeyUsersS4BracellOnda3[[#This Row],[E-mail Gestor]],TabelaKeyUsersS4BracellOnda3[E-MAIL],0))</f>
        <v>Elisangela Teixeira Costa Pereira</v>
      </c>
      <c r="E53" s="67" t="str">
        <f>INDEX(TabelaKeyUsersS4BracellOnda3[CARGO],MATCH(TabelaKeyUsersS4BracellOnda3[[#This Row],[E-mail Gestor]],TabelaKeyUsersS4BracellOnda3[E-MAIL],0))</f>
        <v>Ger TI</v>
      </c>
      <c r="F53" s="68">
        <v>45699</v>
      </c>
      <c r="G53" s="69" t="s">
        <v>387</v>
      </c>
      <c r="H53" s="69" t="s">
        <v>388</v>
      </c>
      <c r="I53" s="69" t="s">
        <v>389</v>
      </c>
      <c r="J53" s="70" t="s">
        <v>666</v>
      </c>
      <c r="K53" s="65" t="s">
        <v>658</v>
      </c>
      <c r="L53" s="70" t="s">
        <v>662</v>
      </c>
      <c r="M53" s="70" t="s">
        <v>658</v>
      </c>
      <c r="N53" s="65" t="s">
        <v>647</v>
      </c>
      <c r="O53" s="70" t="s">
        <v>667</v>
      </c>
      <c r="P53" s="70" t="s">
        <v>396</v>
      </c>
      <c r="Q53" s="70" t="s">
        <v>397</v>
      </c>
      <c r="R53" s="70" t="s">
        <v>398</v>
      </c>
      <c r="S53" s="70" t="s">
        <v>665</v>
      </c>
      <c r="T53" s="72">
        <f>INDEX('[1]Bruno Key Users Consolidado1102'!H:H,MATCH(TRIM(TabelaKeyUsersS4BracellOnda3[[#This Row],[E-MAIL]])&amp;"*",'[1]Bruno Key Users Consolidado1102'!F:F,0))</f>
        <v>0</v>
      </c>
      <c r="U53" s="72" t="str">
        <f>INDEX('[1]Bruno Key Users Consolidado1102'!E:E,MATCH(TRIM(TabelaKeyUsersS4BracellOnda3[[#This Row],[E-MAIL]])&amp;"*",'[1]Bruno Key Users Consolidado1102'!F:F,0))</f>
        <v>SD/LES</v>
      </c>
      <c r="V53" s="70"/>
      <c r="W53" s="70"/>
      <c r="X53" s="70"/>
      <c r="Y53" s="65" t="s">
        <v>336</v>
      </c>
      <c r="Z53" s="65"/>
      <c r="AA53" s="81" t="str">
        <f>SUBSTITUTE(SUBSTITUTE(SUBSTITUTE(SUBSTITUTE(SUBSTITUTE(TabelaKeyUsersS4BracellOnda3[[#This Row],[WhatsApp]],"(",""), ")",""),"-",""),"+","")," ","")</f>
        <v>.</v>
      </c>
      <c r="AB53" s="72" t="str">
        <f>IF(ISERROR(MATCH("*"&amp;RIGHT(TabelaKeyUsersS4BracellOnda3[[#This Row],[Whatsapp_limpo]],8),[1]GruposWhatsApp!D:D,0)),"Wng: não",INDEX([1]GruposWhatsApp!B:B,MATCH("*"&amp;RIGHT(TabelaKeyUsersS4BracellOnda3[[#This Row],[Whatsapp_limpo]],8),[1]GruposWhatsApp!D:D,0)))</f>
        <v>Wng: não</v>
      </c>
      <c r="AC53" s="77" t="e">
        <f ca="1">_xlfn.TEXTBEFORE(TabelaKeyUsersS4BracellOnda3[[#This Row],[NOME DO KEY USER/BPs/FUNCIONAL]]," ")&amp;" "&amp;TRIM(RIGHT(SUBSTITUTE(TabelaKeyUsersS4BracellOnda3[[#This Row],[NOME DO KEY USER/BPs/FUNCIONAL]]," ",REPT(" ",255)),255))</f>
        <v>#NAME?</v>
      </c>
      <c r="AD53" s="77" t="e">
        <f ca="1">TabelaKeyUsersS4BracellOnda3[[#This Row],[1o. e Último nome]]&amp;" ("&amp;TabelaKeyUsersS4BracellOnda3[[#This Row],[MÓDULO S4HANA]]&amp;")"&amp;
IF(ISERROR(SEARCH("fup-",TabelaKeyUsersS4BracellOnda3[[#This Row],[Fup Gestor não validou/respondeu lista KeyUser]])),"","#")</f>
        <v>#NAME?</v>
      </c>
      <c r="AE5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3" s="72" t="str">
        <f>IF(ISERROR(SEARCH("@",TabelaKeyUsersS4BracellOnda3[[#This Row],[E-MAIL]]))=FALSE,"Tem e-Mail KeyUserBPFunc","NÂO tem e-Mail KeyUserBPFunc")</f>
        <v>Tem e-Mail KeyUserBPFunc</v>
      </c>
      <c r="AG53" s="72" t="str">
        <f>IF(ISERROR(SEARCH("@",TabelaKeyUsersS4BracellOnda3[[#This Row],[E-mail Gestor]]))=FALSE,"Tem e-Mail Gestor","NÃO tem e-Mail Gestor")</f>
        <v>Tem e-Mail Gestor</v>
      </c>
      <c r="AH53" s="72" t="str">
        <f>"e-Mail KeyUserBPFuncional tem: "&amp;COUNTIFS(TabelaKeyUsersS4BracellOnda3[E-MAIL],TabelaKeyUsersS4BracellOnda3[[#This Row],[E-mail Gestor]])&amp; " Gestor Cadastrado"</f>
        <v>e-Mail KeyUserBPFuncional tem: 1 Gestor Cadastrado</v>
      </c>
      <c r="AI5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4" spans="1:35" s="87" customFormat="1" hidden="1">
      <c r="A54" s="78"/>
      <c r="B54" s="66" t="s">
        <v>385</v>
      </c>
      <c r="C54" s="66" t="s">
        <v>386</v>
      </c>
      <c r="D54" s="67" t="str">
        <f>INDEX(TabelaKeyUsersS4BracellOnda3[NOME DO KEY USER/BPs/FUNCIONAL],MATCH(TabelaKeyUsersS4BracellOnda3[[#This Row],[E-mail Gestor]],TabelaKeyUsersS4BracellOnda3[E-MAIL],0))</f>
        <v>Elisangela Teixeira Costa Pereira</v>
      </c>
      <c r="E54" s="67" t="str">
        <f>INDEX(TabelaKeyUsersS4BracellOnda3[CARGO],MATCH(TabelaKeyUsersS4BracellOnda3[[#This Row],[E-mail Gestor]],TabelaKeyUsersS4BracellOnda3[E-MAIL],0))</f>
        <v>Ger TI</v>
      </c>
      <c r="F54" s="68">
        <v>45699</v>
      </c>
      <c r="G54" s="69" t="s">
        <v>387</v>
      </c>
      <c r="H54" s="69" t="s">
        <v>388</v>
      </c>
      <c r="I54" s="69" t="s">
        <v>389</v>
      </c>
      <c r="J54" s="70" t="s">
        <v>668</v>
      </c>
      <c r="K54" s="70" t="s">
        <v>669</v>
      </c>
      <c r="L54" s="70" t="s">
        <v>399</v>
      </c>
      <c r="M54" s="70" t="s">
        <v>670</v>
      </c>
      <c r="N54" s="65" t="s">
        <v>412</v>
      </c>
      <c r="O54" s="70" t="s">
        <v>671</v>
      </c>
      <c r="P54" s="70" t="s">
        <v>396</v>
      </c>
      <c r="Q54" s="70" t="s">
        <v>397</v>
      </c>
      <c r="R54" s="70" t="s">
        <v>398</v>
      </c>
      <c r="S54" s="70" t="s">
        <v>399</v>
      </c>
      <c r="T54" s="72" t="e">
        <f>INDEX('[1]Bruno Key Users Consolidado1102'!H:H,MATCH(TRIM(TabelaKeyUsersS4BracellOnda3[[#This Row],[E-MAIL]])&amp;"*",'[1]Bruno Key Users Consolidado1102'!F:F,0))</f>
        <v>#N/A</v>
      </c>
      <c r="U54" s="72" t="e">
        <f>INDEX('[1]Bruno Key Users Consolidado1102'!E:E,MATCH(TRIM(TabelaKeyUsersS4BracellOnda3[[#This Row],[E-MAIL]])&amp;"*",'[1]Bruno Key Users Consolidado1102'!F:F,0))</f>
        <v>#N/A</v>
      </c>
      <c r="V54" s="70"/>
      <c r="W54" s="70"/>
      <c r="X54" s="70" t="s">
        <v>447</v>
      </c>
      <c r="Y54" s="70" t="s">
        <v>672</v>
      </c>
      <c r="Z54" s="88">
        <v>45928</v>
      </c>
      <c r="AA54" s="81" t="str">
        <f>SUBSTITUTE(SUBSTITUTE(SUBSTITUTE(SUBSTITUTE(SUBSTITUTE(TabelaKeyUsersS4BracellOnda3[[#This Row],[WhatsApp]],"(",""), ")",""),"-",""),"+","")," ","")</f>
        <v>5511982043499</v>
      </c>
      <c r="AB54" s="72" t="str">
        <f>IF(ISERROR(MATCH("*"&amp;RIGHT(TabelaKeyUsersS4BracellOnda3[[#This Row],[Whatsapp_limpo]],8),[1]GruposWhatsApp!D:D,0)),"Wng: não",INDEX([1]GruposWhatsApp!B:B,MATCH("*"&amp;RIGHT(TabelaKeyUsersS4BracellOnda3[[#This Row],[Whatsapp_limpo]],8),[1]GruposWhatsApp!D:D,0)))</f>
        <v>Wng: não</v>
      </c>
      <c r="AC54" s="77" t="e">
        <f ca="1">_xlfn.TEXTBEFORE(TabelaKeyUsersS4BracellOnda3[[#This Row],[NOME DO KEY USER/BPs/FUNCIONAL]]," ")&amp;" "&amp;TRIM(RIGHT(SUBSTITUTE(TabelaKeyUsersS4BracellOnda3[[#This Row],[NOME DO KEY USER/BPs/FUNCIONAL]]," ",REPT(" ",255)),255))</f>
        <v>#NAME?</v>
      </c>
      <c r="AD54" s="77" t="e">
        <f ca="1">TabelaKeyUsersS4BracellOnda3[[#This Row],[1o. e Último nome]]&amp;" ("&amp;TabelaKeyUsersS4BracellOnda3[[#This Row],[MÓDULO S4HANA]]&amp;")"&amp;
IF(ISERROR(SEARCH("fup-",TabelaKeyUsersS4BracellOnda3[[#This Row],[Fup Gestor não validou/respondeu lista KeyUser]])),"","#")</f>
        <v>#NAME?</v>
      </c>
      <c r="AE5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4" s="72" t="str">
        <f>IF(ISERROR(SEARCH("@",TabelaKeyUsersS4BracellOnda3[[#This Row],[E-MAIL]]))=FALSE,"Tem e-Mail KeyUserBPFunc","NÂO tem e-Mail KeyUserBPFunc")</f>
        <v>Tem e-Mail KeyUserBPFunc</v>
      </c>
      <c r="AG54" s="72" t="str">
        <f>IF(ISERROR(SEARCH("@",TabelaKeyUsersS4BracellOnda3[[#This Row],[E-mail Gestor]]))=FALSE,"Tem e-Mail Gestor","NÃO tem e-Mail Gestor")</f>
        <v>Tem e-Mail Gestor</v>
      </c>
      <c r="AH54" s="72" t="str">
        <f>"e-Mail KeyUserBPFuncional tem: "&amp;COUNTIFS(TabelaKeyUsersS4BracellOnda3[E-MAIL],TabelaKeyUsersS4BracellOnda3[[#This Row],[E-mail Gestor]])&amp; " Gestor Cadastrado"</f>
        <v>e-Mail KeyUserBPFuncional tem: 1 Gestor Cadastrado</v>
      </c>
      <c r="AI5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5" spans="1:35" hidden="1">
      <c r="A55" s="78"/>
      <c r="B55" s="66" t="s">
        <v>385</v>
      </c>
      <c r="C55" s="66" t="s">
        <v>386</v>
      </c>
      <c r="D55" s="67" t="str">
        <f>INDEX(TabelaKeyUsersS4BracellOnda3[NOME DO KEY USER/BPs/FUNCIONAL],MATCH(TabelaKeyUsersS4BracellOnda3[[#This Row],[E-mail Gestor]],TabelaKeyUsersS4BracellOnda3[E-MAIL],0))</f>
        <v>Elisangela Teixeira Costa Pereira</v>
      </c>
      <c r="E55" s="67" t="str">
        <f>INDEX(TabelaKeyUsersS4BracellOnda3[CARGO],MATCH(TabelaKeyUsersS4BracellOnda3[[#This Row],[E-mail Gestor]],TabelaKeyUsersS4BracellOnda3[E-MAIL],0))</f>
        <v>Ger TI</v>
      </c>
      <c r="F55" s="68">
        <v>45699</v>
      </c>
      <c r="G55" s="69" t="s">
        <v>387</v>
      </c>
      <c r="H55" s="69" t="s">
        <v>388</v>
      </c>
      <c r="I55" s="69" t="s">
        <v>389</v>
      </c>
      <c r="J55" s="70" t="s">
        <v>673</v>
      </c>
      <c r="K55" s="65" t="s">
        <v>674</v>
      </c>
      <c r="L55" s="70" t="s">
        <v>662</v>
      </c>
      <c r="M55" s="70" t="s">
        <v>674</v>
      </c>
      <c r="N55" s="70" t="s">
        <v>412</v>
      </c>
      <c r="O55" s="70" t="s">
        <v>675</v>
      </c>
      <c r="P55" s="70" t="s">
        <v>396</v>
      </c>
      <c r="Q55" s="70" t="s">
        <v>397</v>
      </c>
      <c r="R55" s="70" t="s">
        <v>398</v>
      </c>
      <c r="S55" s="70" t="s">
        <v>665</v>
      </c>
      <c r="T55" s="72">
        <f>INDEX('[1]Bruno Key Users Consolidado1102'!H:H,MATCH(TRIM(TabelaKeyUsersS4BracellOnda3[[#This Row],[E-MAIL]])&amp;"*",'[1]Bruno Key Users Consolidado1102'!F:F,0))</f>
        <v>0</v>
      </c>
      <c r="U55" s="72" t="str">
        <f>INDEX('[1]Bruno Key Users Consolidado1102'!E:E,MATCH(TRIM(TabelaKeyUsersS4BracellOnda3[[#This Row],[E-MAIL]])&amp;"*",'[1]Bruno Key Users Consolidado1102'!F:F,0))</f>
        <v>MM/GRC</v>
      </c>
      <c r="V55" s="70"/>
      <c r="W55" s="70"/>
      <c r="X55" s="70"/>
      <c r="Y55" s="65" t="s">
        <v>336</v>
      </c>
      <c r="Z55" s="65"/>
      <c r="AA55" s="81" t="str">
        <f>SUBSTITUTE(SUBSTITUTE(SUBSTITUTE(SUBSTITUTE(SUBSTITUTE(TabelaKeyUsersS4BracellOnda3[[#This Row],[WhatsApp]],"(",""), ")",""),"-",""),"+","")," ","")</f>
        <v>.</v>
      </c>
      <c r="AB55" s="72" t="str">
        <f>IF(ISERROR(MATCH("*"&amp;RIGHT(TabelaKeyUsersS4BracellOnda3[[#This Row],[Whatsapp_limpo]],8),[1]GruposWhatsApp!D:D,0)),"Wng: não",INDEX([1]GruposWhatsApp!B:B,MATCH("*"&amp;RIGHT(TabelaKeyUsersS4BracellOnda3[[#This Row],[Whatsapp_limpo]],8),[1]GruposWhatsApp!D:D,0)))</f>
        <v>Wng: não</v>
      </c>
      <c r="AC55" s="77" t="e">
        <f ca="1">_xlfn.TEXTBEFORE(TabelaKeyUsersS4BracellOnda3[[#This Row],[NOME DO KEY USER/BPs/FUNCIONAL]]," ")&amp;" "&amp;TRIM(RIGHT(SUBSTITUTE(TabelaKeyUsersS4BracellOnda3[[#This Row],[NOME DO KEY USER/BPs/FUNCIONAL]]," ",REPT(" ",255)),255))</f>
        <v>#NAME?</v>
      </c>
      <c r="AD55" s="77" t="e">
        <f ca="1">TabelaKeyUsersS4BracellOnda3[[#This Row],[1o. e Último nome]]&amp;" ("&amp;TabelaKeyUsersS4BracellOnda3[[#This Row],[MÓDULO S4HANA]]&amp;")"&amp;
IF(ISERROR(SEARCH("fup-",TabelaKeyUsersS4BracellOnda3[[#This Row],[Fup Gestor não validou/respondeu lista KeyUser]])),"","#")</f>
        <v>#NAME?</v>
      </c>
      <c r="AE5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5" s="72" t="str">
        <f>IF(ISERROR(SEARCH("@",TabelaKeyUsersS4BracellOnda3[[#This Row],[E-MAIL]]))=FALSE,"Tem e-Mail KeyUserBPFunc","NÂO tem e-Mail KeyUserBPFunc")</f>
        <v>Tem e-Mail KeyUserBPFunc</v>
      </c>
      <c r="AG55" s="72" t="str">
        <f>IF(ISERROR(SEARCH("@",TabelaKeyUsersS4BracellOnda3[[#This Row],[E-mail Gestor]]))=FALSE,"Tem e-Mail Gestor","NÃO tem e-Mail Gestor")</f>
        <v>Tem e-Mail Gestor</v>
      </c>
      <c r="AH55" s="72" t="str">
        <f>"e-Mail KeyUserBPFuncional tem: "&amp;COUNTIFS(TabelaKeyUsersS4BracellOnda3[E-MAIL],TabelaKeyUsersS4BracellOnda3[[#This Row],[E-mail Gestor]])&amp; " Gestor Cadastrado"</f>
        <v>e-Mail KeyUserBPFuncional tem: 1 Gestor Cadastrado</v>
      </c>
      <c r="AI5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6" spans="1:35" hidden="1">
      <c r="A56" s="78"/>
      <c r="B56" s="66" t="s">
        <v>385</v>
      </c>
      <c r="C56" s="66" t="s">
        <v>386</v>
      </c>
      <c r="D56" s="67" t="str">
        <f>INDEX(TabelaKeyUsersS4BracellOnda3[NOME DO KEY USER/BPs/FUNCIONAL],MATCH(TabelaKeyUsersS4BracellOnda3[[#This Row],[E-mail Gestor]],TabelaKeyUsersS4BracellOnda3[E-MAIL],0))</f>
        <v>Elisangela Teixeira Costa Pereira</v>
      </c>
      <c r="E56" s="67" t="str">
        <f>INDEX(TabelaKeyUsersS4BracellOnda3[CARGO],MATCH(TabelaKeyUsersS4BracellOnda3[[#This Row],[E-mail Gestor]],TabelaKeyUsersS4BracellOnda3[E-MAIL],0))</f>
        <v>Ger TI</v>
      </c>
      <c r="F56" s="68">
        <v>45699</v>
      </c>
      <c r="G56" s="69" t="s">
        <v>387</v>
      </c>
      <c r="H56" s="69" t="s">
        <v>388</v>
      </c>
      <c r="I56" s="69" t="s">
        <v>389</v>
      </c>
      <c r="J56" s="70" t="s">
        <v>676</v>
      </c>
      <c r="K56" s="65" t="s">
        <v>661</v>
      </c>
      <c r="L56" s="70" t="s">
        <v>662</v>
      </c>
      <c r="M56" s="70" t="s">
        <v>663</v>
      </c>
      <c r="N56" s="70"/>
      <c r="O56" s="70" t="s">
        <v>677</v>
      </c>
      <c r="P56" s="70" t="s">
        <v>396</v>
      </c>
      <c r="Q56" s="70" t="s">
        <v>397</v>
      </c>
      <c r="R56" s="70" t="s">
        <v>398</v>
      </c>
      <c r="S56" s="70" t="s">
        <v>678</v>
      </c>
      <c r="T56" s="72">
        <f>INDEX('[1]Bruno Key Users Consolidado1102'!H:H,MATCH(TRIM(TabelaKeyUsersS4BracellOnda3[[#This Row],[E-MAIL]])&amp;"*",'[1]Bruno Key Users Consolidado1102'!F:F,0))</f>
        <v>0</v>
      </c>
      <c r="U56" s="72" t="str">
        <f>INDEX('[1]Bruno Key Users Consolidado1102'!E:E,MATCH(TRIM(TabelaKeyUsersS4BracellOnda3[[#This Row],[E-MAIL]])&amp;"*",'[1]Bruno Key Users Consolidado1102'!F:F,0))</f>
        <v>ABAP/PI</v>
      </c>
      <c r="V56" s="70"/>
      <c r="W56" s="70"/>
      <c r="X56" s="70"/>
      <c r="Y56" s="65" t="s">
        <v>336</v>
      </c>
      <c r="Z56" s="65"/>
      <c r="AA56" s="81" t="str">
        <f>SUBSTITUTE(SUBSTITUTE(SUBSTITUTE(SUBSTITUTE(SUBSTITUTE(TabelaKeyUsersS4BracellOnda3[[#This Row],[WhatsApp]],"(",""), ")",""),"-",""),"+","")," ","")</f>
        <v>.</v>
      </c>
      <c r="AB56" s="72" t="str">
        <f>IF(ISERROR(MATCH("*"&amp;RIGHT(TabelaKeyUsersS4BracellOnda3[[#This Row],[Whatsapp_limpo]],8),[1]GruposWhatsApp!D:D,0)),"Wng: não",INDEX([1]GruposWhatsApp!B:B,MATCH("*"&amp;RIGHT(TabelaKeyUsersS4BracellOnda3[[#This Row],[Whatsapp_limpo]],8),[1]GruposWhatsApp!D:D,0)))</f>
        <v>Wng: não</v>
      </c>
      <c r="AC56" s="77" t="e">
        <f ca="1">_xlfn.TEXTBEFORE(TabelaKeyUsersS4BracellOnda3[[#This Row],[NOME DO KEY USER/BPs/FUNCIONAL]]," ")&amp;" "&amp;TRIM(RIGHT(SUBSTITUTE(TabelaKeyUsersS4BracellOnda3[[#This Row],[NOME DO KEY USER/BPs/FUNCIONAL]]," ",REPT(" ",255)),255))</f>
        <v>#NAME?</v>
      </c>
      <c r="AD56" s="77" t="e">
        <f ca="1">TabelaKeyUsersS4BracellOnda3[[#This Row],[1o. e Último nome]]&amp;" ("&amp;TabelaKeyUsersS4BracellOnda3[[#This Row],[MÓDULO S4HANA]]&amp;")"&amp;
IF(ISERROR(SEARCH("fup-",TabelaKeyUsersS4BracellOnda3[[#This Row],[Fup Gestor não validou/respondeu lista KeyUser]])),"","#")</f>
        <v>#NAME?</v>
      </c>
      <c r="AE5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6" s="72" t="str">
        <f>IF(ISERROR(SEARCH("@",TabelaKeyUsersS4BracellOnda3[[#This Row],[E-MAIL]]))=FALSE,"Tem e-Mail KeyUserBPFunc","NÂO tem e-Mail KeyUserBPFunc")</f>
        <v>Tem e-Mail KeyUserBPFunc</v>
      </c>
      <c r="AG56" s="72" t="str">
        <f>IF(ISERROR(SEARCH("@",TabelaKeyUsersS4BracellOnda3[[#This Row],[E-mail Gestor]]))=FALSE,"Tem e-Mail Gestor","NÃO tem e-Mail Gestor")</f>
        <v>Tem e-Mail Gestor</v>
      </c>
      <c r="AH56" s="72" t="str">
        <f>"e-Mail KeyUserBPFuncional tem: "&amp;COUNTIFS(TabelaKeyUsersS4BracellOnda3[E-MAIL],TabelaKeyUsersS4BracellOnda3[[#This Row],[E-mail Gestor]])&amp; " Gestor Cadastrado"</f>
        <v>e-Mail KeyUserBPFuncional tem: 1 Gestor Cadastrado</v>
      </c>
      <c r="AI5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7" spans="1:35" hidden="1">
      <c r="A57" s="78"/>
      <c r="B57" s="66" t="s">
        <v>385</v>
      </c>
      <c r="C57" s="66" t="s">
        <v>386</v>
      </c>
      <c r="D57" s="67" t="str">
        <f>INDEX(TabelaKeyUsersS4BracellOnda3[NOME DO KEY USER/BPs/FUNCIONAL],MATCH(TabelaKeyUsersS4BracellOnda3[[#This Row],[E-mail Gestor]],TabelaKeyUsersS4BracellOnda3[E-MAIL],0))</f>
        <v>Fabio Vinicius Losnak</v>
      </c>
      <c r="E57" s="67" t="str">
        <f>INDEX(TabelaKeyUsersS4BracellOnda3[CARGO],MATCH(TabelaKeyUsersS4BracellOnda3[[#This Row],[E-mail Gestor]],TabelaKeyUsersS4BracellOnda3[E-MAIL],0))</f>
        <v>Ger TI</v>
      </c>
      <c r="F57" s="68">
        <v>45699</v>
      </c>
      <c r="G57" s="82" t="s">
        <v>679</v>
      </c>
      <c r="H57" s="89" t="s">
        <v>680</v>
      </c>
      <c r="I57" s="89" t="s">
        <v>389</v>
      </c>
      <c r="J57" s="70" t="s">
        <v>681</v>
      </c>
      <c r="K57" s="65" t="s">
        <v>682</v>
      </c>
      <c r="L57" s="70" t="s">
        <v>683</v>
      </c>
      <c r="M57" s="65" t="s">
        <v>684</v>
      </c>
      <c r="N57" s="65" t="s">
        <v>685</v>
      </c>
      <c r="O57" s="70" t="s">
        <v>686</v>
      </c>
      <c r="P57" s="70" t="s">
        <v>396</v>
      </c>
      <c r="Q57" s="70" t="s">
        <v>397</v>
      </c>
      <c r="R57" s="70" t="s">
        <v>398</v>
      </c>
      <c r="S57" s="70" t="s">
        <v>399</v>
      </c>
      <c r="T57" s="72" t="e">
        <f>INDEX('[1]Bruno Key Users Consolidado1102'!H:H,MATCH(TRIM(TabelaKeyUsersS4BracellOnda3[[#This Row],[E-MAIL]])&amp;"*",'[1]Bruno Key Users Consolidado1102'!F:F,0))</f>
        <v>#N/A</v>
      </c>
      <c r="U57" s="72" t="e">
        <f>INDEX('[1]Bruno Key Users Consolidado1102'!E:E,MATCH(TRIM(TabelaKeyUsersS4BracellOnda3[[#This Row],[E-MAIL]])&amp;"*",'[1]Bruno Key Users Consolidado1102'!F:F,0))</f>
        <v>#N/A</v>
      </c>
      <c r="V57" s="70"/>
      <c r="W57" s="70"/>
      <c r="X57" s="70" t="s">
        <v>447</v>
      </c>
      <c r="Y57" s="90" t="s">
        <v>687</v>
      </c>
      <c r="Z57" s="88">
        <v>45874</v>
      </c>
      <c r="AA57" s="81" t="str">
        <f>SUBSTITUTE(SUBSTITUTE(SUBSTITUTE(SUBSTITUTE(SUBSTITUTE(TabelaKeyUsersS4BracellOnda3[[#This Row],[WhatsApp]],"(",""), ")",""),"-",""),"+","")," ","")</f>
        <v>6782106332</v>
      </c>
      <c r="AB57" s="72" t="str">
        <f>IF(ISERROR(MATCH("*"&amp;RIGHT(TabelaKeyUsersS4BracellOnda3[[#This Row],[Whatsapp_limpo]],8),[1]GruposWhatsApp!D:D,0)),"Wng: não",INDEX([1]GruposWhatsApp!B:B,MATCH("*"&amp;RIGHT(TabelaKeyUsersS4BracellOnda3[[#This Row],[Whatsapp_limpo]],8),[1]GruposWhatsApp!D:D,0)))</f>
        <v>Wng: não</v>
      </c>
      <c r="AC57" s="77" t="e">
        <f ca="1">_xlfn.TEXTBEFORE(TabelaKeyUsersS4BracellOnda3[[#This Row],[NOME DO KEY USER/BPs/FUNCIONAL]]," ")&amp;" "&amp;TRIM(RIGHT(SUBSTITUTE(TabelaKeyUsersS4BracellOnda3[[#This Row],[NOME DO KEY USER/BPs/FUNCIONAL]]," ",REPT(" ",255)),255))</f>
        <v>#NAME?</v>
      </c>
      <c r="AD57" s="77" t="e">
        <f ca="1">TabelaKeyUsersS4BracellOnda3[[#This Row],[1o. e Último nome]]&amp;" ("&amp;TabelaKeyUsersS4BracellOnda3[[#This Row],[MÓDULO S4HANA]]&amp;")"&amp;
IF(ISERROR(SEARCH("fup-",TabelaKeyUsersS4BracellOnda3[[#This Row],[Fup Gestor não validou/respondeu lista KeyUser]])),"","#")</f>
        <v>#NAME?</v>
      </c>
      <c r="AE5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7" s="72" t="str">
        <f>IF(ISERROR(SEARCH("@",TabelaKeyUsersS4BracellOnda3[[#This Row],[E-MAIL]]))=FALSE,"Tem e-Mail KeyUserBPFunc","NÂO tem e-Mail KeyUserBPFunc")</f>
        <v>Tem e-Mail KeyUserBPFunc</v>
      </c>
      <c r="AG57" s="72" t="str">
        <f>IF(ISERROR(SEARCH("@",TabelaKeyUsersS4BracellOnda3[[#This Row],[E-mail Gestor]]))=FALSE,"Tem e-Mail Gestor","NÃO tem e-Mail Gestor")</f>
        <v>Tem e-Mail Gestor</v>
      </c>
      <c r="AH57" s="72" t="str">
        <f>"e-Mail KeyUserBPFuncional tem: "&amp;COUNTIFS(TabelaKeyUsersS4BracellOnda3[E-MAIL],TabelaKeyUsersS4BracellOnda3[[#This Row],[E-mail Gestor]])&amp; " Gestor Cadastrado"</f>
        <v>e-Mail KeyUserBPFuncional tem: 1 Gestor Cadastrado</v>
      </c>
      <c r="AI5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8" spans="1:35" hidden="1">
      <c r="A58" s="78"/>
      <c r="B58" s="66" t="s">
        <v>385</v>
      </c>
      <c r="C58" s="66" t="s">
        <v>386</v>
      </c>
      <c r="D58" s="67" t="str">
        <f>INDEX(TabelaKeyUsersS4BracellOnda3[NOME DO KEY USER/BPs/FUNCIONAL],MATCH(TabelaKeyUsersS4BracellOnda3[[#This Row],[E-mail Gestor]],TabelaKeyUsersS4BracellOnda3[E-MAIL],0))</f>
        <v>Elisangela Teixeira Costa Pereira</v>
      </c>
      <c r="E58" s="67" t="str">
        <f>INDEX(TabelaKeyUsersS4BracellOnda3[CARGO],MATCH(TabelaKeyUsersS4BracellOnda3[[#This Row],[E-mail Gestor]],TabelaKeyUsersS4BracellOnda3[E-MAIL],0))</f>
        <v>Ger TI</v>
      </c>
      <c r="F58" s="68">
        <v>45699</v>
      </c>
      <c r="G58" s="69" t="s">
        <v>387</v>
      </c>
      <c r="H58" s="69" t="s">
        <v>388</v>
      </c>
      <c r="I58" s="69" t="s">
        <v>389</v>
      </c>
      <c r="J58" s="70" t="s">
        <v>688</v>
      </c>
      <c r="K58" s="65" t="s">
        <v>521</v>
      </c>
      <c r="L58" s="70" t="s">
        <v>662</v>
      </c>
      <c r="M58" s="70" t="s">
        <v>521</v>
      </c>
      <c r="N58" s="70"/>
      <c r="O58" s="70" t="s">
        <v>689</v>
      </c>
      <c r="P58" s="70" t="s">
        <v>396</v>
      </c>
      <c r="Q58" s="70" t="s">
        <v>397</v>
      </c>
      <c r="R58" s="70" t="s">
        <v>398</v>
      </c>
      <c r="S58" s="70" t="s">
        <v>665</v>
      </c>
      <c r="T58" s="72">
        <f>INDEX('[1]Bruno Key Users Consolidado1102'!H:H,MATCH(TRIM(TabelaKeyUsersS4BracellOnda3[[#This Row],[E-MAIL]])&amp;"*",'[1]Bruno Key Users Consolidado1102'!F:F,0))</f>
        <v>0</v>
      </c>
      <c r="U58" s="72" t="str">
        <f>INDEX('[1]Bruno Key Users Consolidado1102'!E:E,MATCH(TRIM(TabelaKeyUsersS4BracellOnda3[[#This Row],[E-MAIL]])&amp;"*",'[1]Bruno Key Users Consolidado1102'!F:F,0))</f>
        <v>WM</v>
      </c>
      <c r="V58" s="70"/>
      <c r="W58" s="70"/>
      <c r="X58" s="70"/>
      <c r="Y58" s="65" t="s">
        <v>336</v>
      </c>
      <c r="Z58" s="65"/>
      <c r="AA58" s="81" t="str">
        <f>SUBSTITUTE(SUBSTITUTE(SUBSTITUTE(SUBSTITUTE(SUBSTITUTE(TabelaKeyUsersS4BracellOnda3[[#This Row],[WhatsApp]],"(",""), ")",""),"-",""),"+","")," ","")</f>
        <v>.</v>
      </c>
      <c r="AB58" s="72" t="str">
        <f>IF(ISERROR(MATCH("*"&amp;RIGHT(TabelaKeyUsersS4BracellOnda3[[#This Row],[Whatsapp_limpo]],8),[1]GruposWhatsApp!D:D,0)),"Wng: não",INDEX([1]GruposWhatsApp!B:B,MATCH("*"&amp;RIGHT(TabelaKeyUsersS4BracellOnda3[[#This Row],[Whatsapp_limpo]],8),[1]GruposWhatsApp!D:D,0)))</f>
        <v>Wng: não</v>
      </c>
      <c r="AC58" s="77" t="e">
        <f ca="1">_xlfn.TEXTBEFORE(TabelaKeyUsersS4BracellOnda3[[#This Row],[NOME DO KEY USER/BPs/FUNCIONAL]]," ")&amp;" "&amp;TRIM(RIGHT(SUBSTITUTE(TabelaKeyUsersS4BracellOnda3[[#This Row],[NOME DO KEY USER/BPs/FUNCIONAL]]," ",REPT(" ",255)),255))</f>
        <v>#NAME?</v>
      </c>
      <c r="AD58" s="77" t="e">
        <f ca="1">TabelaKeyUsersS4BracellOnda3[[#This Row],[1o. e Último nome]]&amp;" ("&amp;TabelaKeyUsersS4BracellOnda3[[#This Row],[MÓDULO S4HANA]]&amp;")"&amp;
IF(ISERROR(SEARCH("fup-",TabelaKeyUsersS4BracellOnda3[[#This Row],[Fup Gestor não validou/respondeu lista KeyUser]])),"","#")</f>
        <v>#NAME?</v>
      </c>
      <c r="AE5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8" s="72" t="str">
        <f>IF(ISERROR(SEARCH("@",TabelaKeyUsersS4BracellOnda3[[#This Row],[E-MAIL]]))=FALSE,"Tem e-Mail KeyUserBPFunc","NÂO tem e-Mail KeyUserBPFunc")</f>
        <v>Tem e-Mail KeyUserBPFunc</v>
      </c>
      <c r="AG58" s="72" t="str">
        <f>IF(ISERROR(SEARCH("@",TabelaKeyUsersS4BracellOnda3[[#This Row],[E-mail Gestor]]))=FALSE,"Tem e-Mail Gestor","NÃO tem e-Mail Gestor")</f>
        <v>Tem e-Mail Gestor</v>
      </c>
      <c r="AH58" s="72" t="str">
        <f>"e-Mail KeyUserBPFuncional tem: "&amp;COUNTIFS(TabelaKeyUsersS4BracellOnda3[E-MAIL],TabelaKeyUsersS4BracellOnda3[[#This Row],[E-mail Gestor]])&amp; " Gestor Cadastrado"</f>
        <v>e-Mail KeyUserBPFuncional tem: 1 Gestor Cadastrado</v>
      </c>
      <c r="AI5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59" spans="1:35" hidden="1">
      <c r="A59" s="78"/>
      <c r="B59" s="66" t="s">
        <v>385</v>
      </c>
      <c r="C59" s="66" t="s">
        <v>386</v>
      </c>
      <c r="D59" s="67" t="str">
        <f>INDEX(TabelaKeyUsersS4BracellOnda3[NOME DO KEY USER/BPs/FUNCIONAL],MATCH(TabelaKeyUsersS4BracellOnda3[[#This Row],[E-mail Gestor]],TabelaKeyUsersS4BracellOnda3[E-MAIL],0))</f>
        <v>Elisangela Teixeira Costa Pereira</v>
      </c>
      <c r="E59" s="67" t="str">
        <f>INDEX(TabelaKeyUsersS4BracellOnda3[CARGO],MATCH(TabelaKeyUsersS4BracellOnda3[[#This Row],[E-mail Gestor]],TabelaKeyUsersS4BracellOnda3[E-MAIL],0))</f>
        <v>Ger TI</v>
      </c>
      <c r="F59" s="68">
        <v>45699</v>
      </c>
      <c r="G59" s="69" t="s">
        <v>387</v>
      </c>
      <c r="H59" s="69" t="s">
        <v>388</v>
      </c>
      <c r="I59" s="69" t="s">
        <v>389</v>
      </c>
      <c r="J59" s="70" t="s">
        <v>690</v>
      </c>
      <c r="K59" s="65" t="s">
        <v>434</v>
      </c>
      <c r="L59" s="70" t="s">
        <v>662</v>
      </c>
      <c r="M59" s="70" t="s">
        <v>434</v>
      </c>
      <c r="N59" s="70" t="s">
        <v>435</v>
      </c>
      <c r="O59" s="70" t="s">
        <v>691</v>
      </c>
      <c r="P59" s="70" t="s">
        <v>396</v>
      </c>
      <c r="Q59" s="70" t="s">
        <v>397</v>
      </c>
      <c r="R59" s="70" t="s">
        <v>398</v>
      </c>
      <c r="S59" s="70" t="s">
        <v>665</v>
      </c>
      <c r="T59" s="72">
        <f>INDEX('[1]Bruno Key Users Consolidado1102'!H:H,MATCH(TRIM(TabelaKeyUsersS4BracellOnda3[[#This Row],[E-MAIL]])&amp;"*",'[1]Bruno Key Users Consolidado1102'!F:F,0))</f>
        <v>0</v>
      </c>
      <c r="U59" s="72" t="str">
        <f>INDEX('[1]Bruno Key Users Consolidado1102'!E:E,MATCH(TRIM(TabelaKeyUsersS4BracellOnda3[[#This Row],[E-MAIL]])&amp;"*",'[1]Bruno Key Users Consolidado1102'!F:F,0))</f>
        <v>FI</v>
      </c>
      <c r="V59" s="70"/>
      <c r="W59" s="70"/>
      <c r="X59" s="70"/>
      <c r="Y59" s="65" t="s">
        <v>336</v>
      </c>
      <c r="Z59" s="65"/>
      <c r="AA59" s="81" t="str">
        <f>SUBSTITUTE(SUBSTITUTE(SUBSTITUTE(SUBSTITUTE(SUBSTITUTE(TabelaKeyUsersS4BracellOnda3[[#This Row],[WhatsApp]],"(",""), ")",""),"-",""),"+","")," ","")</f>
        <v>.</v>
      </c>
      <c r="AB59" s="72" t="str">
        <f>IF(ISERROR(MATCH("*"&amp;RIGHT(TabelaKeyUsersS4BracellOnda3[[#This Row],[Whatsapp_limpo]],8),[1]GruposWhatsApp!D:D,0)),"Wng: não",INDEX([1]GruposWhatsApp!B:B,MATCH("*"&amp;RIGHT(TabelaKeyUsersS4BracellOnda3[[#This Row],[Whatsapp_limpo]],8),[1]GruposWhatsApp!D:D,0)))</f>
        <v>Wng: não</v>
      </c>
      <c r="AC59" s="77" t="e">
        <f ca="1">_xlfn.TEXTBEFORE(TabelaKeyUsersS4BracellOnda3[[#This Row],[NOME DO KEY USER/BPs/FUNCIONAL]]," ")&amp;" "&amp;TRIM(RIGHT(SUBSTITUTE(TabelaKeyUsersS4BracellOnda3[[#This Row],[NOME DO KEY USER/BPs/FUNCIONAL]]," ",REPT(" ",255)),255))</f>
        <v>#NAME?</v>
      </c>
      <c r="AD59" s="77" t="e">
        <f ca="1">TabelaKeyUsersS4BracellOnda3[[#This Row],[1o. e Último nome]]&amp;" ("&amp;TabelaKeyUsersS4BracellOnda3[[#This Row],[MÓDULO S4HANA]]&amp;")"&amp;
IF(ISERROR(SEARCH("fup-",TabelaKeyUsersS4BracellOnda3[[#This Row],[Fup Gestor não validou/respondeu lista KeyUser]])),"","#")</f>
        <v>#NAME?</v>
      </c>
      <c r="AE5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59" s="72" t="str">
        <f>IF(ISERROR(SEARCH("@",TabelaKeyUsersS4BracellOnda3[[#This Row],[E-MAIL]]))=FALSE,"Tem e-Mail KeyUserBPFunc","NÂO tem e-Mail KeyUserBPFunc")</f>
        <v>Tem e-Mail KeyUserBPFunc</v>
      </c>
      <c r="AG59" s="72" t="str">
        <f>IF(ISERROR(SEARCH("@",TabelaKeyUsersS4BracellOnda3[[#This Row],[E-mail Gestor]]))=FALSE,"Tem e-Mail Gestor","NÃO tem e-Mail Gestor")</f>
        <v>Tem e-Mail Gestor</v>
      </c>
      <c r="AH59" s="72" t="str">
        <f>"e-Mail KeyUserBPFuncional tem: "&amp;COUNTIFS(TabelaKeyUsersS4BracellOnda3[E-MAIL],TabelaKeyUsersS4BracellOnda3[[#This Row],[E-mail Gestor]])&amp; " Gestor Cadastrado"</f>
        <v>e-Mail KeyUserBPFuncional tem: 1 Gestor Cadastrado</v>
      </c>
      <c r="AI5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0" spans="1:35" hidden="1">
      <c r="A60" s="78"/>
      <c r="B60" s="66" t="s">
        <v>385</v>
      </c>
      <c r="C60" s="66" t="s">
        <v>386</v>
      </c>
      <c r="D60" s="67" t="str">
        <f>INDEX(TabelaKeyUsersS4BracellOnda3[NOME DO KEY USER/BPs/FUNCIONAL],MATCH(TabelaKeyUsersS4BracellOnda3[[#This Row],[E-mail Gestor]],TabelaKeyUsersS4BracellOnda3[E-MAIL],0))</f>
        <v>Elisangela Teixeira Costa Pereira</v>
      </c>
      <c r="E60" s="67" t="str">
        <f>INDEX(TabelaKeyUsersS4BracellOnda3[CARGO],MATCH(TabelaKeyUsersS4BracellOnda3[[#This Row],[E-mail Gestor]],TabelaKeyUsersS4BracellOnda3[E-MAIL],0))</f>
        <v>Ger TI</v>
      </c>
      <c r="F60" s="68">
        <v>45699</v>
      </c>
      <c r="G60" s="69" t="s">
        <v>387</v>
      </c>
      <c r="H60" s="69" t="s">
        <v>388</v>
      </c>
      <c r="I60" s="69" t="s">
        <v>389</v>
      </c>
      <c r="J60" s="70" t="s">
        <v>692</v>
      </c>
      <c r="K60" s="65" t="s">
        <v>693</v>
      </c>
      <c r="L60" s="70" t="s">
        <v>694</v>
      </c>
      <c r="M60" s="70" t="s">
        <v>470</v>
      </c>
      <c r="N60" s="70"/>
      <c r="O60" s="70" t="s">
        <v>695</v>
      </c>
      <c r="P60" s="70" t="s">
        <v>396</v>
      </c>
      <c r="Q60" s="70" t="s">
        <v>696</v>
      </c>
      <c r="R60" s="70" t="s">
        <v>398</v>
      </c>
      <c r="S60" s="70" t="s">
        <v>399</v>
      </c>
      <c r="T60" s="72" t="e">
        <f>INDEX('[1]Bruno Key Users Consolidado1102'!H:H,MATCH(TRIM(TabelaKeyUsersS4BracellOnda3[[#This Row],[E-MAIL]])&amp;"*",'[1]Bruno Key Users Consolidado1102'!F:F,0))</f>
        <v>#N/A</v>
      </c>
      <c r="U60" s="72" t="e">
        <f>INDEX('[1]Bruno Key Users Consolidado1102'!E:E,MATCH(TRIM(TabelaKeyUsersS4BracellOnda3[[#This Row],[E-MAIL]])&amp;"*",'[1]Bruno Key Users Consolidado1102'!F:F,0))</f>
        <v>#N/A</v>
      </c>
      <c r="V60" s="70"/>
      <c r="W60" s="70"/>
      <c r="X60" s="70"/>
      <c r="Y60" s="70" t="s">
        <v>697</v>
      </c>
      <c r="Z60" s="70"/>
      <c r="AA60" s="81" t="str">
        <f>SUBSTITUTE(SUBSTITUTE(SUBSTITUTE(SUBSTITUTE(SUBSTITUTE(TabelaKeyUsersS4BracellOnda3[[#This Row],[WhatsApp]],"(",""), ")",""),"-",""),"+","")," ","")</f>
        <v>5514998987971</v>
      </c>
      <c r="AB60" s="72" t="str">
        <f>IF(ISERROR(MATCH("*"&amp;RIGHT(TabelaKeyUsersS4BracellOnda3[[#This Row],[Whatsapp_limpo]],8),[1]GruposWhatsApp!D:D,0)),"Wng: não",INDEX([1]GruposWhatsApp!B:B,MATCH("*"&amp;RIGHT(TabelaKeyUsersS4BracellOnda3[[#This Row],[Whatsapp_limpo]],8),[1]GruposWhatsApp!D:D,0)))</f>
        <v>Wng: não</v>
      </c>
      <c r="AC60" s="77" t="e">
        <f ca="1">_xlfn.TEXTBEFORE(TabelaKeyUsersS4BracellOnda3[[#This Row],[NOME DO KEY USER/BPs/FUNCIONAL]]," ")&amp;" "&amp;TRIM(RIGHT(SUBSTITUTE(TabelaKeyUsersS4BracellOnda3[[#This Row],[NOME DO KEY USER/BPs/FUNCIONAL]]," ",REPT(" ",255)),255))</f>
        <v>#NAME?</v>
      </c>
      <c r="AD60" s="77" t="e">
        <f ca="1">TabelaKeyUsersS4BracellOnda3[[#This Row],[1o. e Último nome]]&amp;" ("&amp;TabelaKeyUsersS4BracellOnda3[[#This Row],[MÓDULO S4HANA]]&amp;")"&amp;
IF(ISERROR(SEARCH("fup-",TabelaKeyUsersS4BracellOnda3[[#This Row],[Fup Gestor não validou/respondeu lista KeyUser]])),"","#")</f>
        <v>#NAME?</v>
      </c>
      <c r="AE6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0" s="72" t="str">
        <f>IF(ISERROR(SEARCH("@",TabelaKeyUsersS4BracellOnda3[[#This Row],[E-MAIL]]))=FALSE,"Tem e-Mail KeyUserBPFunc","NÂO tem e-Mail KeyUserBPFunc")</f>
        <v>Tem e-Mail KeyUserBPFunc</v>
      </c>
      <c r="AG60" s="72" t="str">
        <f>IF(ISERROR(SEARCH("@",TabelaKeyUsersS4BracellOnda3[[#This Row],[E-mail Gestor]]))=FALSE,"Tem e-Mail Gestor","NÃO tem e-Mail Gestor")</f>
        <v>Tem e-Mail Gestor</v>
      </c>
      <c r="AH60" s="72" t="str">
        <f>"e-Mail KeyUserBPFuncional tem: "&amp;COUNTIFS(TabelaKeyUsersS4BracellOnda3[E-MAIL],TabelaKeyUsersS4BracellOnda3[[#This Row],[E-mail Gestor]])&amp; " Gestor Cadastrado"</f>
        <v>e-Mail KeyUserBPFuncional tem: 1 Gestor Cadastrado</v>
      </c>
      <c r="AI6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1" spans="1:35" hidden="1">
      <c r="A61" s="78"/>
      <c r="B61" s="66" t="s">
        <v>385</v>
      </c>
      <c r="C61" s="66" t="s">
        <v>386</v>
      </c>
      <c r="D61" s="67" t="str">
        <f>INDEX(TabelaKeyUsersS4BracellOnda3[NOME DO KEY USER/BPs/FUNCIONAL],MATCH(TabelaKeyUsersS4BracellOnda3[[#This Row],[E-mail Gestor]],TabelaKeyUsersS4BracellOnda3[E-MAIL],0))</f>
        <v>Elisangela Teixeira Costa Pereira</v>
      </c>
      <c r="E61" s="67" t="str">
        <f>INDEX(TabelaKeyUsersS4BracellOnda3[CARGO],MATCH(TabelaKeyUsersS4BracellOnda3[[#This Row],[E-mail Gestor]],TabelaKeyUsersS4BracellOnda3[E-MAIL],0))</f>
        <v>Ger TI</v>
      </c>
      <c r="F61" s="68">
        <v>45699</v>
      </c>
      <c r="G61" s="69" t="s">
        <v>387</v>
      </c>
      <c r="H61" s="69" t="s">
        <v>388</v>
      </c>
      <c r="I61" s="69" t="s">
        <v>389</v>
      </c>
      <c r="J61" s="70" t="s">
        <v>698</v>
      </c>
      <c r="K61" s="70" t="s">
        <v>699</v>
      </c>
      <c r="L61" s="70" t="s">
        <v>662</v>
      </c>
      <c r="M61" s="70" t="s">
        <v>700</v>
      </c>
      <c r="N61" s="70"/>
      <c r="O61" s="70" t="s">
        <v>701</v>
      </c>
      <c r="P61" s="70" t="s">
        <v>396</v>
      </c>
      <c r="Q61" s="70" t="s">
        <v>397</v>
      </c>
      <c r="R61" s="70" t="s">
        <v>398</v>
      </c>
      <c r="S61" s="70" t="s">
        <v>665</v>
      </c>
      <c r="T61" s="72">
        <f>INDEX('[1]Bruno Key Users Consolidado1102'!H:H,MATCH(TRIM(TabelaKeyUsersS4BracellOnda3[[#This Row],[E-MAIL]])&amp;"*",'[1]Bruno Key Users Consolidado1102'!F:F,0))</f>
        <v>0</v>
      </c>
      <c r="U61" s="72" t="str">
        <f>INDEX('[1]Bruno Key Users Consolidado1102'!E:E,MATCH(TRIM(TabelaKeyUsersS4BracellOnda3[[#This Row],[E-MAIL]])&amp;"*",'[1]Bruno Key Users Consolidado1102'!F:F,0))</f>
        <v>PM/PP</v>
      </c>
      <c r="V61" s="70"/>
      <c r="W61" s="70"/>
      <c r="X61" s="70" t="s">
        <v>402</v>
      </c>
      <c r="Y61" s="73" t="s">
        <v>702</v>
      </c>
      <c r="Z61" s="80">
        <v>45966</v>
      </c>
      <c r="AA61" s="81" t="str">
        <f>SUBSTITUTE(SUBSTITUTE(SUBSTITUTE(SUBSTITUTE(SUBSTITUTE(TabelaKeyUsersS4BracellOnda3[[#This Row],[WhatsApp]],"(",""), ")",""),"-",""),"+","")," ","")</f>
        <v>11999163673</v>
      </c>
      <c r="AB61" s="72" t="str">
        <f>IF(ISERROR(MATCH("*"&amp;RIGHT(TabelaKeyUsersS4BracellOnda3[[#This Row],[Whatsapp_limpo]],8),[1]GruposWhatsApp!D:D,0)),"Wng: não",INDEX([1]GruposWhatsApp!B:B,MATCH("*"&amp;RIGHT(TabelaKeyUsersS4BracellOnda3[[#This Row],[Whatsapp_limpo]],8),[1]GruposWhatsApp!D:D,0)))</f>
        <v>Wng: não</v>
      </c>
      <c r="AC61" s="77" t="e">
        <f ca="1">_xlfn.TEXTBEFORE(TabelaKeyUsersS4BracellOnda3[[#This Row],[NOME DO KEY USER/BPs/FUNCIONAL]]," ")&amp;" "&amp;TRIM(RIGHT(SUBSTITUTE(TabelaKeyUsersS4BracellOnda3[[#This Row],[NOME DO KEY USER/BPs/FUNCIONAL]]," ",REPT(" ",255)),255))</f>
        <v>#NAME?</v>
      </c>
      <c r="AD61" s="77" t="e">
        <f ca="1">TabelaKeyUsersS4BracellOnda3[[#This Row],[1o. e Último nome]]&amp;" ("&amp;TabelaKeyUsersS4BracellOnda3[[#This Row],[MÓDULO S4HANA]]&amp;")"&amp;
IF(ISERROR(SEARCH("fup-",TabelaKeyUsersS4BracellOnda3[[#This Row],[Fup Gestor não validou/respondeu lista KeyUser]])),"","#")</f>
        <v>#NAME?</v>
      </c>
      <c r="AE6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1" s="72" t="str">
        <f>IF(ISERROR(SEARCH("@",TabelaKeyUsersS4BracellOnda3[[#This Row],[E-MAIL]]))=FALSE,"Tem e-Mail KeyUserBPFunc","NÂO tem e-Mail KeyUserBPFunc")</f>
        <v>Tem e-Mail KeyUserBPFunc</v>
      </c>
      <c r="AG61" s="72" t="str">
        <f>IF(ISERROR(SEARCH("@",TabelaKeyUsersS4BracellOnda3[[#This Row],[E-mail Gestor]]))=FALSE,"Tem e-Mail Gestor","NÃO tem e-Mail Gestor")</f>
        <v>Tem e-Mail Gestor</v>
      </c>
      <c r="AH61" s="72" t="str">
        <f>"e-Mail KeyUserBPFuncional tem: "&amp;COUNTIFS(TabelaKeyUsersS4BracellOnda3[E-MAIL],TabelaKeyUsersS4BracellOnda3[[#This Row],[E-mail Gestor]])&amp; " Gestor Cadastrado"</f>
        <v>e-Mail KeyUserBPFuncional tem: 1 Gestor Cadastrado</v>
      </c>
      <c r="AI6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2" spans="1:35" hidden="1">
      <c r="A62" s="78"/>
      <c r="B62" s="66" t="s">
        <v>385</v>
      </c>
      <c r="C62" s="66" t="s">
        <v>386</v>
      </c>
      <c r="D62" s="67" t="str">
        <f>INDEX(TabelaKeyUsersS4BracellOnda3[NOME DO KEY USER/BPs/FUNCIONAL],MATCH(TabelaKeyUsersS4BracellOnda3[[#This Row],[E-mail Gestor]],TabelaKeyUsersS4BracellOnda3[E-MAIL],0))</f>
        <v>Elisangela Teixeira Costa Pereira</v>
      </c>
      <c r="E62" s="67" t="str">
        <f>INDEX(TabelaKeyUsersS4BracellOnda3[CARGO],MATCH(TabelaKeyUsersS4BracellOnda3[[#This Row],[E-mail Gestor]],TabelaKeyUsersS4BracellOnda3[E-MAIL],0))</f>
        <v>Ger TI</v>
      </c>
      <c r="F62" s="68">
        <v>45699</v>
      </c>
      <c r="G62" s="69" t="s">
        <v>387</v>
      </c>
      <c r="H62" s="69" t="s">
        <v>388</v>
      </c>
      <c r="I62" s="69" t="s">
        <v>389</v>
      </c>
      <c r="J62" s="70" t="s">
        <v>703</v>
      </c>
      <c r="K62" s="70" t="s">
        <v>704</v>
      </c>
      <c r="L62" s="70" t="s">
        <v>694</v>
      </c>
      <c r="M62" s="65" t="s">
        <v>658</v>
      </c>
      <c r="N62" s="65" t="s">
        <v>647</v>
      </c>
      <c r="O62" s="70" t="s">
        <v>705</v>
      </c>
      <c r="P62" s="70" t="s">
        <v>396</v>
      </c>
      <c r="Q62" s="70" t="s">
        <v>397</v>
      </c>
      <c r="R62" s="70" t="s">
        <v>398</v>
      </c>
      <c r="S62" s="70" t="s">
        <v>399</v>
      </c>
      <c r="T62" s="72" t="e">
        <f>INDEX('[1]Bruno Key Users Consolidado1102'!H:H,MATCH(TRIM(TabelaKeyUsersS4BracellOnda3[[#This Row],[E-MAIL]])&amp;"*",'[1]Bruno Key Users Consolidado1102'!F:F,0))</f>
        <v>#N/A</v>
      </c>
      <c r="U62" s="72" t="e">
        <f>INDEX('[1]Bruno Key Users Consolidado1102'!E:E,MATCH(TRIM(TabelaKeyUsersS4BracellOnda3[[#This Row],[E-MAIL]])&amp;"*",'[1]Bruno Key Users Consolidado1102'!F:F,0))</f>
        <v>#N/A</v>
      </c>
      <c r="V62" s="70"/>
      <c r="W62" s="70"/>
      <c r="X62" s="70"/>
      <c r="Y62" s="70" t="s">
        <v>706</v>
      </c>
      <c r="Z62" s="70"/>
      <c r="AA62" s="81" t="str">
        <f>SUBSTITUTE(SUBSTITUTE(SUBSTITUTE(SUBSTITUTE(SUBSTITUTE(TabelaKeyUsersS4BracellOnda3[[#This Row],[WhatsApp]],"(",""), ")",""),"-",""),"+","")," ","")</f>
        <v>5511981664437</v>
      </c>
      <c r="AB62" s="72" t="str">
        <f>IF(ISERROR(MATCH("*"&amp;RIGHT(TabelaKeyUsersS4BracellOnda3[[#This Row],[Whatsapp_limpo]],8),[1]GruposWhatsApp!D:D,0)),"Wng: não",INDEX([1]GruposWhatsApp!B:B,MATCH("*"&amp;RIGHT(TabelaKeyUsersS4BracellOnda3[[#This Row],[Whatsapp_limpo]],8),[1]GruposWhatsApp!D:D,0)))</f>
        <v>Wng: não</v>
      </c>
      <c r="AC62" s="77" t="e">
        <f ca="1">_xlfn.TEXTBEFORE(TabelaKeyUsersS4BracellOnda3[[#This Row],[NOME DO KEY USER/BPs/FUNCIONAL]]," ")&amp;" "&amp;TRIM(RIGHT(SUBSTITUTE(TabelaKeyUsersS4BracellOnda3[[#This Row],[NOME DO KEY USER/BPs/FUNCIONAL]]," ",REPT(" ",255)),255))</f>
        <v>#NAME?</v>
      </c>
      <c r="AD62" s="77" t="e">
        <f ca="1">TabelaKeyUsersS4BracellOnda3[[#This Row],[1o. e Último nome]]&amp;" ("&amp;TabelaKeyUsersS4BracellOnda3[[#This Row],[MÓDULO S4HANA]]&amp;")"&amp;
IF(ISERROR(SEARCH("fup-",TabelaKeyUsersS4BracellOnda3[[#This Row],[Fup Gestor não validou/respondeu lista KeyUser]])),"","#")</f>
        <v>#NAME?</v>
      </c>
      <c r="AE6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2" s="72" t="str">
        <f>IF(ISERROR(SEARCH("@",TabelaKeyUsersS4BracellOnda3[[#This Row],[E-MAIL]]))=FALSE,"Tem e-Mail KeyUserBPFunc","NÂO tem e-Mail KeyUserBPFunc")</f>
        <v>Tem e-Mail KeyUserBPFunc</v>
      </c>
      <c r="AG62" s="72" t="str">
        <f>IF(ISERROR(SEARCH("@",TabelaKeyUsersS4BracellOnda3[[#This Row],[E-mail Gestor]]))=FALSE,"Tem e-Mail Gestor","NÃO tem e-Mail Gestor")</f>
        <v>Tem e-Mail Gestor</v>
      </c>
      <c r="AH62" s="72" t="str">
        <f>"e-Mail KeyUserBPFuncional tem: "&amp;COUNTIFS(TabelaKeyUsersS4BracellOnda3[E-MAIL],TabelaKeyUsersS4BracellOnda3[[#This Row],[E-mail Gestor]])&amp; " Gestor Cadastrado"</f>
        <v>e-Mail KeyUserBPFuncional tem: 1 Gestor Cadastrado</v>
      </c>
      <c r="AI6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3" spans="1:35" hidden="1">
      <c r="A63" s="78"/>
      <c r="B63" s="66" t="s">
        <v>385</v>
      </c>
      <c r="C63" s="66" t="s">
        <v>386</v>
      </c>
      <c r="D63" s="67" t="str">
        <f>INDEX(TabelaKeyUsersS4BracellOnda3[NOME DO KEY USER/BPs/FUNCIONAL],MATCH(TabelaKeyUsersS4BracellOnda3[[#This Row],[E-mail Gestor]],TabelaKeyUsersS4BracellOnda3[E-MAIL],0))</f>
        <v>Elisangela Teixeira Costa Pereira</v>
      </c>
      <c r="E63" s="67" t="str">
        <f>INDEX(TabelaKeyUsersS4BracellOnda3[CARGO],MATCH(TabelaKeyUsersS4BracellOnda3[[#This Row],[E-mail Gestor]],TabelaKeyUsersS4BracellOnda3[E-MAIL],0))</f>
        <v>Ger TI</v>
      </c>
      <c r="F63" s="68">
        <v>45699</v>
      </c>
      <c r="G63" s="69" t="s">
        <v>387</v>
      </c>
      <c r="H63" s="69" t="s">
        <v>388</v>
      </c>
      <c r="I63" s="69" t="s">
        <v>389</v>
      </c>
      <c r="J63" s="70" t="s">
        <v>707</v>
      </c>
      <c r="K63" s="65" t="s">
        <v>708</v>
      </c>
      <c r="L63" s="70" t="s">
        <v>662</v>
      </c>
      <c r="M63" s="70" t="s">
        <v>674</v>
      </c>
      <c r="N63" s="70" t="s">
        <v>412</v>
      </c>
      <c r="O63" s="70" t="s">
        <v>709</v>
      </c>
      <c r="P63" s="70" t="s">
        <v>396</v>
      </c>
      <c r="Q63" s="70" t="s">
        <v>397</v>
      </c>
      <c r="R63" s="70" t="s">
        <v>398</v>
      </c>
      <c r="S63" s="70" t="s">
        <v>665</v>
      </c>
      <c r="T63" s="72" t="e">
        <f>INDEX('[1]Bruno Key Users Consolidado1102'!H:H,MATCH(TRIM(TabelaKeyUsersS4BracellOnda3[[#This Row],[E-MAIL]])&amp;"*",'[1]Bruno Key Users Consolidado1102'!F:F,0))</f>
        <v>#N/A</v>
      </c>
      <c r="U63" s="72" t="e">
        <f>INDEX('[1]Bruno Key Users Consolidado1102'!E:E,MATCH(TRIM(TabelaKeyUsersS4BracellOnda3[[#This Row],[E-MAIL]])&amp;"*",'[1]Bruno Key Users Consolidado1102'!F:F,0))</f>
        <v>#N/A</v>
      </c>
      <c r="V63" s="70"/>
      <c r="W63" s="70"/>
      <c r="X63" s="70"/>
      <c r="Y63" s="65" t="s">
        <v>336</v>
      </c>
      <c r="Z63" s="65"/>
      <c r="AA63" s="81" t="str">
        <f>SUBSTITUTE(SUBSTITUTE(SUBSTITUTE(SUBSTITUTE(SUBSTITUTE(TabelaKeyUsersS4BracellOnda3[[#This Row],[WhatsApp]],"(",""), ")",""),"-",""),"+","")," ","")</f>
        <v>.</v>
      </c>
      <c r="AB63" s="72" t="str">
        <f>IF(ISERROR(MATCH("*"&amp;RIGHT(TabelaKeyUsersS4BracellOnda3[[#This Row],[Whatsapp_limpo]],8),[1]GruposWhatsApp!D:D,0)),"Wng: não",INDEX([1]GruposWhatsApp!B:B,MATCH("*"&amp;RIGHT(TabelaKeyUsersS4BracellOnda3[[#This Row],[Whatsapp_limpo]],8),[1]GruposWhatsApp!D:D,0)))</f>
        <v>Wng: não</v>
      </c>
      <c r="AC63" s="77" t="e">
        <f ca="1">_xlfn.TEXTBEFORE(TabelaKeyUsersS4BracellOnda3[[#This Row],[NOME DO KEY USER/BPs/FUNCIONAL]]," ")&amp;" "&amp;TRIM(RIGHT(SUBSTITUTE(TabelaKeyUsersS4BracellOnda3[[#This Row],[NOME DO KEY USER/BPs/FUNCIONAL]]," ",REPT(" ",255)),255))</f>
        <v>#NAME?</v>
      </c>
      <c r="AD63" s="77" t="e">
        <f ca="1">TabelaKeyUsersS4BracellOnda3[[#This Row],[1o. e Último nome]]&amp;" ("&amp;TabelaKeyUsersS4BracellOnda3[[#This Row],[MÓDULO S4HANA]]&amp;")"&amp;
IF(ISERROR(SEARCH("fup-",TabelaKeyUsersS4BracellOnda3[[#This Row],[Fup Gestor não validou/respondeu lista KeyUser]])),"","#")</f>
        <v>#NAME?</v>
      </c>
      <c r="AE6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3" s="72" t="str">
        <f>IF(ISERROR(SEARCH("@",TabelaKeyUsersS4BracellOnda3[[#This Row],[E-MAIL]]))=FALSE,"Tem e-Mail KeyUserBPFunc","NÂO tem e-Mail KeyUserBPFunc")</f>
        <v>Tem e-Mail KeyUserBPFunc</v>
      </c>
      <c r="AG63" s="72" t="str">
        <f>IF(ISERROR(SEARCH("@",TabelaKeyUsersS4BracellOnda3[[#This Row],[E-mail Gestor]]))=FALSE,"Tem e-Mail Gestor","NÃO tem e-Mail Gestor")</f>
        <v>Tem e-Mail Gestor</v>
      </c>
      <c r="AH63" s="72" t="str">
        <f>"e-Mail KeyUserBPFuncional tem: "&amp;COUNTIFS(TabelaKeyUsersS4BracellOnda3[E-MAIL],TabelaKeyUsersS4BracellOnda3[[#This Row],[E-mail Gestor]])&amp; " Gestor Cadastrado"</f>
        <v>e-Mail KeyUserBPFuncional tem: 1 Gestor Cadastrado</v>
      </c>
      <c r="AI6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4" spans="1:35" hidden="1">
      <c r="A64" s="78" t="s">
        <v>710</v>
      </c>
      <c r="B64" s="66" t="s">
        <v>385</v>
      </c>
      <c r="C64" s="66" t="s">
        <v>386</v>
      </c>
      <c r="D64" s="67" t="str">
        <f>INDEX(TabelaKeyUsersS4BracellOnda3[NOME DO KEY USER/BPs/FUNCIONAL],MATCH(TabelaKeyUsersS4BracellOnda3[[#This Row],[E-mail Gestor]],TabelaKeyUsersS4BracellOnda3[E-MAIL],0))</f>
        <v>Elisangela Teixeira Costa Pereira</v>
      </c>
      <c r="E64" s="67" t="str">
        <f>INDEX(TabelaKeyUsersS4BracellOnda3[CARGO],MATCH(TabelaKeyUsersS4BracellOnda3[[#This Row],[E-mail Gestor]],TabelaKeyUsersS4BracellOnda3[E-MAIL],0))</f>
        <v>Ger TI</v>
      </c>
      <c r="F64" s="68">
        <v>45699</v>
      </c>
      <c r="G64" s="69" t="s">
        <v>387</v>
      </c>
      <c r="H64" s="69" t="s">
        <v>388</v>
      </c>
      <c r="I64" s="69" t="s">
        <v>389</v>
      </c>
      <c r="J64" s="65" t="s">
        <v>711</v>
      </c>
      <c r="K64" s="70" t="s">
        <v>712</v>
      </c>
      <c r="L64" s="70" t="s">
        <v>694</v>
      </c>
      <c r="M64" s="65" t="s">
        <v>713</v>
      </c>
      <c r="N64" s="65" t="s">
        <v>435</v>
      </c>
      <c r="O64" s="70" t="s">
        <v>714</v>
      </c>
      <c r="P64" s="70" t="s">
        <v>405</v>
      </c>
      <c r="Q64" s="70" t="s">
        <v>397</v>
      </c>
      <c r="R64" s="70" t="s">
        <v>398</v>
      </c>
      <c r="S64" s="70" t="s">
        <v>399</v>
      </c>
      <c r="T64" s="72" t="e">
        <f>INDEX('[1]Bruno Key Users Consolidado1102'!H:H,MATCH(TRIM(TabelaKeyUsersS4BracellOnda3[[#This Row],[E-MAIL]])&amp;"*",'[1]Bruno Key Users Consolidado1102'!F:F,0))</f>
        <v>#N/A</v>
      </c>
      <c r="U64" s="72" t="e">
        <f>INDEX('[1]Bruno Key Users Consolidado1102'!E:E,MATCH(TRIM(TabelaKeyUsersS4BracellOnda3[[#This Row],[E-MAIL]])&amp;"*",'[1]Bruno Key Users Consolidado1102'!F:F,0))</f>
        <v>#N/A</v>
      </c>
      <c r="V64" s="70"/>
      <c r="W64" s="70"/>
      <c r="X64" s="70"/>
      <c r="Y64" s="70" t="s">
        <v>715</v>
      </c>
      <c r="Z64" s="70"/>
      <c r="AA64" s="81" t="str">
        <f>SUBSTITUTE(SUBSTITUTE(SUBSTITUTE(SUBSTITUTE(SUBSTITUTE(TabelaKeyUsersS4BracellOnda3[[#This Row],[WhatsApp]],"(",""), ")",""),"-",""),"+","")," ","")</f>
        <v>5511972131233</v>
      </c>
      <c r="AB64" s="72" t="str">
        <f>IF(ISERROR(MATCH("*"&amp;RIGHT(TabelaKeyUsersS4BracellOnda3[[#This Row],[Whatsapp_limpo]],8),[1]GruposWhatsApp!D:D,0)),"Wng: não",INDEX([1]GruposWhatsApp!B:B,MATCH("*"&amp;RIGHT(TabelaKeyUsersS4BracellOnda3[[#This Row],[Whatsapp_limpo]],8),[1]GruposWhatsApp!D:D,0)))</f>
        <v>Wng: não</v>
      </c>
      <c r="AC64" s="77" t="e">
        <f ca="1">_xlfn.TEXTBEFORE(TabelaKeyUsersS4BracellOnda3[[#This Row],[NOME DO KEY USER/BPs/FUNCIONAL]]," ")&amp;" "&amp;TRIM(RIGHT(SUBSTITUTE(TabelaKeyUsersS4BracellOnda3[[#This Row],[NOME DO KEY USER/BPs/FUNCIONAL]]," ",REPT(" ",255)),255))</f>
        <v>#NAME?</v>
      </c>
      <c r="AD64" s="77" t="e">
        <f ca="1">TabelaKeyUsersS4BracellOnda3[[#This Row],[1o. e Último nome]]&amp;" ("&amp;TabelaKeyUsersS4BracellOnda3[[#This Row],[MÓDULO S4HANA]]&amp;")"&amp;
IF(ISERROR(SEARCH("fup-",TabelaKeyUsersS4BracellOnda3[[#This Row],[Fup Gestor não validou/respondeu lista KeyUser]])),"","#")</f>
        <v>#NAME?</v>
      </c>
      <c r="AE6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4" s="72" t="str">
        <f>IF(ISERROR(SEARCH("@",TabelaKeyUsersS4BracellOnda3[[#This Row],[E-MAIL]]))=FALSE,"Tem e-Mail KeyUserBPFunc","NÂO tem e-Mail KeyUserBPFunc")</f>
        <v>Tem e-Mail KeyUserBPFunc</v>
      </c>
      <c r="AG64" s="72" t="str">
        <f>IF(ISERROR(SEARCH("@",TabelaKeyUsersS4BracellOnda3[[#This Row],[E-mail Gestor]]))=FALSE,"Tem e-Mail Gestor","NÃO tem e-Mail Gestor")</f>
        <v>Tem e-Mail Gestor</v>
      </c>
      <c r="AH64" s="72" t="str">
        <f>"e-Mail KeyUserBPFuncional tem: "&amp;COUNTIFS(TabelaKeyUsersS4BracellOnda3[E-MAIL],TabelaKeyUsersS4BracellOnda3[[#This Row],[E-mail Gestor]])&amp; " Gestor Cadastrado"</f>
        <v>e-Mail KeyUserBPFuncional tem: 1 Gestor Cadastrado</v>
      </c>
      <c r="AI6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5" spans="1:35">
      <c r="A65" s="78" t="s">
        <v>716</v>
      </c>
      <c r="B65" s="66" t="s">
        <v>385</v>
      </c>
      <c r="C65" s="66" t="s">
        <v>405</v>
      </c>
      <c r="D65" s="67" t="str">
        <f>INDEX(TabelaKeyUsersS4BracellOnda3[NOME DO KEY USER/BPs/FUNCIONAL],MATCH(TabelaKeyUsersS4BracellOnda3[[#This Row],[E-mail Gestor]],TabelaKeyUsersS4BracellOnda3[E-MAIL],0))</f>
        <v>Evandro Soares Pizeti</v>
      </c>
      <c r="E65" s="67" t="str">
        <f>INDEX(TabelaKeyUsersS4BracellOnda3[CARGO],MATCH(TabelaKeyUsersS4BracellOnda3[[#This Row],[E-mail Gestor]],TabelaKeyUsersS4BracellOnda3[E-MAIL],0))</f>
        <v>Coord Financeiro - Controllership</v>
      </c>
      <c r="F65" s="68">
        <v>45699</v>
      </c>
      <c r="G65" s="69" t="s">
        <v>717</v>
      </c>
      <c r="H65" s="69" t="s">
        <v>718</v>
      </c>
      <c r="I65" s="69" t="s">
        <v>719</v>
      </c>
      <c r="J65" s="70" t="s">
        <v>720</v>
      </c>
      <c r="K65" s="70" t="s">
        <v>721</v>
      </c>
      <c r="L65" s="70" t="s">
        <v>722</v>
      </c>
      <c r="M65" s="70" t="s">
        <v>723</v>
      </c>
      <c r="N65" s="70" t="s">
        <v>455</v>
      </c>
      <c r="O65" s="70" t="s">
        <v>724</v>
      </c>
      <c r="P65" s="70" t="s">
        <v>396</v>
      </c>
      <c r="Q65" s="70" t="s">
        <v>397</v>
      </c>
      <c r="R65" s="70" t="s">
        <v>398</v>
      </c>
      <c r="S65" s="70" t="s">
        <v>414</v>
      </c>
      <c r="T65" s="72">
        <f>INDEX('[1]Bruno Key Users Consolidado1102'!H:H,MATCH(TRIM(TabelaKeyUsersS4BracellOnda3[[#This Row],[E-MAIL]])&amp;"*",'[1]Bruno Key Users Consolidado1102'!F:F,0))</f>
        <v>0</v>
      </c>
      <c r="U65" s="72" t="str">
        <f>INDEX('[1]Bruno Key Users Consolidado1102'!E:E,MATCH(TRIM(TabelaKeyUsersS4BracellOnda3[[#This Row],[E-MAIL]])&amp;"*",'[1]Bruno Key Users Consolidado1102'!F:F,0))</f>
        <v>IM/PS</v>
      </c>
      <c r="V65" s="70"/>
      <c r="W65" s="70"/>
      <c r="X65" s="70" t="s">
        <v>447</v>
      </c>
      <c r="Y65" s="73" t="s">
        <v>725</v>
      </c>
      <c r="Z65" s="80">
        <v>45809</v>
      </c>
      <c r="AA65" s="81" t="str">
        <f>SUBSTITUTE(SUBSTITUTE(SUBSTITUTE(SUBSTITUTE(SUBSTITUTE(TabelaKeyUsersS4BracellOnda3[[#This Row],[WhatsApp]],"(",""), ")",""),"-",""),"+","")," ","")</f>
        <v>18981700400</v>
      </c>
      <c r="AB65" s="72" t="str">
        <f>IF(ISERROR(MATCH("*"&amp;RIGHT(TabelaKeyUsersS4BracellOnda3[[#This Row],[Whatsapp_limpo]],8),[1]GruposWhatsApp!D:D,0)),"Wng: não",INDEX([1]GruposWhatsApp!B:B,MATCH("*"&amp;RIGHT(TabelaKeyUsersS4BracellOnda3[[#This Row],[Whatsapp_limpo]],8),[1]GruposWhatsApp!D:D,0)))</f>
        <v>Wng: não</v>
      </c>
      <c r="AC65" s="77" t="e">
        <f ca="1">_xlfn.TEXTBEFORE(TabelaKeyUsersS4BracellOnda3[[#This Row],[NOME DO KEY USER/BPs/FUNCIONAL]]," ")&amp;" "&amp;TRIM(RIGHT(SUBSTITUTE(TabelaKeyUsersS4BracellOnda3[[#This Row],[NOME DO KEY USER/BPs/FUNCIONAL]]," ",REPT(" ",255)),255))</f>
        <v>#NAME?</v>
      </c>
      <c r="AD65" s="77" t="e">
        <f ca="1">TabelaKeyUsersS4BracellOnda3[[#This Row],[1o. e Último nome]]&amp;" ("&amp;TabelaKeyUsersS4BracellOnda3[[#This Row],[MÓDULO S4HANA]]&amp;")"&amp;
IF(ISERROR(SEARCH("fup-",TabelaKeyUsersS4BracellOnda3[[#This Row],[Fup Gestor não validou/respondeu lista KeyUser]])),"","#")</f>
        <v>#NAME?</v>
      </c>
      <c r="AE6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5" s="72" t="str">
        <f>IF(ISERROR(SEARCH("@",TabelaKeyUsersS4BracellOnda3[[#This Row],[E-MAIL]]))=FALSE,"Tem e-Mail KeyUserBPFunc","NÂO tem e-Mail KeyUserBPFunc")</f>
        <v>Tem e-Mail KeyUserBPFunc</v>
      </c>
      <c r="AG65" s="72" t="str">
        <f>IF(ISERROR(SEARCH("@",TabelaKeyUsersS4BracellOnda3[[#This Row],[E-mail Gestor]]))=FALSE,"Tem e-Mail Gestor","NÃO tem e-Mail Gestor")</f>
        <v>Tem e-Mail Gestor</v>
      </c>
      <c r="AH65" s="72" t="str">
        <f>"e-Mail KeyUserBPFuncional tem: "&amp;COUNTIFS(TabelaKeyUsersS4BracellOnda3[E-MAIL],TabelaKeyUsersS4BracellOnda3[[#This Row],[E-mail Gestor]])&amp; " Gestor Cadastrado"</f>
        <v>e-Mail KeyUserBPFuncional tem: 1 Gestor Cadastrado</v>
      </c>
      <c r="AI6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6" spans="1:35" hidden="1">
      <c r="A66" s="66" t="s">
        <v>726</v>
      </c>
      <c r="B66" s="66" t="s">
        <v>385</v>
      </c>
      <c r="C66" s="66" t="s">
        <v>495</v>
      </c>
      <c r="D66" s="67" t="e">
        <f>INDEX(TabelaKeyUsersS4BracellOnda3[NOME DO KEY USER/BPs/FUNCIONAL],MATCH(TabelaKeyUsersS4BracellOnda3[[#This Row],[E-mail Gestor]],TabelaKeyUsersS4BracellOnda3[E-MAIL],0))</f>
        <v>#N/A</v>
      </c>
      <c r="E66" s="67" t="e">
        <f>INDEX(TabelaKeyUsersS4BracellOnda3[CARGO],MATCH(TabelaKeyUsersS4BracellOnda3[[#This Row],[E-mail Gestor]],TabelaKeyUsersS4BracellOnda3[E-MAIL],0))</f>
        <v>#N/A</v>
      </c>
      <c r="F66" s="68">
        <v>45699</v>
      </c>
      <c r="G66" s="69" t="s">
        <v>727</v>
      </c>
      <c r="H66" s="82" t="s">
        <v>728</v>
      </c>
      <c r="I66" s="82" t="s">
        <v>728</v>
      </c>
      <c r="J66" s="70" t="s">
        <v>729</v>
      </c>
      <c r="K66" s="70" t="s">
        <v>730</v>
      </c>
      <c r="L66" s="70" t="s">
        <v>731</v>
      </c>
      <c r="M66" s="70" t="s">
        <v>732</v>
      </c>
      <c r="N66" s="70" t="s">
        <v>733</v>
      </c>
      <c r="O66" s="70" t="s">
        <v>734</v>
      </c>
      <c r="P66" s="65" t="s">
        <v>405</v>
      </c>
      <c r="Q66" s="70" t="s">
        <v>397</v>
      </c>
      <c r="R66" s="70" t="s">
        <v>398</v>
      </c>
      <c r="S66" s="70" t="s">
        <v>735</v>
      </c>
      <c r="T66" s="72">
        <f>INDEX('[1]Bruno Key Users Consolidado1102'!H:H,MATCH(TRIM(TabelaKeyUsersS4BracellOnda3[[#This Row],[E-MAIL]])&amp;"*",'[1]Bruno Key Users Consolidado1102'!F:F,0))</f>
        <v>0</v>
      </c>
      <c r="U66" s="72" t="str">
        <f>INDEX('[1]Bruno Key Users Consolidado1102'!E:E,MATCH(TRIM(TabelaKeyUsersS4BracellOnda3[[#This Row],[E-MAIL]])&amp;"*",'[1]Bruno Key Users Consolidado1102'!F:F,0))</f>
        <v>PP</v>
      </c>
      <c r="V66" s="70"/>
      <c r="W66" s="70"/>
      <c r="X66" s="70"/>
      <c r="Y66" s="65" t="s">
        <v>336</v>
      </c>
      <c r="Z66" s="65"/>
      <c r="AA66" s="81" t="str">
        <f>SUBSTITUTE(SUBSTITUTE(SUBSTITUTE(SUBSTITUTE(SUBSTITUTE(TabelaKeyUsersS4BracellOnda3[[#This Row],[WhatsApp]],"(",""), ")",""),"-",""),"+","")," ","")</f>
        <v>.</v>
      </c>
      <c r="AB66" s="72" t="str">
        <f>IF(ISERROR(MATCH("*"&amp;RIGHT(TabelaKeyUsersS4BracellOnda3[[#This Row],[Whatsapp_limpo]],8),[1]GruposWhatsApp!D:D,0)),"Wng: não",INDEX([1]GruposWhatsApp!B:B,MATCH("*"&amp;RIGHT(TabelaKeyUsersS4BracellOnda3[[#This Row],[Whatsapp_limpo]],8),[1]GruposWhatsApp!D:D,0)))</f>
        <v>Wng: não</v>
      </c>
      <c r="AC66" s="77" t="e">
        <f ca="1">_xlfn.TEXTBEFORE(TabelaKeyUsersS4BracellOnda3[[#This Row],[NOME DO KEY USER/BPs/FUNCIONAL]]," ")&amp;" "&amp;TRIM(RIGHT(SUBSTITUTE(TabelaKeyUsersS4BracellOnda3[[#This Row],[NOME DO KEY USER/BPs/FUNCIONAL]]," ",REPT(" ",255)),255))</f>
        <v>#NAME?</v>
      </c>
      <c r="AD66" s="77" t="e">
        <f ca="1">TabelaKeyUsersS4BracellOnda3[[#This Row],[1o. e Último nome]]&amp;" ("&amp;TabelaKeyUsersS4BracellOnda3[[#This Row],[MÓDULO S4HANA]]&amp;")"&amp;
IF(ISERROR(SEARCH("fup-",TabelaKeyUsersS4BracellOnda3[[#This Row],[Fup Gestor não validou/respondeu lista KeyUser]])),"","#")</f>
        <v>#NAME?</v>
      </c>
      <c r="AE6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6" s="72" t="str">
        <f>IF(ISERROR(SEARCH("@",TabelaKeyUsersS4BracellOnda3[[#This Row],[E-MAIL]]))=FALSE,"Tem e-Mail KeyUserBPFunc","NÂO tem e-Mail KeyUserBPFunc")</f>
        <v>Tem e-Mail KeyUserBPFunc</v>
      </c>
      <c r="AG66" s="72" t="str">
        <f>IF(ISERROR(SEARCH("@",TabelaKeyUsersS4BracellOnda3[[#This Row],[E-mail Gestor]]))=FALSE,"Tem e-Mail Gestor","NÃO tem e-Mail Gestor")</f>
        <v>NÃO tem e-Mail Gestor</v>
      </c>
      <c r="AH66" s="72" t="str">
        <f>"e-Mail KeyUserBPFuncional tem: "&amp;COUNTIFS(TabelaKeyUsersS4BracellOnda3[E-MAIL],TabelaKeyUsersS4BracellOnda3[[#This Row],[E-mail Gestor]])&amp; " Gestor Cadastrado"</f>
        <v>e-Mail KeyUserBPFuncional tem: 0 Gestor Cadastrado</v>
      </c>
      <c r="AI6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7" spans="1:35" hidden="1">
      <c r="A67" s="78"/>
      <c r="B67" s="66" t="s">
        <v>385</v>
      </c>
      <c r="C67" s="66" t="s">
        <v>386</v>
      </c>
      <c r="D67" s="67" t="str">
        <f>INDEX(TabelaKeyUsersS4BracellOnda3[NOME DO KEY USER/BPs/FUNCIONAL],MATCH(TabelaKeyUsersS4BracellOnda3[[#This Row],[E-mail Gestor]],TabelaKeyUsersS4BracellOnda3[E-MAIL],0))</f>
        <v>Fabio Vinicius Losnak</v>
      </c>
      <c r="E67" s="67" t="str">
        <f>INDEX(TabelaKeyUsersS4BracellOnda3[CARGO],MATCH(TabelaKeyUsersS4BracellOnda3[[#This Row],[E-mail Gestor]],TabelaKeyUsersS4BracellOnda3[E-MAIL],0))</f>
        <v>Ger TI</v>
      </c>
      <c r="F67" s="68">
        <v>45699</v>
      </c>
      <c r="G67" s="82" t="s">
        <v>679</v>
      </c>
      <c r="H67" s="89" t="s">
        <v>680</v>
      </c>
      <c r="I67" s="89" t="s">
        <v>389</v>
      </c>
      <c r="J67" s="70" t="s">
        <v>736</v>
      </c>
      <c r="K67" s="70" t="s">
        <v>737</v>
      </c>
      <c r="L67" s="65" t="s">
        <v>738</v>
      </c>
      <c r="M67" s="70" t="s">
        <v>739</v>
      </c>
      <c r="N67" s="70"/>
      <c r="O67" s="70" t="s">
        <v>740</v>
      </c>
      <c r="P67" s="70" t="s">
        <v>396</v>
      </c>
      <c r="Q67" s="70" t="s">
        <v>210</v>
      </c>
      <c r="R67" s="70" t="s">
        <v>398</v>
      </c>
      <c r="S67" s="70" t="s">
        <v>678</v>
      </c>
      <c r="T67" s="72" t="str">
        <f>INDEX('[1]Bruno Key Users Consolidado1102'!H:H,MATCH(TRIM(TabelaKeyUsersS4BracellOnda3[[#This Row],[E-MAIL]])&amp;"*",'[1]Bruno Key Users Consolidado1102'!F:F,0))</f>
        <v>Sim (Mandar invites Workshops como mandatório)</v>
      </c>
      <c r="U67" s="72" t="str">
        <f>INDEX('[1]Bruno Key Users Consolidado1102'!E:E,MATCH(TRIM(TabelaKeyUsersS4BracellOnda3[[#This Row],[E-MAIL]])&amp;"*",'[1]Bruno Key Users Consolidado1102'!F:F,0))</f>
        <v>ABAP</v>
      </c>
      <c r="V67" s="65" t="s">
        <v>741</v>
      </c>
      <c r="W67" s="65" t="s">
        <v>401</v>
      </c>
      <c r="X67" s="70" t="s">
        <v>447</v>
      </c>
      <c r="Y67" s="73" t="s">
        <v>742</v>
      </c>
      <c r="Z67" s="80">
        <v>45783</v>
      </c>
      <c r="AA67" s="81" t="str">
        <f>SUBSTITUTE(SUBSTITUTE(SUBSTITUTE(SUBSTITUTE(SUBSTITUTE(TabelaKeyUsersS4BracellOnda3[[#This Row],[WhatsApp]],"(",""), ")",""),"-",""),"+","")," ","")</f>
        <v>11981922178</v>
      </c>
      <c r="AB67" s="72" t="str">
        <f>IF(ISERROR(MATCH("*"&amp;RIGHT(TabelaKeyUsersS4BracellOnda3[[#This Row],[Whatsapp_limpo]],8),[1]GruposWhatsApp!D:D,0)),"Wng: não",INDEX([1]GruposWhatsApp!B:B,MATCH("*"&amp;RIGHT(TabelaKeyUsersS4BracellOnda3[[#This Row],[Whatsapp_limpo]],8),[1]GruposWhatsApp!D:D,0)))</f>
        <v>Wng: não</v>
      </c>
      <c r="AC67" s="77" t="e">
        <f ca="1">_xlfn.TEXTBEFORE(TabelaKeyUsersS4BracellOnda3[[#This Row],[NOME DO KEY USER/BPs/FUNCIONAL]]," ")&amp;" "&amp;TRIM(RIGHT(SUBSTITUTE(TabelaKeyUsersS4BracellOnda3[[#This Row],[NOME DO KEY USER/BPs/FUNCIONAL]]," ",REPT(" ",255)),255))</f>
        <v>#NAME?</v>
      </c>
      <c r="AD67" s="77" t="e">
        <f ca="1">TabelaKeyUsersS4BracellOnda3[[#This Row],[1o. e Último nome]]&amp;" ("&amp;TabelaKeyUsersS4BracellOnda3[[#This Row],[MÓDULO S4HANA]]&amp;")"&amp;
IF(ISERROR(SEARCH("fup-",TabelaKeyUsersS4BracellOnda3[[#This Row],[Fup Gestor não validou/respondeu lista KeyUser]])),"","#")</f>
        <v>#NAME?</v>
      </c>
      <c r="AE6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7" s="72" t="str">
        <f>IF(ISERROR(SEARCH("@",TabelaKeyUsersS4BracellOnda3[[#This Row],[E-MAIL]]))=FALSE,"Tem e-Mail KeyUserBPFunc","NÂO tem e-Mail KeyUserBPFunc")</f>
        <v>Tem e-Mail KeyUserBPFunc</v>
      </c>
      <c r="AG67" s="72" t="str">
        <f>IF(ISERROR(SEARCH("@",TabelaKeyUsersS4BracellOnda3[[#This Row],[E-mail Gestor]]))=FALSE,"Tem e-Mail Gestor","NÃO tem e-Mail Gestor")</f>
        <v>Tem e-Mail Gestor</v>
      </c>
      <c r="AH67" s="72" t="str">
        <f>"e-Mail KeyUserBPFuncional tem: "&amp;COUNTIFS(TabelaKeyUsersS4BracellOnda3[E-MAIL],TabelaKeyUsersS4BracellOnda3[[#This Row],[E-mail Gestor]])&amp; " Gestor Cadastrado"</f>
        <v>e-Mail KeyUserBPFuncional tem: 1 Gestor Cadastrado</v>
      </c>
      <c r="AI6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8" spans="1:35" hidden="1">
      <c r="A68" s="78"/>
      <c r="B68" s="66" t="s">
        <v>385</v>
      </c>
      <c r="C68" s="66" t="s">
        <v>386</v>
      </c>
      <c r="D68" s="67" t="str">
        <f>INDEX(TabelaKeyUsersS4BracellOnda3[NOME DO KEY USER/BPs/FUNCIONAL],MATCH(TabelaKeyUsersS4BracellOnda3[[#This Row],[E-mail Gestor]],TabelaKeyUsersS4BracellOnda3[E-MAIL],0))</f>
        <v>Elisangela Teixeira Costa Pereira</v>
      </c>
      <c r="E68" s="67" t="str">
        <f>INDEX(TabelaKeyUsersS4BracellOnda3[CARGO],MATCH(TabelaKeyUsersS4BracellOnda3[[#This Row],[E-mail Gestor]],TabelaKeyUsersS4BracellOnda3[E-MAIL],0))</f>
        <v>Ger TI</v>
      </c>
      <c r="F68" s="68">
        <v>45699</v>
      </c>
      <c r="G68" s="82" t="s">
        <v>387</v>
      </c>
      <c r="H68" s="69" t="s">
        <v>388</v>
      </c>
      <c r="I68" s="89" t="s">
        <v>389</v>
      </c>
      <c r="J68" s="70" t="s">
        <v>743</v>
      </c>
      <c r="K68" s="70" t="s">
        <v>744</v>
      </c>
      <c r="L68" s="70" t="s">
        <v>745</v>
      </c>
      <c r="M68" s="70" t="s">
        <v>746</v>
      </c>
      <c r="N68" s="70"/>
      <c r="O68" s="70" t="s">
        <v>747</v>
      </c>
      <c r="P68" s="70" t="s">
        <v>396</v>
      </c>
      <c r="Q68" s="70" t="s">
        <v>210</v>
      </c>
      <c r="R68" s="70" t="s">
        <v>398</v>
      </c>
      <c r="S68" s="70" t="s">
        <v>678</v>
      </c>
      <c r="T68" s="72" t="str">
        <f>INDEX('[1]Bruno Key Users Consolidado1102'!H:H,MATCH(TRIM(TabelaKeyUsersS4BracellOnda3[[#This Row],[E-MAIL]])&amp;"*",'[1]Bruno Key Users Consolidado1102'!F:F,0))</f>
        <v>Sim (Mandar invites Workshops como mandatório)</v>
      </c>
      <c r="U68" s="72" t="str">
        <f>INDEX('[1]Bruno Key Users Consolidado1102'!E:E,MATCH(TRIM(TabelaKeyUsersS4BracellOnda3[[#This Row],[E-MAIL]])&amp;"*",'[1]Bruno Key Users Consolidado1102'!F:F,0))</f>
        <v>HCM</v>
      </c>
      <c r="V68" s="70"/>
      <c r="W68" s="70"/>
      <c r="X68" s="70"/>
      <c r="Y68" s="65" t="s">
        <v>336</v>
      </c>
      <c r="Z68" s="65"/>
      <c r="AA68" s="81" t="str">
        <f>SUBSTITUTE(SUBSTITUTE(SUBSTITUTE(SUBSTITUTE(SUBSTITUTE(TabelaKeyUsersS4BracellOnda3[[#This Row],[WhatsApp]],"(",""), ")",""),"-",""),"+","")," ","")</f>
        <v>.</v>
      </c>
      <c r="AB68" s="72" t="str">
        <f>IF(ISERROR(MATCH("*"&amp;RIGHT(TabelaKeyUsersS4BracellOnda3[[#This Row],[Whatsapp_limpo]],8),[1]GruposWhatsApp!D:D,0)),"Wng: não",INDEX([1]GruposWhatsApp!B:B,MATCH("*"&amp;RIGHT(TabelaKeyUsersS4BracellOnda3[[#This Row],[Whatsapp_limpo]],8),[1]GruposWhatsApp!D:D,0)))</f>
        <v>Wng: não</v>
      </c>
      <c r="AC68" s="77" t="e">
        <f ca="1">_xlfn.TEXTBEFORE(TabelaKeyUsersS4BracellOnda3[[#This Row],[NOME DO KEY USER/BPs/FUNCIONAL]]," ")&amp;" "&amp;TRIM(RIGHT(SUBSTITUTE(TabelaKeyUsersS4BracellOnda3[[#This Row],[NOME DO KEY USER/BPs/FUNCIONAL]]," ",REPT(" ",255)),255))</f>
        <v>#NAME?</v>
      </c>
      <c r="AD68" s="77" t="e">
        <f ca="1">TabelaKeyUsersS4BracellOnda3[[#This Row],[1o. e Último nome]]&amp;" ("&amp;TabelaKeyUsersS4BracellOnda3[[#This Row],[MÓDULO S4HANA]]&amp;")"&amp;
IF(ISERROR(SEARCH("fup-",TabelaKeyUsersS4BracellOnda3[[#This Row],[Fup Gestor não validou/respondeu lista KeyUser]])),"","#")</f>
        <v>#NAME?</v>
      </c>
      <c r="AE6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8" s="72" t="str">
        <f>IF(ISERROR(SEARCH("@",TabelaKeyUsersS4BracellOnda3[[#This Row],[E-MAIL]]))=FALSE,"Tem e-Mail KeyUserBPFunc","NÂO tem e-Mail KeyUserBPFunc")</f>
        <v>Tem e-Mail KeyUserBPFunc</v>
      </c>
      <c r="AG68" s="72" t="str">
        <f>IF(ISERROR(SEARCH("@",TabelaKeyUsersS4BracellOnda3[[#This Row],[E-mail Gestor]]))=FALSE,"Tem e-Mail Gestor","NÃO tem e-Mail Gestor")</f>
        <v>Tem e-Mail Gestor</v>
      </c>
      <c r="AH68" s="72" t="str">
        <f>"e-Mail KeyUserBPFuncional tem: "&amp;COUNTIFS(TabelaKeyUsersS4BracellOnda3[E-MAIL],TabelaKeyUsersS4BracellOnda3[[#This Row],[E-mail Gestor]])&amp; " Gestor Cadastrado"</f>
        <v>e-Mail KeyUserBPFuncional tem: 1 Gestor Cadastrado</v>
      </c>
      <c r="AI6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69" spans="1:35" hidden="1">
      <c r="A69" s="78" t="s">
        <v>748</v>
      </c>
      <c r="B69" s="66" t="s">
        <v>405</v>
      </c>
      <c r="C69" s="66" t="s">
        <v>405</v>
      </c>
      <c r="D69" s="67" t="str">
        <f>INDEX(TabelaKeyUsersS4BracellOnda3[NOME DO KEY USER/BPs/FUNCIONAL],MATCH(TabelaKeyUsersS4BracellOnda3[[#This Row],[E-mail Gestor]],TabelaKeyUsersS4BracellOnda3[E-MAIL],0))</f>
        <v>Isabella Beatriz Gomes Assuncao Campos</v>
      </c>
      <c r="E69" s="67" t="str">
        <f>INDEX(TabelaKeyUsersS4BracellOnda3[CARGO],MATCH(TabelaKeyUsersS4BracellOnda3[[#This Row],[E-mail Gestor]],TabelaKeyUsersS4BracellOnda3[E-MAIL],0))</f>
        <v>Coord Custos - Cost Control</v>
      </c>
      <c r="F69" s="68">
        <v>45699</v>
      </c>
      <c r="G69" s="69" t="s">
        <v>749</v>
      </c>
      <c r="H69" s="69" t="s">
        <v>750</v>
      </c>
      <c r="I69" s="69" t="s">
        <v>751</v>
      </c>
      <c r="J69" s="70" t="s">
        <v>752</v>
      </c>
      <c r="K69" s="70" t="s">
        <v>753</v>
      </c>
      <c r="L69" s="70" t="s">
        <v>754</v>
      </c>
      <c r="M69" s="70" t="s">
        <v>588</v>
      </c>
      <c r="N69" s="70"/>
      <c r="O69" s="70" t="s">
        <v>755</v>
      </c>
      <c r="P69" s="70" t="s">
        <v>405</v>
      </c>
      <c r="Q69" s="70" t="s">
        <v>397</v>
      </c>
      <c r="R69" s="70" t="s">
        <v>398</v>
      </c>
      <c r="S69" s="70" t="s">
        <v>756</v>
      </c>
      <c r="T69" s="72">
        <f>INDEX('[1]Bruno Key Users Consolidado1102'!H:H,MATCH(TRIM(TabelaKeyUsersS4BracellOnda3[[#This Row],[E-MAIL]])&amp;"*",'[1]Bruno Key Users Consolidado1102'!F:F,0))</f>
        <v>0</v>
      </c>
      <c r="U69" s="72" t="str">
        <f>INDEX('[1]Bruno Key Users Consolidado1102'!E:E,MATCH(TRIM(TabelaKeyUsersS4BracellOnda3[[#This Row],[E-MAIL]])&amp;"*",'[1]Bruno Key Users Consolidado1102'!F:F,0))</f>
        <v>FI/CO</v>
      </c>
      <c r="V69" s="70"/>
      <c r="W69" s="70"/>
      <c r="X69" s="70"/>
      <c r="Y69" s="65" t="s">
        <v>336</v>
      </c>
      <c r="Z69" s="65"/>
      <c r="AA69" s="81" t="str">
        <f>SUBSTITUTE(SUBSTITUTE(SUBSTITUTE(SUBSTITUTE(SUBSTITUTE(TabelaKeyUsersS4BracellOnda3[[#This Row],[WhatsApp]],"(",""), ")",""),"-",""),"+","")," ","")</f>
        <v>.</v>
      </c>
      <c r="AB69" s="72" t="str">
        <f>IF(ISERROR(MATCH("*"&amp;RIGHT(TabelaKeyUsersS4BracellOnda3[[#This Row],[Whatsapp_limpo]],8),[1]GruposWhatsApp!D:D,0)),"Wng: não",INDEX([1]GruposWhatsApp!B:B,MATCH("*"&amp;RIGHT(TabelaKeyUsersS4BracellOnda3[[#This Row],[Whatsapp_limpo]],8),[1]GruposWhatsApp!D:D,0)))</f>
        <v>Wng: não</v>
      </c>
      <c r="AC69" s="77" t="e">
        <f ca="1">_xlfn.TEXTBEFORE(TabelaKeyUsersS4BracellOnda3[[#This Row],[NOME DO KEY USER/BPs/FUNCIONAL]]," ")&amp;" "&amp;TRIM(RIGHT(SUBSTITUTE(TabelaKeyUsersS4BracellOnda3[[#This Row],[NOME DO KEY USER/BPs/FUNCIONAL]]," ",REPT(" ",255)),255))</f>
        <v>#NAME?</v>
      </c>
      <c r="AD69" s="77" t="e">
        <f ca="1">TabelaKeyUsersS4BracellOnda3[[#This Row],[1o. e Último nome]]&amp;" ("&amp;TabelaKeyUsersS4BracellOnda3[[#This Row],[MÓDULO S4HANA]]&amp;")"&amp;
IF(ISERROR(SEARCH("fup-",TabelaKeyUsersS4BracellOnda3[[#This Row],[Fup Gestor não validou/respondeu lista KeyUser]])),"","#")</f>
        <v>#NAME?</v>
      </c>
      <c r="AE6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69" s="72" t="str">
        <f>IF(ISERROR(SEARCH("@",TabelaKeyUsersS4BracellOnda3[[#This Row],[E-MAIL]]))=FALSE,"Tem e-Mail KeyUserBPFunc","NÂO tem e-Mail KeyUserBPFunc")</f>
        <v>Tem e-Mail KeyUserBPFunc</v>
      </c>
      <c r="AG69" s="72" t="str">
        <f>IF(ISERROR(SEARCH("@",TabelaKeyUsersS4BracellOnda3[[#This Row],[E-mail Gestor]]))=FALSE,"Tem e-Mail Gestor","NÃO tem e-Mail Gestor")</f>
        <v>Tem e-Mail Gestor</v>
      </c>
      <c r="AH69" s="72" t="str">
        <f>"e-Mail KeyUserBPFuncional tem: "&amp;COUNTIFS(TabelaKeyUsersS4BracellOnda3[E-MAIL],TabelaKeyUsersS4BracellOnda3[[#This Row],[E-mail Gestor]])&amp; " Gestor Cadastrado"</f>
        <v>e-Mail KeyUserBPFuncional tem: 1 Gestor Cadastrado</v>
      </c>
      <c r="AI6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0" spans="1:35">
      <c r="A70" s="78" t="s">
        <v>748</v>
      </c>
      <c r="B70" s="66" t="s">
        <v>385</v>
      </c>
      <c r="C70" s="66" t="s">
        <v>405</v>
      </c>
      <c r="D70" s="67" t="str">
        <f>INDEX(TabelaKeyUsersS4BracellOnda3[NOME DO KEY USER/BPs/FUNCIONAL],MATCH(TabelaKeyUsersS4BracellOnda3[[#This Row],[E-mail Gestor]],TabelaKeyUsersS4BracellOnda3[E-MAIL],0))</f>
        <v>Isabella Beatriz Gomes Assuncao Campos</v>
      </c>
      <c r="E70" s="67" t="str">
        <f>INDEX(TabelaKeyUsersS4BracellOnda3[CARGO],MATCH(TabelaKeyUsersS4BracellOnda3[[#This Row],[E-mail Gestor]],TabelaKeyUsersS4BracellOnda3[E-MAIL],0))</f>
        <v>Coord Custos - Cost Control</v>
      </c>
      <c r="F70" s="68">
        <v>45699</v>
      </c>
      <c r="G70" s="69" t="s">
        <v>749</v>
      </c>
      <c r="H70" s="69" t="s">
        <v>750</v>
      </c>
      <c r="I70" s="69" t="s">
        <v>751</v>
      </c>
      <c r="J70" s="91" t="s">
        <v>757</v>
      </c>
      <c r="K70" s="70" t="s">
        <v>758</v>
      </c>
      <c r="L70" s="70" t="s">
        <v>754</v>
      </c>
      <c r="M70" s="70" t="s">
        <v>454</v>
      </c>
      <c r="N70" s="70" t="s">
        <v>455</v>
      </c>
      <c r="O70" s="70" t="s">
        <v>759</v>
      </c>
      <c r="P70" s="70" t="s">
        <v>396</v>
      </c>
      <c r="Q70" s="70" t="s">
        <v>397</v>
      </c>
      <c r="R70" s="70" t="s">
        <v>398</v>
      </c>
      <c r="S70" s="70" t="s">
        <v>414</v>
      </c>
      <c r="T70" s="72">
        <f>INDEX('[1]Bruno Key Users Consolidado1102'!H:H,MATCH(TRIM(TabelaKeyUsersS4BracellOnda3[[#This Row],[E-MAIL]])&amp;"*",'[1]Bruno Key Users Consolidado1102'!F:F,0))</f>
        <v>0</v>
      </c>
      <c r="U70" s="72" t="str">
        <f>INDEX('[1]Bruno Key Users Consolidado1102'!E:E,MATCH(TRIM(TabelaKeyUsersS4BracellOnda3[[#This Row],[E-MAIL]])&amp;"*",'[1]Bruno Key Users Consolidado1102'!F:F,0))</f>
        <v>CO </v>
      </c>
      <c r="V70" s="70"/>
      <c r="W70" s="70"/>
      <c r="X70" s="70" t="s">
        <v>447</v>
      </c>
      <c r="Y70" s="73" t="s">
        <v>760</v>
      </c>
      <c r="Z70" s="80">
        <v>45886</v>
      </c>
      <c r="AA70" s="81" t="str">
        <f>SUBSTITUTE(SUBSTITUTE(SUBSTITUTE(SUBSTITUTE(SUBSTITUTE(TabelaKeyUsersS4BracellOnda3[[#This Row],[WhatsApp]],"(",""), ")",""),"-",""),"+","")," ","")</f>
        <v>27995084207</v>
      </c>
      <c r="AB70" s="72" t="str">
        <f>IF(ISERROR(MATCH("*"&amp;RIGHT(TabelaKeyUsersS4BracellOnda3[[#This Row],[Whatsapp_limpo]],8),[1]GruposWhatsApp!D:D,0)),"Wng: não",INDEX([1]GruposWhatsApp!B:B,MATCH("*"&amp;RIGHT(TabelaKeyUsersS4BracellOnda3[[#This Row],[Whatsapp_limpo]],8),[1]GruposWhatsApp!D:D,0)))</f>
        <v>Wng: não</v>
      </c>
      <c r="AC70" s="77" t="e">
        <f ca="1">_xlfn.TEXTBEFORE(TabelaKeyUsersS4BracellOnda3[[#This Row],[NOME DO KEY USER/BPs/FUNCIONAL]]," ")&amp;" "&amp;TRIM(RIGHT(SUBSTITUTE(TabelaKeyUsersS4BracellOnda3[[#This Row],[NOME DO KEY USER/BPs/FUNCIONAL]]," ",REPT(" ",255)),255))</f>
        <v>#NAME?</v>
      </c>
      <c r="AD70" s="77" t="e">
        <f ca="1">TabelaKeyUsersS4BracellOnda3[[#This Row],[1o. e Último nome]]&amp;" ("&amp;TabelaKeyUsersS4BracellOnda3[[#This Row],[MÓDULO S4HANA]]&amp;")"&amp;
IF(ISERROR(SEARCH("fup-",TabelaKeyUsersS4BracellOnda3[[#This Row],[Fup Gestor não validou/respondeu lista KeyUser]])),"","#")</f>
        <v>#NAME?</v>
      </c>
      <c r="AE7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0" s="72" t="str">
        <f>IF(ISERROR(SEARCH("@",TabelaKeyUsersS4BracellOnda3[[#This Row],[E-MAIL]]))=FALSE,"Tem e-Mail KeyUserBPFunc","NÂO tem e-Mail KeyUserBPFunc")</f>
        <v>Tem e-Mail KeyUserBPFunc</v>
      </c>
      <c r="AG70" s="72" t="str">
        <f>IF(ISERROR(SEARCH("@",TabelaKeyUsersS4BracellOnda3[[#This Row],[E-mail Gestor]]))=FALSE,"Tem e-Mail Gestor","NÃO tem e-Mail Gestor")</f>
        <v>Tem e-Mail Gestor</v>
      </c>
      <c r="AH70" s="72" t="str">
        <f>"e-Mail KeyUserBPFuncional tem: "&amp;COUNTIFS(TabelaKeyUsersS4BracellOnda3[E-MAIL],TabelaKeyUsersS4BracellOnda3[[#This Row],[E-mail Gestor]])&amp; " Gestor Cadastrado"</f>
        <v>e-Mail KeyUserBPFuncional tem: 1 Gestor Cadastrado</v>
      </c>
      <c r="AI7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1" spans="1:35">
      <c r="A71" s="78" t="s">
        <v>761</v>
      </c>
      <c r="B71" s="66" t="s">
        <v>385</v>
      </c>
      <c r="C71" s="66" t="s">
        <v>405</v>
      </c>
      <c r="D71" s="67" t="str">
        <f>INDEX(TabelaKeyUsersS4BracellOnda3[NOME DO KEY USER/BPs/FUNCIONAL],MATCH(TabelaKeyUsersS4BracellOnda3[[#This Row],[E-mail Gestor]],TabelaKeyUsersS4BracellOnda3[E-MAIL],0))</f>
        <v>Fábio Pinheiro Ney</v>
      </c>
      <c r="E71" s="67" t="str">
        <f>INDEX(TabelaKeyUsersS4BracellOnda3[CARGO],MATCH(TabelaKeyUsersS4BracellOnda3[[#This Row],[E-mail Gestor]],TabelaKeyUsersS4BracellOnda3[E-MAIL],0))</f>
        <v>Ger Controladoria - Controllership</v>
      </c>
      <c r="F71" s="68">
        <v>45702</v>
      </c>
      <c r="G71" s="69" t="s">
        <v>762</v>
      </c>
      <c r="H71" s="69" t="s">
        <v>763</v>
      </c>
      <c r="I71" s="69" t="s">
        <v>764</v>
      </c>
      <c r="J71" s="70" t="s">
        <v>765</v>
      </c>
      <c r="K71" s="65" t="s">
        <v>554</v>
      </c>
      <c r="L71" s="70" t="s">
        <v>766</v>
      </c>
      <c r="M71" s="65" t="s">
        <v>454</v>
      </c>
      <c r="N71" s="70" t="s">
        <v>455</v>
      </c>
      <c r="O71" s="70" t="s">
        <v>767</v>
      </c>
      <c r="P71" s="70" t="s">
        <v>396</v>
      </c>
      <c r="Q71" s="70" t="s">
        <v>397</v>
      </c>
      <c r="R71" s="70" t="s">
        <v>398</v>
      </c>
      <c r="S71" s="70" t="s">
        <v>414</v>
      </c>
      <c r="T71" s="72">
        <f>INDEX('[1]Bruno Key Users Consolidado1102'!H:H,MATCH(TRIM(TabelaKeyUsersS4BracellOnda3[[#This Row],[E-MAIL]])&amp;"*",'[1]Bruno Key Users Consolidado1102'!F:F,0))</f>
        <v>0</v>
      </c>
      <c r="U71" s="72" t="str">
        <f>INDEX('[1]Bruno Key Users Consolidado1102'!E:E,MATCH(TRIM(TabelaKeyUsersS4BracellOnda3[[#This Row],[E-MAIL]])&amp;"*",'[1]Bruno Key Users Consolidado1102'!F:F,0))</f>
        <v>CO</v>
      </c>
      <c r="V71" s="70"/>
      <c r="W71" s="70"/>
      <c r="X71" s="70" t="s">
        <v>402</v>
      </c>
      <c r="Y71" s="73" t="s">
        <v>768</v>
      </c>
      <c r="Z71" s="80">
        <v>45748</v>
      </c>
      <c r="AA71" s="81" t="str">
        <f>SUBSTITUTE(SUBSTITUTE(SUBSTITUTE(SUBSTITUTE(SUBSTITUTE(TabelaKeyUsersS4BracellOnda3[[#This Row],[WhatsApp]],"(",""), ")",""),"-",""),"+","")," ","")</f>
        <v>14997127667</v>
      </c>
      <c r="AB71" s="72" t="str">
        <f>IF(ISERROR(MATCH("*"&amp;RIGHT(TabelaKeyUsersS4BracellOnda3[[#This Row],[Whatsapp_limpo]],8),[1]GruposWhatsApp!D:D,0)),"Wng: não",INDEX([1]GruposWhatsApp!B:B,MATCH("*"&amp;RIGHT(TabelaKeyUsersS4BracellOnda3[[#This Row],[Whatsapp_limpo]],8),[1]GruposWhatsApp!D:D,0)))</f>
        <v>Wng: não</v>
      </c>
      <c r="AC71" s="77" t="e">
        <f ca="1">_xlfn.TEXTBEFORE(TabelaKeyUsersS4BracellOnda3[[#This Row],[NOME DO KEY USER/BPs/FUNCIONAL]]," ")&amp;" "&amp;TRIM(RIGHT(SUBSTITUTE(TabelaKeyUsersS4BracellOnda3[[#This Row],[NOME DO KEY USER/BPs/FUNCIONAL]]," ",REPT(" ",255)),255))</f>
        <v>#NAME?</v>
      </c>
      <c r="AD71" s="77" t="e">
        <f ca="1">TabelaKeyUsersS4BracellOnda3[[#This Row],[1o. e Último nome]]&amp;" ("&amp;TabelaKeyUsersS4BracellOnda3[[#This Row],[MÓDULO S4HANA]]&amp;")"&amp;
IF(ISERROR(SEARCH("fup-",TabelaKeyUsersS4BracellOnda3[[#This Row],[Fup Gestor não validou/respondeu lista KeyUser]])),"","#")</f>
        <v>#NAME?</v>
      </c>
      <c r="AE7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1" s="72" t="str">
        <f>IF(ISERROR(SEARCH("@",TabelaKeyUsersS4BracellOnda3[[#This Row],[E-MAIL]]))=FALSE,"Tem e-Mail KeyUserBPFunc","NÂO tem e-Mail KeyUserBPFunc")</f>
        <v>Tem e-Mail KeyUserBPFunc</v>
      </c>
      <c r="AG71" s="72" t="str">
        <f>IF(ISERROR(SEARCH("@",TabelaKeyUsersS4BracellOnda3[[#This Row],[E-mail Gestor]]))=FALSE,"Tem e-Mail Gestor","NÃO tem e-Mail Gestor")</f>
        <v>Tem e-Mail Gestor</v>
      </c>
      <c r="AH71" s="72" t="str">
        <f>"e-Mail KeyUserBPFuncional tem: "&amp;COUNTIFS(TabelaKeyUsersS4BracellOnda3[E-MAIL],TabelaKeyUsersS4BracellOnda3[[#This Row],[E-mail Gestor]])&amp; " Gestor Cadastrado"</f>
        <v>e-Mail KeyUserBPFuncional tem: 1 Gestor Cadastrado</v>
      </c>
      <c r="AI7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2" spans="1:35">
      <c r="A72" s="78" t="s">
        <v>761</v>
      </c>
      <c r="B72" s="66" t="s">
        <v>385</v>
      </c>
      <c r="C72" s="66" t="s">
        <v>405</v>
      </c>
      <c r="D72" s="67" t="str">
        <f>INDEX(TabelaKeyUsersS4BracellOnda3[NOME DO KEY USER/BPs/FUNCIONAL],MATCH(TabelaKeyUsersS4BracellOnda3[[#This Row],[E-mail Gestor]],TabelaKeyUsersS4BracellOnda3[E-MAIL],0))</f>
        <v>Fábio Pinheiro Ney</v>
      </c>
      <c r="E72" s="67" t="str">
        <f>INDEX(TabelaKeyUsersS4BracellOnda3[CARGO],MATCH(TabelaKeyUsersS4BracellOnda3[[#This Row],[E-mail Gestor]],TabelaKeyUsersS4BracellOnda3[E-MAIL],0))</f>
        <v>Ger Controladoria - Controllership</v>
      </c>
      <c r="F72" s="68">
        <v>45702</v>
      </c>
      <c r="G72" s="69" t="s">
        <v>762</v>
      </c>
      <c r="H72" s="69" t="s">
        <v>763</v>
      </c>
      <c r="I72" s="69" t="s">
        <v>764</v>
      </c>
      <c r="J72" s="70" t="s">
        <v>769</v>
      </c>
      <c r="K72" s="65" t="s">
        <v>554</v>
      </c>
      <c r="L72" s="70" t="s">
        <v>766</v>
      </c>
      <c r="M72" s="65" t="s">
        <v>454</v>
      </c>
      <c r="N72" s="65" t="s">
        <v>455</v>
      </c>
      <c r="O72" s="70" t="s">
        <v>770</v>
      </c>
      <c r="P72" s="70" t="s">
        <v>396</v>
      </c>
      <c r="Q72" s="70" t="s">
        <v>397</v>
      </c>
      <c r="R72" s="70" t="s">
        <v>398</v>
      </c>
      <c r="S72" s="70" t="s">
        <v>414</v>
      </c>
      <c r="T72" s="72" t="e">
        <f>INDEX('[1]Bruno Key Users Consolidado1102'!H:H,MATCH(TRIM(TabelaKeyUsersS4BracellOnda3[[#This Row],[E-MAIL]])&amp;"*",'[1]Bruno Key Users Consolidado1102'!F:F,0))</f>
        <v>#N/A</v>
      </c>
      <c r="U72" s="72" t="e">
        <f>INDEX('[1]Bruno Key Users Consolidado1102'!E:E,MATCH(TRIM(TabelaKeyUsersS4BracellOnda3[[#This Row],[E-MAIL]])&amp;"*",'[1]Bruno Key Users Consolidado1102'!F:F,0))</f>
        <v>#N/A</v>
      </c>
      <c r="V72" s="70"/>
      <c r="W72" s="70"/>
      <c r="X72" s="65" t="s">
        <v>465</v>
      </c>
      <c r="Y72" s="65" t="s">
        <v>465</v>
      </c>
      <c r="Z72" s="65" t="s">
        <v>465</v>
      </c>
      <c r="AA72" s="81" t="str">
        <f>SUBSTITUTE(SUBSTITUTE(SUBSTITUTE(SUBSTITUTE(SUBSTITUTE(TabelaKeyUsersS4BracellOnda3[[#This Row],[WhatsApp]],"(",""), ")",""),"-",""),"+","")," ","")</f>
        <v>NãoRespondeu</v>
      </c>
      <c r="AB72" s="72" t="str">
        <f>IF(ISERROR(MATCH("*"&amp;RIGHT(TabelaKeyUsersS4BracellOnda3[[#This Row],[Whatsapp_limpo]],8),[1]GruposWhatsApp!D:D,0)),"Wng: não",INDEX([1]GruposWhatsApp!B:B,MATCH("*"&amp;RIGHT(TabelaKeyUsersS4BracellOnda3[[#This Row],[Whatsapp_limpo]],8),[1]GruposWhatsApp!D:D,0)))</f>
        <v>Wng: não</v>
      </c>
      <c r="AC72" s="77" t="e">
        <f ca="1">_xlfn.TEXTBEFORE(TabelaKeyUsersS4BracellOnda3[[#This Row],[NOME DO KEY USER/BPs/FUNCIONAL]]," ")&amp;" "&amp;TRIM(RIGHT(SUBSTITUTE(TabelaKeyUsersS4BracellOnda3[[#This Row],[NOME DO KEY USER/BPs/FUNCIONAL]]," ",REPT(" ",255)),255))</f>
        <v>#NAME?</v>
      </c>
      <c r="AD72" s="77" t="e">
        <f ca="1">TabelaKeyUsersS4BracellOnda3[[#This Row],[1o. e Último nome]]&amp;" ("&amp;TabelaKeyUsersS4BracellOnda3[[#This Row],[MÓDULO S4HANA]]&amp;")"&amp;
IF(ISERROR(SEARCH("fup-",TabelaKeyUsersS4BracellOnda3[[#This Row],[Fup Gestor não validou/respondeu lista KeyUser]])),"","#")</f>
        <v>#NAME?</v>
      </c>
      <c r="AE7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2" s="72" t="str">
        <f>IF(ISERROR(SEARCH("@",TabelaKeyUsersS4BracellOnda3[[#This Row],[E-MAIL]]))=FALSE,"Tem e-Mail KeyUserBPFunc","NÂO tem e-Mail KeyUserBPFunc")</f>
        <v>Tem e-Mail KeyUserBPFunc</v>
      </c>
      <c r="AG72" s="72" t="str">
        <f>IF(ISERROR(SEARCH("@",TabelaKeyUsersS4BracellOnda3[[#This Row],[E-mail Gestor]]))=FALSE,"Tem e-Mail Gestor","NÃO tem e-Mail Gestor")</f>
        <v>Tem e-Mail Gestor</v>
      </c>
      <c r="AH72" s="72" t="str">
        <f>"e-Mail KeyUserBPFuncional tem: "&amp;COUNTIFS(TabelaKeyUsersS4BracellOnda3[E-MAIL],TabelaKeyUsersS4BracellOnda3[[#This Row],[E-mail Gestor]])&amp; " Gestor Cadastrado"</f>
        <v>e-Mail KeyUserBPFuncional tem: 1 Gestor Cadastrado</v>
      </c>
      <c r="AI7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3" spans="1:35">
      <c r="A73" s="78" t="s">
        <v>761</v>
      </c>
      <c r="B73" s="66" t="s">
        <v>385</v>
      </c>
      <c r="C73" s="66" t="s">
        <v>405</v>
      </c>
      <c r="D73" s="67" t="str">
        <f>INDEX(TabelaKeyUsersS4BracellOnda3[NOME DO KEY USER/BPs/FUNCIONAL],MATCH(TabelaKeyUsersS4BracellOnda3[[#This Row],[E-mail Gestor]],TabelaKeyUsersS4BracellOnda3[E-MAIL],0))</f>
        <v>Fábio Pinheiro Ney</v>
      </c>
      <c r="E73" s="67" t="str">
        <f>INDEX(TabelaKeyUsersS4BracellOnda3[CARGO],MATCH(TabelaKeyUsersS4BracellOnda3[[#This Row],[E-mail Gestor]],TabelaKeyUsersS4BracellOnda3[E-MAIL],0))</f>
        <v>Ger Controladoria - Controllership</v>
      </c>
      <c r="F73" s="68">
        <v>45702</v>
      </c>
      <c r="G73" s="69" t="s">
        <v>762</v>
      </c>
      <c r="H73" s="69" t="s">
        <v>763</v>
      </c>
      <c r="I73" s="69" t="s">
        <v>764</v>
      </c>
      <c r="J73" s="70" t="s">
        <v>771</v>
      </c>
      <c r="K73" s="65" t="s">
        <v>772</v>
      </c>
      <c r="L73" s="70" t="s">
        <v>766</v>
      </c>
      <c r="M73" s="65" t="s">
        <v>454</v>
      </c>
      <c r="N73" s="65" t="s">
        <v>455</v>
      </c>
      <c r="O73" s="70" t="s">
        <v>773</v>
      </c>
      <c r="P73" s="70" t="s">
        <v>396</v>
      </c>
      <c r="Q73" s="70" t="s">
        <v>397</v>
      </c>
      <c r="R73" s="70" t="s">
        <v>398</v>
      </c>
      <c r="S73" s="70" t="s">
        <v>414</v>
      </c>
      <c r="T73" s="72" t="e">
        <f>INDEX('[1]Bruno Key Users Consolidado1102'!H:H,MATCH(TRIM(TabelaKeyUsersS4BracellOnda3[[#This Row],[E-MAIL]])&amp;"*",'[1]Bruno Key Users Consolidado1102'!F:F,0))</f>
        <v>#N/A</v>
      </c>
      <c r="U73" s="72" t="e">
        <f>INDEX('[1]Bruno Key Users Consolidado1102'!E:E,MATCH(TRIM(TabelaKeyUsersS4BracellOnda3[[#This Row],[E-MAIL]])&amp;"*",'[1]Bruno Key Users Consolidado1102'!F:F,0))</f>
        <v>#N/A</v>
      </c>
      <c r="V73" s="70"/>
      <c r="W73" s="70"/>
      <c r="X73" s="70" t="s">
        <v>402</v>
      </c>
      <c r="Y73" s="73" t="s">
        <v>774</v>
      </c>
      <c r="Z73" s="80">
        <v>45741</v>
      </c>
      <c r="AA73" s="81" t="str">
        <f>SUBSTITUTE(SUBSTITUTE(SUBSTITUTE(SUBSTITUTE(SUBSTITUTE(TabelaKeyUsersS4BracellOnda3[[#This Row],[WhatsApp]],"(",""), ")",""),"-",""),"+","")," ","")</f>
        <v>14998624643</v>
      </c>
      <c r="AB73" s="72" t="str">
        <f>IF(ISERROR(MATCH("*"&amp;RIGHT(TabelaKeyUsersS4BracellOnda3[[#This Row],[Whatsapp_limpo]],8),[1]GruposWhatsApp!D:D,0)),"Wng: não",INDEX([1]GruposWhatsApp!B:B,MATCH("*"&amp;RIGHT(TabelaKeyUsersS4BracellOnda3[[#This Row],[Whatsapp_limpo]],8),[1]GruposWhatsApp!D:D,0)))</f>
        <v>Wng: não</v>
      </c>
      <c r="AC73" s="77" t="e">
        <f ca="1">_xlfn.TEXTBEFORE(TabelaKeyUsersS4BracellOnda3[[#This Row],[NOME DO KEY USER/BPs/FUNCIONAL]]," ")&amp;" "&amp;TRIM(RIGHT(SUBSTITUTE(TabelaKeyUsersS4BracellOnda3[[#This Row],[NOME DO KEY USER/BPs/FUNCIONAL]]," ",REPT(" ",255)),255))</f>
        <v>#NAME?</v>
      </c>
      <c r="AD73" s="77" t="e">
        <f ca="1">TabelaKeyUsersS4BracellOnda3[[#This Row],[1o. e Último nome]]&amp;" ("&amp;TabelaKeyUsersS4BracellOnda3[[#This Row],[MÓDULO S4HANA]]&amp;")"&amp;
IF(ISERROR(SEARCH("fup-",TabelaKeyUsersS4BracellOnda3[[#This Row],[Fup Gestor não validou/respondeu lista KeyUser]])),"","#")</f>
        <v>#NAME?</v>
      </c>
      <c r="AE7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3" s="72" t="str">
        <f>IF(ISERROR(SEARCH("@",TabelaKeyUsersS4BracellOnda3[[#This Row],[E-MAIL]]))=FALSE,"Tem e-Mail KeyUserBPFunc","NÂO tem e-Mail KeyUserBPFunc")</f>
        <v>Tem e-Mail KeyUserBPFunc</v>
      </c>
      <c r="AG73" s="72" t="str">
        <f>IF(ISERROR(SEARCH("@",TabelaKeyUsersS4BracellOnda3[[#This Row],[E-mail Gestor]]))=FALSE,"Tem e-Mail Gestor","NÃO tem e-Mail Gestor")</f>
        <v>Tem e-Mail Gestor</v>
      </c>
      <c r="AH73" s="72" t="str">
        <f>"e-Mail KeyUserBPFuncional tem: "&amp;COUNTIFS(TabelaKeyUsersS4BracellOnda3[E-MAIL],TabelaKeyUsersS4BracellOnda3[[#This Row],[E-mail Gestor]])&amp; " Gestor Cadastrado"</f>
        <v>e-Mail KeyUserBPFuncional tem: 1 Gestor Cadastrado</v>
      </c>
      <c r="AI7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4" spans="1:35">
      <c r="A74" s="78" t="s">
        <v>761</v>
      </c>
      <c r="B74" s="66" t="s">
        <v>385</v>
      </c>
      <c r="C74" s="66" t="s">
        <v>405</v>
      </c>
      <c r="D74" s="67" t="str">
        <f>INDEX(TabelaKeyUsersS4BracellOnda3[NOME DO KEY USER/BPs/FUNCIONAL],MATCH(TabelaKeyUsersS4BracellOnda3[[#This Row],[E-mail Gestor]],TabelaKeyUsersS4BracellOnda3[E-MAIL],0))</f>
        <v>Fábio Pinheiro Ney</v>
      </c>
      <c r="E74" s="67" t="str">
        <f>INDEX(TabelaKeyUsersS4BracellOnda3[CARGO],MATCH(TabelaKeyUsersS4BracellOnda3[[#This Row],[E-mail Gestor]],TabelaKeyUsersS4BracellOnda3[E-MAIL],0))</f>
        <v>Ger Controladoria - Controllership</v>
      </c>
      <c r="F74" s="68">
        <v>45702</v>
      </c>
      <c r="G74" s="69" t="s">
        <v>762</v>
      </c>
      <c r="H74" s="69" t="s">
        <v>763</v>
      </c>
      <c r="I74" s="69" t="s">
        <v>764</v>
      </c>
      <c r="J74" s="70" t="s">
        <v>775</v>
      </c>
      <c r="K74" s="70" t="s">
        <v>753</v>
      </c>
      <c r="L74" s="70" t="s">
        <v>766</v>
      </c>
      <c r="M74" s="65" t="s">
        <v>454</v>
      </c>
      <c r="N74" s="65" t="s">
        <v>455</v>
      </c>
      <c r="O74" s="70" t="s">
        <v>776</v>
      </c>
      <c r="P74" s="70" t="s">
        <v>396</v>
      </c>
      <c r="Q74" s="70" t="s">
        <v>397</v>
      </c>
      <c r="R74" s="70" t="s">
        <v>398</v>
      </c>
      <c r="S74" s="70" t="s">
        <v>414</v>
      </c>
      <c r="T74" s="72" t="e">
        <f>INDEX('[1]Bruno Key Users Consolidado1102'!H:H,MATCH(TRIM(TabelaKeyUsersS4BracellOnda3[[#This Row],[E-MAIL]])&amp;"*",'[1]Bruno Key Users Consolidado1102'!F:F,0))</f>
        <v>#N/A</v>
      </c>
      <c r="U74" s="72" t="e">
        <f>INDEX('[1]Bruno Key Users Consolidado1102'!E:E,MATCH(TRIM(TabelaKeyUsersS4BracellOnda3[[#This Row],[E-MAIL]])&amp;"*",'[1]Bruno Key Users Consolidado1102'!F:F,0))</f>
        <v>#N/A</v>
      </c>
      <c r="V74" s="70"/>
      <c r="W74" s="70"/>
      <c r="X74" s="65" t="s">
        <v>465</v>
      </c>
      <c r="Y74" s="65" t="s">
        <v>465</v>
      </c>
      <c r="Z74" s="65" t="s">
        <v>465</v>
      </c>
      <c r="AA74" s="81" t="str">
        <f>SUBSTITUTE(SUBSTITUTE(SUBSTITUTE(SUBSTITUTE(SUBSTITUTE(TabelaKeyUsersS4BracellOnda3[[#This Row],[WhatsApp]],"(",""), ")",""),"-",""),"+","")," ","")</f>
        <v>NãoRespondeu</v>
      </c>
      <c r="AB74" s="72" t="str">
        <f>IF(ISERROR(MATCH("*"&amp;RIGHT(TabelaKeyUsersS4BracellOnda3[[#This Row],[Whatsapp_limpo]],8),[1]GruposWhatsApp!D:D,0)),"Wng: não",INDEX([1]GruposWhatsApp!B:B,MATCH("*"&amp;RIGHT(TabelaKeyUsersS4BracellOnda3[[#This Row],[Whatsapp_limpo]],8),[1]GruposWhatsApp!D:D,0)))</f>
        <v>Wng: não</v>
      </c>
      <c r="AC74" s="77" t="e">
        <f ca="1">_xlfn.TEXTBEFORE(TabelaKeyUsersS4BracellOnda3[[#This Row],[NOME DO KEY USER/BPs/FUNCIONAL]]," ")&amp;" "&amp;TRIM(RIGHT(SUBSTITUTE(TabelaKeyUsersS4BracellOnda3[[#This Row],[NOME DO KEY USER/BPs/FUNCIONAL]]," ",REPT(" ",255)),255))</f>
        <v>#NAME?</v>
      </c>
      <c r="AD74" s="77" t="e">
        <f ca="1">TabelaKeyUsersS4BracellOnda3[[#This Row],[1o. e Último nome]]&amp;" ("&amp;TabelaKeyUsersS4BracellOnda3[[#This Row],[MÓDULO S4HANA]]&amp;")"&amp;
IF(ISERROR(SEARCH("fup-",TabelaKeyUsersS4BracellOnda3[[#This Row],[Fup Gestor não validou/respondeu lista KeyUser]])),"","#")</f>
        <v>#NAME?</v>
      </c>
      <c r="AE7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4" s="72" t="str">
        <f>IF(ISERROR(SEARCH("@",TabelaKeyUsersS4BracellOnda3[[#This Row],[E-MAIL]]))=FALSE,"Tem e-Mail KeyUserBPFunc","NÂO tem e-Mail KeyUserBPFunc")</f>
        <v>Tem e-Mail KeyUserBPFunc</v>
      </c>
      <c r="AG74" s="72" t="str">
        <f>IF(ISERROR(SEARCH("@",TabelaKeyUsersS4BracellOnda3[[#This Row],[E-mail Gestor]]))=FALSE,"Tem e-Mail Gestor","NÃO tem e-Mail Gestor")</f>
        <v>Tem e-Mail Gestor</v>
      </c>
      <c r="AH74" s="72" t="str">
        <f>"e-Mail KeyUserBPFuncional tem: "&amp;COUNTIFS(TabelaKeyUsersS4BracellOnda3[E-MAIL],TabelaKeyUsersS4BracellOnda3[[#This Row],[E-mail Gestor]])&amp; " Gestor Cadastrado"</f>
        <v>e-Mail KeyUserBPFuncional tem: 1 Gestor Cadastrado</v>
      </c>
      <c r="AI7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5" spans="1:35" hidden="1">
      <c r="A75" s="78" t="s">
        <v>777</v>
      </c>
      <c r="B75" s="66" t="s">
        <v>385</v>
      </c>
      <c r="C75" s="66" t="s">
        <v>495</v>
      </c>
      <c r="D75" s="67" t="str">
        <f>INDEX(TabelaKeyUsersS4BracellOnda3[NOME DO KEY USER/BPs/FUNCIONAL],MATCH(TabelaKeyUsersS4BracellOnda3[[#This Row],[E-mail Gestor]],TabelaKeyUsersS4BracellOnda3[E-MAIL],0))</f>
        <v>Fabrício Cesconetto</v>
      </c>
      <c r="E75" s="67" t="str">
        <f>INDEX(TabelaKeyUsersS4BracellOnda3[CARGO],MATCH(TabelaKeyUsersS4BracellOnda3[[#This Row],[E-mail Gestor]],TabelaKeyUsersS4BracellOnda3[E-MAIL],0))</f>
        <v>Ger Manutenção Automotiva</v>
      </c>
      <c r="F75" s="68">
        <v>45699</v>
      </c>
      <c r="G75" s="69" t="s">
        <v>506</v>
      </c>
      <c r="H75" s="69" t="s">
        <v>507</v>
      </c>
      <c r="I75" s="69" t="s">
        <v>508</v>
      </c>
      <c r="J75" s="70" t="s">
        <v>778</v>
      </c>
      <c r="K75" s="70" t="s">
        <v>779</v>
      </c>
      <c r="L75" s="70" t="s">
        <v>780</v>
      </c>
      <c r="M75" s="70" t="s">
        <v>502</v>
      </c>
      <c r="N75" s="70" t="s">
        <v>503</v>
      </c>
      <c r="O75" s="70" t="s">
        <v>781</v>
      </c>
      <c r="P75" s="70" t="s">
        <v>396</v>
      </c>
      <c r="Q75" s="70" t="s">
        <v>397</v>
      </c>
      <c r="R75" s="70" t="s">
        <v>398</v>
      </c>
      <c r="S75" s="70" t="s">
        <v>597</v>
      </c>
      <c r="T75" s="72">
        <f>INDEX('[1]Bruno Key Users Consolidado1102'!H:H,MATCH(TRIM(TabelaKeyUsersS4BracellOnda3[[#This Row],[E-MAIL]])&amp;"*",'[1]Bruno Key Users Consolidado1102'!F:F,0))</f>
        <v>0</v>
      </c>
      <c r="U75" s="72" t="str">
        <f>INDEX('[1]Bruno Key Users Consolidado1102'!E:E,MATCH(TRIM(TabelaKeyUsersS4BracellOnda3[[#This Row],[E-MAIL]])&amp;"*",'[1]Bruno Key Users Consolidado1102'!F:F,0))</f>
        <v>PM</v>
      </c>
      <c r="V75" s="70"/>
      <c r="W75" s="70"/>
      <c r="X75" s="70"/>
      <c r="Y75" s="65" t="s">
        <v>336</v>
      </c>
      <c r="Z75" s="65"/>
      <c r="AA75" s="81" t="str">
        <f>SUBSTITUTE(SUBSTITUTE(SUBSTITUTE(SUBSTITUTE(SUBSTITUTE(TabelaKeyUsersS4BracellOnda3[[#This Row],[WhatsApp]],"(",""), ")",""),"-",""),"+","")," ","")</f>
        <v>.</v>
      </c>
      <c r="AB75" s="72" t="str">
        <f>IF(ISERROR(MATCH("*"&amp;RIGHT(TabelaKeyUsersS4BracellOnda3[[#This Row],[Whatsapp_limpo]],8),[1]GruposWhatsApp!D:D,0)),"Wng: não",INDEX([1]GruposWhatsApp!B:B,MATCH("*"&amp;RIGHT(TabelaKeyUsersS4BracellOnda3[[#This Row],[Whatsapp_limpo]],8),[1]GruposWhatsApp!D:D,0)))</f>
        <v>Wng: não</v>
      </c>
      <c r="AC75" s="77" t="e">
        <f ca="1">_xlfn.TEXTBEFORE(TabelaKeyUsersS4BracellOnda3[[#This Row],[NOME DO KEY USER/BPs/FUNCIONAL]]," ")&amp;" "&amp;TRIM(RIGHT(SUBSTITUTE(TabelaKeyUsersS4BracellOnda3[[#This Row],[NOME DO KEY USER/BPs/FUNCIONAL]]," ",REPT(" ",255)),255))</f>
        <v>#NAME?</v>
      </c>
      <c r="AD75" s="77" t="e">
        <f ca="1">TabelaKeyUsersS4BracellOnda3[[#This Row],[1o. e Último nome]]&amp;" ("&amp;TabelaKeyUsersS4BracellOnda3[[#This Row],[MÓDULO S4HANA]]&amp;")"&amp;
IF(ISERROR(SEARCH("fup-",TabelaKeyUsersS4BracellOnda3[[#This Row],[Fup Gestor não validou/respondeu lista KeyUser]])),"","#")</f>
        <v>#NAME?</v>
      </c>
      <c r="AE7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5" s="72" t="str">
        <f>IF(ISERROR(SEARCH("@",TabelaKeyUsersS4BracellOnda3[[#This Row],[E-MAIL]]))=FALSE,"Tem e-Mail KeyUserBPFunc","NÂO tem e-Mail KeyUserBPFunc")</f>
        <v>Tem e-Mail KeyUserBPFunc</v>
      </c>
      <c r="AG75" s="72" t="str">
        <f>IF(ISERROR(SEARCH("@",TabelaKeyUsersS4BracellOnda3[[#This Row],[E-mail Gestor]]))=FALSE,"Tem e-Mail Gestor","NÃO tem e-Mail Gestor")</f>
        <v>Tem e-Mail Gestor</v>
      </c>
      <c r="AH75" s="72" t="str">
        <f>"e-Mail KeyUserBPFuncional tem: "&amp;COUNTIFS(TabelaKeyUsersS4BracellOnda3[E-MAIL],TabelaKeyUsersS4BracellOnda3[[#This Row],[E-mail Gestor]])&amp; " Gestor Cadastrado"</f>
        <v>e-Mail KeyUserBPFuncional tem: 1 Gestor Cadastrado</v>
      </c>
      <c r="AI7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6" spans="1:35">
      <c r="A76" s="66" t="s">
        <v>782</v>
      </c>
      <c r="B76" s="66" t="s">
        <v>385</v>
      </c>
      <c r="C76" s="66" t="s">
        <v>405</v>
      </c>
      <c r="D76" s="67" t="str">
        <f>INDEX(TabelaKeyUsersS4BracellOnda3[NOME DO KEY USER/BPs/FUNCIONAL],MATCH(TabelaKeyUsersS4BracellOnda3[[#This Row],[E-mail Gestor]],TabelaKeyUsersS4BracellOnda3[E-MAIL],0))</f>
        <v>Rodrigo Fantini</v>
      </c>
      <c r="E76" s="67" t="str">
        <f>INDEX(TabelaKeyUsersS4BracellOnda3[CARGO],MATCH(TabelaKeyUsersS4BracellOnda3[[#This Row],[E-mail Gestor]],TabelaKeyUsersS4BracellOnda3[E-MAIL],0))</f>
        <v>Coord Atc</v>
      </c>
      <c r="F76" s="68">
        <v>45699</v>
      </c>
      <c r="G76" s="69" t="s">
        <v>783</v>
      </c>
      <c r="H76" s="69" t="s">
        <v>784</v>
      </c>
      <c r="I76" s="69" t="s">
        <v>785</v>
      </c>
      <c r="J76" s="70" t="s">
        <v>786</v>
      </c>
      <c r="K76" s="70" t="s">
        <v>787</v>
      </c>
      <c r="L76" s="70" t="s">
        <v>788</v>
      </c>
      <c r="M76" s="44" t="s">
        <v>789</v>
      </c>
      <c r="N76" s="65" t="s">
        <v>647</v>
      </c>
      <c r="O76" s="70" t="s">
        <v>790</v>
      </c>
      <c r="P76" s="70" t="s">
        <v>396</v>
      </c>
      <c r="Q76" s="70" t="s">
        <v>397</v>
      </c>
      <c r="R76" s="70" t="s">
        <v>398</v>
      </c>
      <c r="S76" s="70" t="s">
        <v>414</v>
      </c>
      <c r="T76" s="72">
        <f>INDEX('[1]Bruno Key Users Consolidado1102'!H:H,MATCH(TRIM(TabelaKeyUsersS4BracellOnda3[[#This Row],[E-MAIL]])&amp;"*",'[1]Bruno Key Users Consolidado1102'!F:F,0))</f>
        <v>0</v>
      </c>
      <c r="U76" s="72" t="str">
        <f>INDEX('[1]Bruno Key Users Consolidado1102'!E:E,MATCH(TRIM(TabelaKeyUsersS4BracellOnda3[[#This Row],[E-MAIL]])&amp;"*",'[1]Bruno Key Users Consolidado1102'!F:F,0))</f>
        <v>CO</v>
      </c>
      <c r="V76" s="70"/>
      <c r="W76" s="70"/>
      <c r="X76" s="65" t="s">
        <v>465</v>
      </c>
      <c r="Y76" s="65" t="s">
        <v>465</v>
      </c>
      <c r="Z76" s="65" t="s">
        <v>465</v>
      </c>
      <c r="AA76" s="81" t="str">
        <f>SUBSTITUTE(SUBSTITUTE(SUBSTITUTE(SUBSTITUTE(SUBSTITUTE(TabelaKeyUsersS4BracellOnda3[[#This Row],[WhatsApp]],"(",""), ")",""),"-",""),"+","")," ","")</f>
        <v>NãoRespondeu</v>
      </c>
      <c r="AB76" s="72" t="str">
        <f>IF(ISERROR(MATCH("*"&amp;RIGHT(TabelaKeyUsersS4BracellOnda3[[#This Row],[Whatsapp_limpo]],8),[1]GruposWhatsApp!D:D,0)),"Wng: não",INDEX([1]GruposWhatsApp!B:B,MATCH("*"&amp;RIGHT(TabelaKeyUsersS4BracellOnda3[[#This Row],[Whatsapp_limpo]],8),[1]GruposWhatsApp!D:D,0)))</f>
        <v>Wng: não</v>
      </c>
      <c r="AC76" s="77" t="e">
        <f ca="1">_xlfn.TEXTBEFORE(TabelaKeyUsersS4BracellOnda3[[#This Row],[NOME DO KEY USER/BPs/FUNCIONAL]]," ")&amp;" "&amp;TRIM(RIGHT(SUBSTITUTE(TabelaKeyUsersS4BracellOnda3[[#This Row],[NOME DO KEY USER/BPs/FUNCIONAL]]," ",REPT(" ",255)),255))</f>
        <v>#NAME?</v>
      </c>
      <c r="AD76" s="77" t="e">
        <f ca="1">TabelaKeyUsersS4BracellOnda3[[#This Row],[1o. e Último nome]]&amp;" ("&amp;TabelaKeyUsersS4BracellOnda3[[#This Row],[MÓDULO S4HANA]]&amp;")"&amp;
IF(ISERROR(SEARCH("fup-",TabelaKeyUsersS4BracellOnda3[[#This Row],[Fup Gestor não validou/respondeu lista KeyUser]])),"","#")</f>
        <v>#NAME?</v>
      </c>
      <c r="AE7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6" s="72" t="str">
        <f>IF(ISERROR(SEARCH("@",TabelaKeyUsersS4BracellOnda3[[#This Row],[E-MAIL]]))=FALSE,"Tem e-Mail KeyUserBPFunc","NÂO tem e-Mail KeyUserBPFunc")</f>
        <v>Tem e-Mail KeyUserBPFunc</v>
      </c>
      <c r="AG76" s="72" t="str">
        <f>IF(ISERROR(SEARCH("@",TabelaKeyUsersS4BracellOnda3[[#This Row],[E-mail Gestor]]))=FALSE,"Tem e-Mail Gestor","NÃO tem e-Mail Gestor")</f>
        <v>Tem e-Mail Gestor</v>
      </c>
      <c r="AH76" s="72" t="str">
        <f>"e-Mail KeyUserBPFuncional tem: "&amp;COUNTIFS(TabelaKeyUsersS4BracellOnda3[E-MAIL],TabelaKeyUsersS4BracellOnda3[[#This Row],[E-mail Gestor]])&amp; " Gestor Cadastrado"</f>
        <v>e-Mail KeyUserBPFuncional tem: 1 Gestor Cadastrado</v>
      </c>
      <c r="AI7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7" spans="1:35" hidden="1">
      <c r="A77" s="66" t="s">
        <v>782</v>
      </c>
      <c r="B77" s="66" t="s">
        <v>405</v>
      </c>
      <c r="C77" s="66" t="s">
        <v>405</v>
      </c>
      <c r="D77" s="67" t="e">
        <f>INDEX(TabelaKeyUsersS4BracellOnda3[NOME DO KEY USER/BPs/FUNCIONAL],MATCH(TabelaKeyUsersS4BracellOnda3[[#This Row],[E-mail Gestor]],TabelaKeyUsersS4BracellOnda3[E-MAIL],0))</f>
        <v>#N/A</v>
      </c>
      <c r="E77" s="67" t="e">
        <f>INDEX(TabelaKeyUsersS4BracellOnda3[CARGO],MATCH(TabelaKeyUsersS4BracellOnda3[[#This Row],[E-mail Gestor]],TabelaKeyUsersS4BracellOnda3[E-MAIL],0))</f>
        <v>#N/A</v>
      </c>
      <c r="F77" s="68">
        <v>45699</v>
      </c>
      <c r="G77" s="69" t="s">
        <v>791</v>
      </c>
      <c r="H77" s="69" t="s">
        <v>792</v>
      </c>
      <c r="I77" s="69" t="s">
        <v>793</v>
      </c>
      <c r="J77" s="70" t="s">
        <v>794</v>
      </c>
      <c r="K77" s="70" t="s">
        <v>795</v>
      </c>
      <c r="L77" s="70" t="s">
        <v>796</v>
      </c>
      <c r="M77" s="70" t="s">
        <v>732</v>
      </c>
      <c r="N77" s="70"/>
      <c r="O77" s="70" t="s">
        <v>797</v>
      </c>
      <c r="P77" s="65" t="s">
        <v>405</v>
      </c>
      <c r="Q77" s="70" t="s">
        <v>397</v>
      </c>
      <c r="R77" s="70" t="s">
        <v>398</v>
      </c>
      <c r="S77" s="70" t="s">
        <v>756</v>
      </c>
      <c r="T77" s="72">
        <f>INDEX('[1]Bruno Key Users Consolidado1102'!H:H,MATCH(TRIM(TabelaKeyUsersS4BracellOnda3[[#This Row],[E-MAIL]])&amp;"*",'[1]Bruno Key Users Consolidado1102'!F:F,0))</f>
        <v>0</v>
      </c>
      <c r="U77" s="72" t="str">
        <f>INDEX('[1]Bruno Key Users Consolidado1102'!E:E,MATCH(TRIM(TabelaKeyUsersS4BracellOnda3[[#This Row],[E-MAIL]])&amp;"*",'[1]Bruno Key Users Consolidado1102'!F:F,0))</f>
        <v>PP</v>
      </c>
      <c r="V77" s="70"/>
      <c r="W77" s="70"/>
      <c r="X77" s="70"/>
      <c r="Y77" s="65" t="s">
        <v>336</v>
      </c>
      <c r="Z77" s="65"/>
      <c r="AA77" s="81" t="str">
        <f>SUBSTITUTE(SUBSTITUTE(SUBSTITUTE(SUBSTITUTE(SUBSTITUTE(TabelaKeyUsersS4BracellOnda3[[#This Row],[WhatsApp]],"(",""), ")",""),"-",""),"+","")," ","")</f>
        <v>.</v>
      </c>
      <c r="AB77" s="72" t="str">
        <f>IF(ISERROR(MATCH("*"&amp;RIGHT(TabelaKeyUsersS4BracellOnda3[[#This Row],[Whatsapp_limpo]],8),[1]GruposWhatsApp!D:D,0)),"Wng: não",INDEX([1]GruposWhatsApp!B:B,MATCH("*"&amp;RIGHT(TabelaKeyUsersS4BracellOnda3[[#This Row],[Whatsapp_limpo]],8),[1]GruposWhatsApp!D:D,0)))</f>
        <v>Wng: não</v>
      </c>
      <c r="AC77" s="77" t="e">
        <f ca="1">_xlfn.TEXTBEFORE(TabelaKeyUsersS4BracellOnda3[[#This Row],[NOME DO KEY USER/BPs/FUNCIONAL]]," ")&amp;" "&amp;TRIM(RIGHT(SUBSTITUTE(TabelaKeyUsersS4BracellOnda3[[#This Row],[NOME DO KEY USER/BPs/FUNCIONAL]]," ",REPT(" ",255)),255))</f>
        <v>#NAME?</v>
      </c>
      <c r="AD77" s="77" t="e">
        <f ca="1">TabelaKeyUsersS4BracellOnda3[[#This Row],[1o. e Último nome]]&amp;" ("&amp;TabelaKeyUsersS4BracellOnda3[[#This Row],[MÓDULO S4HANA]]&amp;")"&amp;
IF(ISERROR(SEARCH("fup-",TabelaKeyUsersS4BracellOnda3[[#This Row],[Fup Gestor não validou/respondeu lista KeyUser]])),"","#")</f>
        <v>#NAME?</v>
      </c>
      <c r="AE7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7" s="72" t="str">
        <f>IF(ISERROR(SEARCH("@",TabelaKeyUsersS4BracellOnda3[[#This Row],[E-MAIL]]))=FALSE,"Tem e-Mail KeyUserBPFunc","NÂO tem e-Mail KeyUserBPFunc")</f>
        <v>Tem e-Mail KeyUserBPFunc</v>
      </c>
      <c r="AG77" s="72" t="str">
        <f>IF(ISERROR(SEARCH("@",TabelaKeyUsersS4BracellOnda3[[#This Row],[E-mail Gestor]]))=FALSE,"Tem e-Mail Gestor","NÃO tem e-Mail Gestor")</f>
        <v>Tem e-Mail Gestor</v>
      </c>
      <c r="AH77" s="72" t="str">
        <f>"e-Mail KeyUserBPFuncional tem: "&amp;COUNTIFS(TabelaKeyUsersS4BracellOnda3[E-MAIL],TabelaKeyUsersS4BracellOnda3[[#This Row],[E-mail Gestor]])&amp; " Gestor Cadastrado"</f>
        <v>e-Mail KeyUserBPFuncional tem: 0 Gestor Cadastrado</v>
      </c>
      <c r="AI7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8" spans="1:35">
      <c r="A78" s="66" t="s">
        <v>782</v>
      </c>
      <c r="B78" s="66" t="s">
        <v>385</v>
      </c>
      <c r="C78" s="66" t="s">
        <v>405</v>
      </c>
      <c r="D78" s="67" t="str">
        <f>INDEX(TabelaKeyUsersS4BracellOnda3[NOME DO KEY USER/BPs/FUNCIONAL],MATCH(TabelaKeyUsersS4BracellOnda3[[#This Row],[E-mail Gestor]],TabelaKeyUsersS4BracellOnda3[E-MAIL],0))</f>
        <v>Leandro De Jesus Moreira</v>
      </c>
      <c r="E78" s="67" t="str">
        <f>INDEX(TabelaKeyUsersS4BracellOnda3[CARGO],MATCH(TabelaKeyUsersS4BracellOnda3[[#This Row],[E-mail Gestor]],TabelaKeyUsersS4BracellOnda3[E-MAIL],0))</f>
        <v>Coord P&amp;D R&amp;D</v>
      </c>
      <c r="F78" s="68">
        <v>45699</v>
      </c>
      <c r="G78" s="69" t="s">
        <v>798</v>
      </c>
      <c r="H78" s="69" t="s">
        <v>799</v>
      </c>
      <c r="I78" s="69" t="s">
        <v>793</v>
      </c>
      <c r="J78" s="70" t="s">
        <v>800</v>
      </c>
      <c r="K78" s="70" t="s">
        <v>801</v>
      </c>
      <c r="L78" s="70" t="s">
        <v>796</v>
      </c>
      <c r="M78" s="70" t="s">
        <v>732</v>
      </c>
      <c r="N78" s="70" t="s">
        <v>733</v>
      </c>
      <c r="O78" s="70" t="s">
        <v>802</v>
      </c>
      <c r="P78" s="70" t="s">
        <v>396</v>
      </c>
      <c r="Q78" s="70" t="s">
        <v>397</v>
      </c>
      <c r="R78" s="70" t="s">
        <v>398</v>
      </c>
      <c r="S78" s="70" t="s">
        <v>414</v>
      </c>
      <c r="T78" s="72">
        <f>INDEX('[1]Bruno Key Users Consolidado1102'!H:H,MATCH(TRIM(TabelaKeyUsersS4BracellOnda3[[#This Row],[E-MAIL]])&amp;"*",'[1]Bruno Key Users Consolidado1102'!F:F,0))</f>
        <v>0</v>
      </c>
      <c r="U78" s="72" t="str">
        <f>INDEX('[1]Bruno Key Users Consolidado1102'!E:E,MATCH(TRIM(TabelaKeyUsersS4BracellOnda3[[#This Row],[E-MAIL]])&amp;"*",'[1]Bruno Key Users Consolidado1102'!F:F,0))</f>
        <v>PP</v>
      </c>
      <c r="V78" s="70"/>
      <c r="W78" s="70"/>
      <c r="X78" s="70" t="s">
        <v>447</v>
      </c>
      <c r="Y78" s="73" t="s">
        <v>803</v>
      </c>
      <c r="Z78" s="80">
        <v>45862</v>
      </c>
      <c r="AA78" s="81" t="str">
        <f>SUBSTITUTE(SUBSTITUTE(SUBSTITUTE(SUBSTITUTE(SUBSTITUTE(TabelaKeyUsersS4BracellOnda3[[#This Row],[WhatsApp]],"(",""), ")",""),"-",""),"+","")," ","")</f>
        <v>14981893186</v>
      </c>
      <c r="AB78" s="72" t="str">
        <f>IF(ISERROR(MATCH("*"&amp;RIGHT(TabelaKeyUsersS4BracellOnda3[[#This Row],[Whatsapp_limpo]],8),[1]GruposWhatsApp!D:D,0)),"Wng: não",INDEX([1]GruposWhatsApp!B:B,MATCH("*"&amp;RIGHT(TabelaKeyUsersS4BracellOnda3[[#This Row],[Whatsapp_limpo]],8),[1]GruposWhatsApp!D:D,0)))</f>
        <v>Wng: não</v>
      </c>
      <c r="AC78" s="77" t="e">
        <f ca="1">_xlfn.TEXTBEFORE(TabelaKeyUsersS4BracellOnda3[[#This Row],[NOME DO KEY USER/BPs/FUNCIONAL]]," ")&amp;" "&amp;TRIM(RIGHT(SUBSTITUTE(TabelaKeyUsersS4BracellOnda3[[#This Row],[NOME DO KEY USER/BPs/FUNCIONAL]]," ",REPT(" ",255)),255))</f>
        <v>#NAME?</v>
      </c>
      <c r="AD78" s="77" t="e">
        <f ca="1">TabelaKeyUsersS4BracellOnda3[[#This Row],[1o. e Último nome]]&amp;" ("&amp;TabelaKeyUsersS4BracellOnda3[[#This Row],[MÓDULO S4HANA]]&amp;")"&amp;
IF(ISERROR(SEARCH("fup-",TabelaKeyUsersS4BracellOnda3[[#This Row],[Fup Gestor não validou/respondeu lista KeyUser]])),"","#")</f>
        <v>#NAME?</v>
      </c>
      <c r="AE7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8" s="72" t="str">
        <f>IF(ISERROR(SEARCH("@",TabelaKeyUsersS4BracellOnda3[[#This Row],[E-MAIL]]))=FALSE,"Tem e-Mail KeyUserBPFunc","NÂO tem e-Mail KeyUserBPFunc")</f>
        <v>Tem e-Mail KeyUserBPFunc</v>
      </c>
      <c r="AG78" s="72" t="str">
        <f>IF(ISERROR(SEARCH("@",TabelaKeyUsersS4BracellOnda3[[#This Row],[E-mail Gestor]]))=FALSE,"Tem e-Mail Gestor","NÃO tem e-Mail Gestor")</f>
        <v>Tem e-Mail Gestor</v>
      </c>
      <c r="AH78" s="72" t="str">
        <f>"e-Mail KeyUserBPFuncional tem: "&amp;COUNTIFS(TabelaKeyUsersS4BracellOnda3[E-MAIL],TabelaKeyUsersS4BracellOnda3[[#This Row],[E-mail Gestor]])&amp; " Gestor Cadastrado"</f>
        <v>e-Mail KeyUserBPFuncional tem: 1 Gestor Cadastrado</v>
      </c>
      <c r="AI7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79" spans="1:35" s="92" customFormat="1">
      <c r="A79" s="78" t="s">
        <v>804</v>
      </c>
      <c r="B79" s="66" t="s">
        <v>385</v>
      </c>
      <c r="C79" s="66" t="s">
        <v>495</v>
      </c>
      <c r="D79" s="67" t="str">
        <f>INDEX(TabelaKeyUsersS4BracellOnda3[NOME DO KEY USER/BPs/FUNCIONAL],MATCH(TabelaKeyUsersS4BracellOnda3[[#This Row],[E-mail Gestor]],TabelaKeyUsersS4BracellOnda3[E-MAIL],0))</f>
        <v>Flavio Augusto Ferreira Dos Santos</v>
      </c>
      <c r="E79" s="67" t="str">
        <f>INDEX(TabelaKeyUsersS4BracellOnda3[CARGO],MATCH(TabelaKeyUsersS4BracellOnda3[[#This Row],[E-mail Gestor]],TabelaKeyUsersS4BracellOnda3[E-MAIL],0))</f>
        <v>Ger Melhoria Projeto Permanente</v>
      </c>
      <c r="F79" s="68">
        <v>45699</v>
      </c>
      <c r="G79" s="69" t="s">
        <v>805</v>
      </c>
      <c r="H79" s="69" t="s">
        <v>806</v>
      </c>
      <c r="I79" s="69" t="s">
        <v>807</v>
      </c>
      <c r="J79" s="70" t="s">
        <v>808</v>
      </c>
      <c r="K79" s="70" t="s">
        <v>809</v>
      </c>
      <c r="L79" s="70" t="s">
        <v>810</v>
      </c>
      <c r="M79" s="70" t="s">
        <v>732</v>
      </c>
      <c r="N79" s="70" t="s">
        <v>733</v>
      </c>
      <c r="O79" s="70" t="s">
        <v>811</v>
      </c>
      <c r="P79" s="70" t="s">
        <v>396</v>
      </c>
      <c r="Q79" s="70" t="s">
        <v>397</v>
      </c>
      <c r="R79" s="70" t="s">
        <v>398</v>
      </c>
      <c r="S79" s="70" t="s">
        <v>414</v>
      </c>
      <c r="T79" s="72">
        <f>INDEX('[1]Bruno Key Users Consolidado1102'!H:H,MATCH(TRIM(TabelaKeyUsersS4BracellOnda3[[#This Row],[E-MAIL]])&amp;"*",'[1]Bruno Key Users Consolidado1102'!F:F,0))</f>
        <v>0</v>
      </c>
      <c r="U79" s="72" t="str">
        <f>INDEX('[1]Bruno Key Users Consolidado1102'!E:E,MATCH(TRIM(TabelaKeyUsersS4BracellOnda3[[#This Row],[E-MAIL]])&amp;"*",'[1]Bruno Key Users Consolidado1102'!F:F,0))</f>
        <v>PP</v>
      </c>
      <c r="V79" s="70"/>
      <c r="W79" s="70"/>
      <c r="X79" s="70" t="s">
        <v>402</v>
      </c>
      <c r="Y79" s="73" t="s">
        <v>812</v>
      </c>
      <c r="Z79" s="80">
        <v>45700</v>
      </c>
      <c r="AA79" s="81" t="str">
        <f>SUBSTITUTE(SUBSTITUTE(SUBSTITUTE(SUBSTITUTE(SUBSTITUTE(TabelaKeyUsersS4BracellOnda3[[#This Row],[WhatsApp]],"(",""), ")",""),"-",""),"+","")," ","")</f>
        <v>14998530983</v>
      </c>
      <c r="AB79" s="72" t="str">
        <f>IF(ISERROR(MATCH("*"&amp;RIGHT(TabelaKeyUsersS4BracellOnda3[[#This Row],[Whatsapp_limpo]],8),[1]GruposWhatsApp!D:D,0)),"Wng: não",INDEX([1]GruposWhatsApp!B:B,MATCH("*"&amp;RIGHT(TabelaKeyUsersS4BracellOnda3[[#This Row],[Whatsapp_limpo]],8),[1]GruposWhatsApp!D:D,0)))</f>
        <v>Wng: não</v>
      </c>
      <c r="AC79" s="77" t="e">
        <f ca="1">_xlfn.TEXTBEFORE(TabelaKeyUsersS4BracellOnda3[[#This Row],[NOME DO KEY USER/BPs/FUNCIONAL]]," ")&amp;" "&amp;TRIM(RIGHT(SUBSTITUTE(TabelaKeyUsersS4BracellOnda3[[#This Row],[NOME DO KEY USER/BPs/FUNCIONAL]]," ",REPT(" ",255)),255))</f>
        <v>#NAME?</v>
      </c>
      <c r="AD79" s="77" t="e">
        <f ca="1">TabelaKeyUsersS4BracellOnda3[[#This Row],[1o. e Último nome]]&amp;" ("&amp;TabelaKeyUsersS4BracellOnda3[[#This Row],[MÓDULO S4HANA]]&amp;")"&amp;
IF(ISERROR(SEARCH("fup-",TabelaKeyUsersS4BracellOnda3[[#This Row],[Fup Gestor não validou/respondeu lista KeyUser]])),"","#")</f>
        <v>#NAME?</v>
      </c>
      <c r="AE7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79" s="72" t="str">
        <f>IF(ISERROR(SEARCH("@",TabelaKeyUsersS4BracellOnda3[[#This Row],[E-MAIL]]))=FALSE,"Tem e-Mail KeyUserBPFunc","NÂO tem e-Mail KeyUserBPFunc")</f>
        <v>Tem e-Mail KeyUserBPFunc</v>
      </c>
      <c r="AG79" s="72" t="str">
        <f>IF(ISERROR(SEARCH("@",TabelaKeyUsersS4BracellOnda3[[#This Row],[E-mail Gestor]]))=FALSE,"Tem e-Mail Gestor","NÃO tem e-Mail Gestor")</f>
        <v>Tem e-Mail Gestor</v>
      </c>
      <c r="AH79" s="72" t="str">
        <f>"e-Mail KeyUserBPFuncional tem: "&amp;COUNTIFS(TabelaKeyUsersS4BracellOnda3[E-MAIL],TabelaKeyUsersS4BracellOnda3[[#This Row],[E-mail Gestor]])&amp; " Gestor Cadastrado"</f>
        <v>e-Mail KeyUserBPFuncional tem: 1 Gestor Cadastrado</v>
      </c>
      <c r="AI7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0" spans="1:35" s="92" customFormat="1">
      <c r="A80" s="78" t="s">
        <v>804</v>
      </c>
      <c r="B80" s="66" t="s">
        <v>385</v>
      </c>
      <c r="C80" s="66" t="s">
        <v>495</v>
      </c>
      <c r="D80" s="67" t="str">
        <f>INDEX(TabelaKeyUsersS4BracellOnda3[NOME DO KEY USER/BPs/FUNCIONAL],MATCH(TabelaKeyUsersS4BracellOnda3[[#This Row],[E-mail Gestor]],TabelaKeyUsersS4BracellOnda3[E-MAIL],0))</f>
        <v>Flavio Augusto Ferreira Dos Santos</v>
      </c>
      <c r="E80" s="67" t="str">
        <f>INDEX(TabelaKeyUsersS4BracellOnda3[CARGO],MATCH(TabelaKeyUsersS4BracellOnda3[[#This Row],[E-mail Gestor]],TabelaKeyUsersS4BracellOnda3[E-MAIL],0))</f>
        <v>Ger Melhoria Projeto Permanente</v>
      </c>
      <c r="F80" s="68">
        <v>45699</v>
      </c>
      <c r="G80" s="69" t="s">
        <v>805</v>
      </c>
      <c r="H80" s="69" t="s">
        <v>806</v>
      </c>
      <c r="I80" s="69" t="s">
        <v>807</v>
      </c>
      <c r="J80" s="70" t="s">
        <v>813</v>
      </c>
      <c r="K80" s="70" t="s">
        <v>586</v>
      </c>
      <c r="L80" s="70" t="s">
        <v>810</v>
      </c>
      <c r="M80" s="70" t="s">
        <v>732</v>
      </c>
      <c r="N80" s="70" t="s">
        <v>733</v>
      </c>
      <c r="O80" s="70" t="s">
        <v>814</v>
      </c>
      <c r="P80" s="70" t="s">
        <v>396</v>
      </c>
      <c r="Q80" s="70" t="s">
        <v>397</v>
      </c>
      <c r="R80" s="70" t="s">
        <v>398</v>
      </c>
      <c r="S80" s="70" t="s">
        <v>414</v>
      </c>
      <c r="T80" s="72">
        <f>INDEX('[1]Bruno Key Users Consolidado1102'!H:H,MATCH(TRIM(TabelaKeyUsersS4BracellOnda3[[#This Row],[E-MAIL]])&amp;"*",'[1]Bruno Key Users Consolidado1102'!F:F,0))</f>
        <v>0</v>
      </c>
      <c r="U80" s="72" t="str">
        <f>INDEX('[1]Bruno Key Users Consolidado1102'!E:E,MATCH(TRIM(TabelaKeyUsersS4BracellOnda3[[#This Row],[E-MAIL]])&amp;"*",'[1]Bruno Key Users Consolidado1102'!F:F,0))</f>
        <v>PP</v>
      </c>
      <c r="V80" s="70" t="s">
        <v>815</v>
      </c>
      <c r="W80" s="70" t="s">
        <v>401</v>
      </c>
      <c r="X80" s="70" t="s">
        <v>402</v>
      </c>
      <c r="Y80" s="73" t="s">
        <v>816</v>
      </c>
      <c r="Z80" s="80">
        <v>45685</v>
      </c>
      <c r="AA80" s="81" t="str">
        <f>SUBSTITUTE(SUBSTITUTE(SUBSTITUTE(SUBSTITUTE(SUBSTITUTE(TabelaKeyUsersS4BracellOnda3[[#This Row],[WhatsApp]],"(",""), ")",""),"-",""),"+","")," ","")</f>
        <v>14997154916</v>
      </c>
      <c r="AB80" s="72" t="str">
        <f>IF(ISERROR(MATCH("*"&amp;RIGHT(TabelaKeyUsersS4BracellOnda3[[#This Row],[Whatsapp_limpo]],8),[1]GruposWhatsApp!D:D,0)),"Wng: não",INDEX([1]GruposWhatsApp!B:B,MATCH("*"&amp;RIGHT(TabelaKeyUsersS4BracellOnda3[[#This Row],[Whatsapp_limpo]],8),[1]GruposWhatsApp!D:D,0)))</f>
        <v>Wng: não</v>
      </c>
      <c r="AC80" s="77" t="e">
        <f ca="1">_xlfn.TEXTBEFORE(TabelaKeyUsersS4BracellOnda3[[#This Row],[NOME DO KEY USER/BPs/FUNCIONAL]]," ")&amp;" "&amp;TRIM(RIGHT(SUBSTITUTE(TabelaKeyUsersS4BracellOnda3[[#This Row],[NOME DO KEY USER/BPs/FUNCIONAL]]," ",REPT(" ",255)),255))</f>
        <v>#NAME?</v>
      </c>
      <c r="AD80" s="77" t="e">
        <f ca="1">TabelaKeyUsersS4BracellOnda3[[#This Row],[1o. e Último nome]]&amp;" ("&amp;TabelaKeyUsersS4BracellOnda3[[#This Row],[MÓDULO S4HANA]]&amp;")"&amp;
IF(ISERROR(SEARCH("fup-",TabelaKeyUsersS4BracellOnda3[[#This Row],[Fup Gestor não validou/respondeu lista KeyUser]])),"","#")</f>
        <v>#NAME?</v>
      </c>
      <c r="AE8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0" s="72" t="str">
        <f>IF(ISERROR(SEARCH("@",TabelaKeyUsersS4BracellOnda3[[#This Row],[E-MAIL]]))=FALSE,"Tem e-Mail KeyUserBPFunc","NÂO tem e-Mail KeyUserBPFunc")</f>
        <v>Tem e-Mail KeyUserBPFunc</v>
      </c>
      <c r="AG80" s="72" t="str">
        <f>IF(ISERROR(SEARCH("@",TabelaKeyUsersS4BracellOnda3[[#This Row],[E-mail Gestor]]))=FALSE,"Tem e-Mail Gestor","NÃO tem e-Mail Gestor")</f>
        <v>Tem e-Mail Gestor</v>
      </c>
      <c r="AH80" s="72" t="str">
        <f>"e-Mail KeyUserBPFuncional tem: "&amp;COUNTIFS(TabelaKeyUsersS4BracellOnda3[E-MAIL],TabelaKeyUsersS4BracellOnda3[[#This Row],[E-mail Gestor]])&amp; " Gestor Cadastrado"</f>
        <v>e-Mail KeyUserBPFuncional tem: 1 Gestor Cadastrado</v>
      </c>
      <c r="AI8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1" spans="1:35" s="92" customFormat="1">
      <c r="A81" s="78" t="s">
        <v>804</v>
      </c>
      <c r="B81" s="66" t="s">
        <v>385</v>
      </c>
      <c r="C81" s="66" t="s">
        <v>495</v>
      </c>
      <c r="D81" s="67" t="str">
        <f>INDEX(TabelaKeyUsersS4BracellOnda3[NOME DO KEY USER/BPs/FUNCIONAL],MATCH(TabelaKeyUsersS4BracellOnda3[[#This Row],[E-mail Gestor]],TabelaKeyUsersS4BracellOnda3[E-MAIL],0))</f>
        <v>Flavio Augusto Ferreira Dos Santos</v>
      </c>
      <c r="E81" s="67" t="str">
        <f>INDEX(TabelaKeyUsersS4BracellOnda3[CARGO],MATCH(TabelaKeyUsersS4BracellOnda3[[#This Row],[E-mail Gestor]],TabelaKeyUsersS4BracellOnda3[E-MAIL],0))</f>
        <v>Ger Melhoria Projeto Permanente</v>
      </c>
      <c r="F81" s="68">
        <v>45706</v>
      </c>
      <c r="G81" s="69" t="s">
        <v>805</v>
      </c>
      <c r="H81" s="69" t="s">
        <v>806</v>
      </c>
      <c r="I81" s="69" t="s">
        <v>807</v>
      </c>
      <c r="J81" s="79" t="s">
        <v>817</v>
      </c>
      <c r="K81" s="70" t="s">
        <v>459</v>
      </c>
      <c r="L81" s="65" t="s">
        <v>818</v>
      </c>
      <c r="M81" s="65" t="s">
        <v>819</v>
      </c>
      <c r="N81" s="65" t="s">
        <v>503</v>
      </c>
      <c r="O81" s="70" t="s">
        <v>820</v>
      </c>
      <c r="P81" s="70" t="s">
        <v>396</v>
      </c>
      <c r="Q81" s="70" t="s">
        <v>397</v>
      </c>
      <c r="R81" s="70" t="s">
        <v>398</v>
      </c>
      <c r="S81" s="70" t="s">
        <v>414</v>
      </c>
      <c r="T81" s="72" t="e">
        <f>INDEX('[1]Bruno Key Users Consolidado1102'!H:H,MATCH(TRIM(TabelaKeyUsersS4BracellOnda3[[#This Row],[E-MAIL]])&amp;"*",'[1]Bruno Key Users Consolidado1102'!F:F,0))</f>
        <v>#N/A</v>
      </c>
      <c r="U81" s="72" t="e">
        <f>INDEX('[1]Bruno Key Users Consolidado1102'!E:E,MATCH(TRIM(TabelaKeyUsersS4BracellOnda3[[#This Row],[E-MAIL]])&amp;"*",'[1]Bruno Key Users Consolidado1102'!F:F,0))</f>
        <v>#N/A</v>
      </c>
      <c r="V81" s="70"/>
      <c r="W81" s="70"/>
      <c r="X81" s="65" t="s">
        <v>465</v>
      </c>
      <c r="Y81" s="65" t="s">
        <v>465</v>
      </c>
      <c r="Z81" s="65" t="s">
        <v>465</v>
      </c>
      <c r="AA81" s="81" t="str">
        <f>SUBSTITUTE(SUBSTITUTE(SUBSTITUTE(SUBSTITUTE(SUBSTITUTE(TabelaKeyUsersS4BracellOnda3[[#This Row],[WhatsApp]],"(",""), ")",""),"-",""),"+","")," ","")</f>
        <v>NãoRespondeu</v>
      </c>
      <c r="AB81" s="72" t="str">
        <f>IF(ISERROR(MATCH("*"&amp;RIGHT(TabelaKeyUsersS4BracellOnda3[[#This Row],[Whatsapp_limpo]],8),[1]GruposWhatsApp!D:D,0)),"Wng: não",INDEX([1]GruposWhatsApp!B:B,MATCH("*"&amp;RIGHT(TabelaKeyUsersS4BracellOnda3[[#This Row],[Whatsapp_limpo]],8),[1]GruposWhatsApp!D:D,0)))</f>
        <v>Wng: não</v>
      </c>
      <c r="AC81" s="77" t="e">
        <f ca="1">_xlfn.TEXTBEFORE(TabelaKeyUsersS4BracellOnda3[[#This Row],[NOME DO KEY USER/BPs/FUNCIONAL]]," ")&amp;" "&amp;TRIM(RIGHT(SUBSTITUTE(TabelaKeyUsersS4BracellOnda3[[#This Row],[NOME DO KEY USER/BPs/FUNCIONAL]]," ",REPT(" ",255)),255))</f>
        <v>#NAME?</v>
      </c>
      <c r="AD81" s="77" t="e">
        <f ca="1">TabelaKeyUsersS4BracellOnda3[[#This Row],[1o. e Último nome]]&amp;" ("&amp;TabelaKeyUsersS4BracellOnda3[[#This Row],[MÓDULO S4HANA]]&amp;")"&amp;
IF(ISERROR(SEARCH("fup-",TabelaKeyUsersS4BracellOnda3[[#This Row],[Fup Gestor não validou/respondeu lista KeyUser]])),"","#")</f>
        <v>#NAME?</v>
      </c>
      <c r="AE8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1" s="72" t="str">
        <f>IF(ISERROR(SEARCH("@",TabelaKeyUsersS4BracellOnda3[[#This Row],[E-MAIL]]))=FALSE,"Tem e-Mail KeyUserBPFunc","NÂO tem e-Mail KeyUserBPFunc")</f>
        <v>Tem e-Mail KeyUserBPFunc</v>
      </c>
      <c r="AG81" s="72" t="str">
        <f>IF(ISERROR(SEARCH("@",TabelaKeyUsersS4BracellOnda3[[#This Row],[E-mail Gestor]]))=FALSE,"Tem e-Mail Gestor","NÃO tem e-Mail Gestor")</f>
        <v>Tem e-Mail Gestor</v>
      </c>
      <c r="AH81" s="72" t="str">
        <f>"e-Mail KeyUserBPFuncional tem: "&amp;COUNTIFS(TabelaKeyUsersS4BracellOnda3[E-MAIL],TabelaKeyUsersS4BracellOnda3[[#This Row],[E-mail Gestor]])&amp; " Gestor Cadastrado"</f>
        <v>e-Mail KeyUserBPFuncional tem: 1 Gestor Cadastrado</v>
      </c>
      <c r="AI8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2" spans="1:35" s="92" customFormat="1">
      <c r="A82" s="78" t="s">
        <v>821</v>
      </c>
      <c r="B82" s="66" t="s">
        <v>385</v>
      </c>
      <c r="C82" s="66" t="s">
        <v>495</v>
      </c>
      <c r="D82" s="67" t="str">
        <f>INDEX(TabelaKeyUsersS4BracellOnda3[NOME DO KEY USER/BPs/FUNCIONAL],MATCH(TabelaKeyUsersS4BracellOnda3[[#This Row],[E-mail Gestor]],TabelaKeyUsersS4BracellOnda3[E-MAIL],0))</f>
        <v>Glaucia Elene Severino De Souza</v>
      </c>
      <c r="E82" s="67" t="str">
        <f>INDEX(TabelaKeyUsersS4BracellOnda3[CARGO],MATCH(TabelaKeyUsersS4BracellOnda3[[#This Row],[E-mail Gestor]],TabelaKeyUsersS4BracellOnda3[E-MAIL],0))</f>
        <v>Ger Controle Qualidade</v>
      </c>
      <c r="F82" s="68">
        <v>45699</v>
      </c>
      <c r="G82" s="69" t="s">
        <v>822</v>
      </c>
      <c r="H82" s="69" t="s">
        <v>823</v>
      </c>
      <c r="I82" s="69" t="s">
        <v>824</v>
      </c>
      <c r="J82" s="70" t="s">
        <v>825</v>
      </c>
      <c r="K82" s="70" t="s">
        <v>826</v>
      </c>
      <c r="L82" s="70" t="s">
        <v>827</v>
      </c>
      <c r="M82" s="70" t="s">
        <v>828</v>
      </c>
      <c r="N82" s="70" t="s">
        <v>503</v>
      </c>
      <c r="O82" s="70" t="s">
        <v>829</v>
      </c>
      <c r="P82" s="70" t="s">
        <v>396</v>
      </c>
      <c r="Q82" s="70" t="s">
        <v>397</v>
      </c>
      <c r="R82" s="70" t="s">
        <v>398</v>
      </c>
      <c r="S82" s="70" t="s">
        <v>414</v>
      </c>
      <c r="T82" s="72">
        <f>INDEX('[1]Bruno Key Users Consolidado1102'!H:H,MATCH(TRIM(TabelaKeyUsersS4BracellOnda3[[#This Row],[E-MAIL]])&amp;"*",'[1]Bruno Key Users Consolidado1102'!F:F,0))</f>
        <v>0</v>
      </c>
      <c r="U82" s="72" t="str">
        <f>INDEX('[1]Bruno Key Users Consolidado1102'!E:E,MATCH(TRIM(TabelaKeyUsersS4BracellOnda3[[#This Row],[E-MAIL]])&amp;"*",'[1]Bruno Key Users Consolidado1102'!F:F,0))</f>
        <v>QM</v>
      </c>
      <c r="V82" s="70"/>
      <c r="W82" s="70"/>
      <c r="X82" s="70" t="s">
        <v>447</v>
      </c>
      <c r="Y82" s="73" t="s">
        <v>830</v>
      </c>
      <c r="Z82" s="80">
        <v>45802</v>
      </c>
      <c r="AA82" s="81" t="str">
        <f>SUBSTITUTE(SUBSTITUTE(SUBSTITUTE(SUBSTITUTE(SUBSTITUTE(TabelaKeyUsersS4BracellOnda3[[#This Row],[WhatsApp]],"(",""), ")",""),"-",""),"+","")," ","")</f>
        <v>67991096534</v>
      </c>
      <c r="AB82" s="72" t="str">
        <f>IF(ISERROR(MATCH("*"&amp;RIGHT(TabelaKeyUsersS4BracellOnda3[[#This Row],[Whatsapp_limpo]],8),[1]GruposWhatsApp!D:D,0)),"Wng: não",INDEX([1]GruposWhatsApp!B:B,MATCH("*"&amp;RIGHT(TabelaKeyUsersS4BracellOnda3[[#This Row],[Whatsapp_limpo]],8),[1]GruposWhatsApp!D:D,0)))</f>
        <v>Wng: não</v>
      </c>
      <c r="AC82" s="77" t="e">
        <f ca="1">_xlfn.TEXTBEFORE(TabelaKeyUsersS4BracellOnda3[[#This Row],[NOME DO KEY USER/BPs/FUNCIONAL]]," ")&amp;" "&amp;TRIM(RIGHT(SUBSTITUTE(TabelaKeyUsersS4BracellOnda3[[#This Row],[NOME DO KEY USER/BPs/FUNCIONAL]]," ",REPT(" ",255)),255))</f>
        <v>#NAME?</v>
      </c>
      <c r="AD82" s="77" t="e">
        <f ca="1">TabelaKeyUsersS4BracellOnda3[[#This Row],[1o. e Último nome]]&amp;" ("&amp;TabelaKeyUsersS4BracellOnda3[[#This Row],[MÓDULO S4HANA]]&amp;")"&amp;
IF(ISERROR(SEARCH("fup-",TabelaKeyUsersS4BracellOnda3[[#This Row],[Fup Gestor não validou/respondeu lista KeyUser]])),"","#")</f>
        <v>#NAME?</v>
      </c>
      <c r="AE8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2" s="72" t="str">
        <f>IF(ISERROR(SEARCH("@",TabelaKeyUsersS4BracellOnda3[[#This Row],[E-MAIL]]))=FALSE,"Tem e-Mail KeyUserBPFunc","NÂO tem e-Mail KeyUserBPFunc")</f>
        <v>Tem e-Mail KeyUserBPFunc</v>
      </c>
      <c r="AG82" s="72" t="str">
        <f>IF(ISERROR(SEARCH("@",TabelaKeyUsersS4BracellOnda3[[#This Row],[E-mail Gestor]]))=FALSE,"Tem e-Mail Gestor","NÃO tem e-Mail Gestor")</f>
        <v>Tem e-Mail Gestor</v>
      </c>
      <c r="AH82" s="72" t="str">
        <f>"e-Mail KeyUserBPFuncional tem: "&amp;COUNTIFS(TabelaKeyUsersS4BracellOnda3[E-MAIL],TabelaKeyUsersS4BracellOnda3[[#This Row],[E-mail Gestor]])&amp; " Gestor Cadastrado"</f>
        <v>e-Mail KeyUserBPFuncional tem: 1 Gestor Cadastrado</v>
      </c>
      <c r="AI8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3" spans="1:35">
      <c r="A83" s="78" t="s">
        <v>821</v>
      </c>
      <c r="B83" s="66" t="s">
        <v>385</v>
      </c>
      <c r="C83" s="66" t="s">
        <v>495</v>
      </c>
      <c r="D83" s="67" t="str">
        <f>INDEX(TabelaKeyUsersS4BracellOnda3[NOME DO KEY USER/BPs/FUNCIONAL],MATCH(TabelaKeyUsersS4BracellOnda3[[#This Row],[E-mail Gestor]],TabelaKeyUsersS4BracellOnda3[E-MAIL],0))</f>
        <v>Glaucia Elene Severino De Souza</v>
      </c>
      <c r="E83" s="67" t="str">
        <f>INDEX(TabelaKeyUsersS4BracellOnda3[CARGO],MATCH(TabelaKeyUsersS4BracellOnda3[[#This Row],[E-mail Gestor]],TabelaKeyUsersS4BracellOnda3[E-MAIL],0))</f>
        <v>Ger Controle Qualidade</v>
      </c>
      <c r="F83" s="68">
        <v>45699</v>
      </c>
      <c r="G83" s="69" t="s">
        <v>822</v>
      </c>
      <c r="H83" s="69" t="s">
        <v>823</v>
      </c>
      <c r="I83" s="69" t="s">
        <v>824</v>
      </c>
      <c r="J83" s="70" t="s">
        <v>831</v>
      </c>
      <c r="K83" s="70" t="s">
        <v>826</v>
      </c>
      <c r="L83" s="70" t="s">
        <v>827</v>
      </c>
      <c r="M83" s="70" t="s">
        <v>828</v>
      </c>
      <c r="N83" s="70" t="s">
        <v>503</v>
      </c>
      <c r="O83" s="70" t="s">
        <v>832</v>
      </c>
      <c r="P83" s="70" t="s">
        <v>396</v>
      </c>
      <c r="Q83" s="70" t="s">
        <v>397</v>
      </c>
      <c r="R83" s="70" t="s">
        <v>398</v>
      </c>
      <c r="S83" s="70" t="s">
        <v>414</v>
      </c>
      <c r="T83" s="72">
        <f>INDEX('[1]Bruno Key Users Consolidado1102'!H:H,MATCH(TRIM(TabelaKeyUsersS4BracellOnda3[[#This Row],[E-MAIL]])&amp;"*",'[1]Bruno Key Users Consolidado1102'!F:F,0))</f>
        <v>0</v>
      </c>
      <c r="U83" s="72" t="str">
        <f>INDEX('[1]Bruno Key Users Consolidado1102'!E:E,MATCH(TRIM(TabelaKeyUsersS4BracellOnda3[[#This Row],[E-MAIL]])&amp;"*",'[1]Bruno Key Users Consolidado1102'!F:F,0))</f>
        <v>QM</v>
      </c>
      <c r="V83" s="70"/>
      <c r="W83" s="70"/>
      <c r="X83" s="70" t="s">
        <v>447</v>
      </c>
      <c r="Y83" s="73" t="s">
        <v>833</v>
      </c>
      <c r="Z83" s="80">
        <v>46018</v>
      </c>
      <c r="AA83" s="81" t="str">
        <f>SUBSTITUTE(SUBSTITUTE(SUBSTITUTE(SUBSTITUTE(SUBSTITUTE(TabelaKeyUsersS4BracellOnda3[[#This Row],[WhatsApp]],"(",""), ")",""),"-",""),"+","")," ","")</f>
        <v>31988231891</v>
      </c>
      <c r="AB83" s="72" t="str">
        <f>IF(ISERROR(MATCH("*"&amp;RIGHT(TabelaKeyUsersS4BracellOnda3[[#This Row],[Whatsapp_limpo]],8),[1]GruposWhatsApp!D:D,0)),"Wng: não",INDEX([1]GruposWhatsApp!B:B,MATCH("*"&amp;RIGHT(TabelaKeyUsersS4BracellOnda3[[#This Row],[Whatsapp_limpo]],8),[1]GruposWhatsApp!D:D,0)))</f>
        <v>Wng: não</v>
      </c>
      <c r="AC83" s="77" t="e">
        <f ca="1">_xlfn.TEXTBEFORE(TabelaKeyUsersS4BracellOnda3[[#This Row],[NOME DO KEY USER/BPs/FUNCIONAL]]," ")&amp;" "&amp;TRIM(RIGHT(SUBSTITUTE(TabelaKeyUsersS4BracellOnda3[[#This Row],[NOME DO KEY USER/BPs/FUNCIONAL]]," ",REPT(" ",255)),255))</f>
        <v>#NAME?</v>
      </c>
      <c r="AD83" s="77" t="e">
        <f ca="1">TabelaKeyUsersS4BracellOnda3[[#This Row],[1o. e Último nome]]&amp;" ("&amp;TabelaKeyUsersS4BracellOnda3[[#This Row],[MÓDULO S4HANA]]&amp;")"&amp;
IF(ISERROR(SEARCH("fup-",TabelaKeyUsersS4BracellOnda3[[#This Row],[Fup Gestor não validou/respondeu lista KeyUser]])),"","#")</f>
        <v>#NAME?</v>
      </c>
      <c r="AE8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3" s="72" t="str">
        <f>IF(ISERROR(SEARCH("@",TabelaKeyUsersS4BracellOnda3[[#This Row],[E-MAIL]]))=FALSE,"Tem e-Mail KeyUserBPFunc","NÂO tem e-Mail KeyUserBPFunc")</f>
        <v>Tem e-Mail KeyUserBPFunc</v>
      </c>
      <c r="AG83" s="72" t="str">
        <f>IF(ISERROR(SEARCH("@",TabelaKeyUsersS4BracellOnda3[[#This Row],[E-mail Gestor]]))=FALSE,"Tem e-Mail Gestor","NÃO tem e-Mail Gestor")</f>
        <v>Tem e-Mail Gestor</v>
      </c>
      <c r="AH83" s="72" t="str">
        <f>"e-Mail KeyUserBPFuncional tem: "&amp;COUNTIFS(TabelaKeyUsersS4BracellOnda3[E-MAIL],TabelaKeyUsersS4BracellOnda3[[#This Row],[E-mail Gestor]])&amp; " Gestor Cadastrado"</f>
        <v>e-Mail KeyUserBPFuncional tem: 1 Gestor Cadastrado</v>
      </c>
      <c r="AI8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4" spans="1:35" hidden="1">
      <c r="A84" s="66" t="s">
        <v>834</v>
      </c>
      <c r="B84" s="66" t="s">
        <v>402</v>
      </c>
      <c r="C84" s="66" t="s">
        <v>495</v>
      </c>
      <c r="D84" s="67" t="str">
        <f>INDEX(TabelaKeyUsersS4BracellOnda3[NOME DO KEY USER/BPs/FUNCIONAL],MATCH(TabelaKeyUsersS4BracellOnda3[[#This Row],[E-mail Gestor]],TabelaKeyUsersS4BracellOnda3[E-MAIL],0))</f>
        <v>Gilberto Ferreira Moraes</v>
      </c>
      <c r="E84" s="67" t="str">
        <f>INDEX(TabelaKeyUsersS4BracellOnda3[CARGO],MATCH(TabelaKeyUsersS4BracellOnda3[[#This Row],[E-mail Gestor]],TabelaKeyUsersS4BracellOnda3[E-MAIL],0))</f>
        <v>Ger Sr Planejamento Florestal</v>
      </c>
      <c r="F84" s="68">
        <v>45699</v>
      </c>
      <c r="G84" s="69" t="s">
        <v>835</v>
      </c>
      <c r="H84" s="69" t="s">
        <v>836</v>
      </c>
      <c r="I84" s="69" t="s">
        <v>837</v>
      </c>
      <c r="J84" s="70" t="s">
        <v>838</v>
      </c>
      <c r="K84" s="70" t="s">
        <v>839</v>
      </c>
      <c r="L84" s="70" t="s">
        <v>840</v>
      </c>
      <c r="M84" s="70" t="s">
        <v>684</v>
      </c>
      <c r="N84" s="70"/>
      <c r="O84" s="70" t="s">
        <v>841</v>
      </c>
      <c r="P84" s="70" t="s">
        <v>396</v>
      </c>
      <c r="Q84" s="70" t="s">
        <v>397</v>
      </c>
      <c r="R84" s="70" t="s">
        <v>398</v>
      </c>
      <c r="S84" s="70" t="s">
        <v>597</v>
      </c>
      <c r="T84" s="72">
        <f>INDEX('[1]Bruno Key Users Consolidado1102'!H:H,MATCH(TRIM(TabelaKeyUsersS4BracellOnda3[[#This Row],[E-MAIL]])&amp;"*",'[1]Bruno Key Users Consolidado1102'!F:F,0))</f>
        <v>0</v>
      </c>
      <c r="U84" s="72" t="str">
        <f>INDEX('[1]Bruno Key Users Consolidado1102'!E:E,MATCH(TRIM(TabelaKeyUsersS4BracellOnda3[[#This Row],[E-MAIL]])&amp;"*",'[1]Bruno Key Users Consolidado1102'!F:F,0))</f>
        <v>Florestal</v>
      </c>
      <c r="V84" s="70"/>
      <c r="W84" s="70"/>
      <c r="X84" s="70"/>
      <c r="Y84" s="65" t="s">
        <v>336</v>
      </c>
      <c r="Z84" s="65"/>
      <c r="AA84" s="81" t="str">
        <f>SUBSTITUTE(SUBSTITUTE(SUBSTITUTE(SUBSTITUTE(SUBSTITUTE(TabelaKeyUsersS4BracellOnda3[[#This Row],[WhatsApp]],"(",""), ")",""),"-",""),"+","")," ","")</f>
        <v>.</v>
      </c>
      <c r="AB84" s="72" t="str">
        <f>IF(ISERROR(MATCH("*"&amp;RIGHT(TabelaKeyUsersS4BracellOnda3[[#This Row],[Whatsapp_limpo]],8),[1]GruposWhatsApp!D:D,0)),"Wng: não",INDEX([1]GruposWhatsApp!B:B,MATCH("*"&amp;RIGHT(TabelaKeyUsersS4BracellOnda3[[#This Row],[Whatsapp_limpo]],8),[1]GruposWhatsApp!D:D,0)))</f>
        <v>Wng: não</v>
      </c>
      <c r="AC84" s="77" t="e">
        <f ca="1">_xlfn.TEXTBEFORE(TabelaKeyUsersS4BracellOnda3[[#This Row],[NOME DO KEY USER/BPs/FUNCIONAL]]," ")&amp;" "&amp;TRIM(RIGHT(SUBSTITUTE(TabelaKeyUsersS4BracellOnda3[[#This Row],[NOME DO KEY USER/BPs/FUNCIONAL]]," ",REPT(" ",255)),255))</f>
        <v>#NAME?</v>
      </c>
      <c r="AD84" s="77" t="e">
        <f ca="1">TabelaKeyUsersS4BracellOnda3[[#This Row],[1o. e Último nome]]&amp;" ("&amp;TabelaKeyUsersS4BracellOnda3[[#This Row],[MÓDULO S4HANA]]&amp;")"&amp;
IF(ISERROR(SEARCH("fup-",TabelaKeyUsersS4BracellOnda3[[#This Row],[Fup Gestor não validou/respondeu lista KeyUser]])),"","#")</f>
        <v>#NAME?</v>
      </c>
      <c r="AE8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4" s="72" t="str">
        <f>IF(ISERROR(SEARCH("@",TabelaKeyUsersS4BracellOnda3[[#This Row],[E-MAIL]]))=FALSE,"Tem e-Mail KeyUserBPFunc","NÂO tem e-Mail KeyUserBPFunc")</f>
        <v>Tem e-Mail KeyUserBPFunc</v>
      </c>
      <c r="AG84" s="72" t="str">
        <f>IF(ISERROR(SEARCH("@",TabelaKeyUsersS4BracellOnda3[[#This Row],[E-mail Gestor]]))=FALSE,"Tem e-Mail Gestor","NÃO tem e-Mail Gestor")</f>
        <v>NÃO tem e-Mail Gestor</v>
      </c>
      <c r="AH84" s="72" t="str">
        <f>"e-Mail KeyUserBPFuncional tem: "&amp;COUNTIFS(TabelaKeyUsersS4BracellOnda3[E-MAIL],TabelaKeyUsersS4BracellOnda3[[#This Row],[E-mail Gestor]])&amp; " Gestor Cadastrado"</f>
        <v>e-Mail KeyUserBPFuncional tem: 1 Gestor Cadastrado</v>
      </c>
      <c r="AI8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5" spans="1:35" hidden="1">
      <c r="A85" s="66"/>
      <c r="B85" s="66"/>
      <c r="C85" s="83"/>
      <c r="D85" s="67" t="e">
        <f>INDEX(TabelaKeyUsersS4BracellOnda3[NOME DO KEY USER/BPs/FUNCIONAL],MATCH(TabelaKeyUsersS4BracellOnda3[[#This Row],[E-mail Gestor]],TabelaKeyUsersS4BracellOnda3[E-MAIL],0))</f>
        <v>#N/A</v>
      </c>
      <c r="E85" s="67" t="e">
        <f>INDEX(TabelaKeyUsersS4BracellOnda3[CARGO],MATCH(TabelaKeyUsersS4BracellOnda3[[#This Row],[E-mail Gestor]],TabelaKeyUsersS4BracellOnda3[E-MAIL],0))</f>
        <v>#N/A</v>
      </c>
      <c r="F85" s="68">
        <v>45713</v>
      </c>
      <c r="G85" s="82" t="s">
        <v>842</v>
      </c>
      <c r="H85" s="82" t="s">
        <v>842</v>
      </c>
      <c r="I85" s="82" t="s">
        <v>842</v>
      </c>
      <c r="J85" s="70" t="s">
        <v>835</v>
      </c>
      <c r="K85" s="70" t="s">
        <v>837</v>
      </c>
      <c r="L85" s="70" t="s">
        <v>837</v>
      </c>
      <c r="M85" s="70" t="s">
        <v>405</v>
      </c>
      <c r="N85" s="65" t="s">
        <v>405</v>
      </c>
      <c r="O85" s="70" t="s">
        <v>836</v>
      </c>
      <c r="P85" s="70" t="s">
        <v>396</v>
      </c>
      <c r="Q85" s="70" t="s">
        <v>397</v>
      </c>
      <c r="R85" s="70" t="s">
        <v>398</v>
      </c>
      <c r="S85" s="70" t="s">
        <v>514</v>
      </c>
      <c r="T85" s="72" t="e">
        <f>INDEX('[1]Bruno Key Users Consolidado1102'!H:H,MATCH(TRIM(TabelaKeyUsersS4BracellOnda3[[#This Row],[E-MAIL]])&amp;"*",'[1]Bruno Key Users Consolidado1102'!F:F,0))</f>
        <v>#N/A</v>
      </c>
      <c r="U85" s="72" t="e">
        <f>INDEX('[1]Bruno Key Users Consolidado1102'!E:E,MATCH(TRIM(TabelaKeyUsersS4BracellOnda3[[#This Row],[E-MAIL]])&amp;"*",'[1]Bruno Key Users Consolidado1102'!F:F,0))</f>
        <v>#N/A</v>
      </c>
      <c r="V85" s="70"/>
      <c r="W85" s="70"/>
      <c r="X85" s="70"/>
      <c r="Y85" s="65" t="s">
        <v>336</v>
      </c>
      <c r="Z85" s="65"/>
      <c r="AA85" s="81" t="str">
        <f>SUBSTITUTE(SUBSTITUTE(SUBSTITUTE(SUBSTITUTE(SUBSTITUTE(TabelaKeyUsersS4BracellOnda3[[#This Row],[WhatsApp]],"(",""), ")",""),"-",""),"+","")," ","")</f>
        <v>.</v>
      </c>
      <c r="AB85" s="72" t="str">
        <f>IF(ISERROR(MATCH("*"&amp;RIGHT(TabelaKeyUsersS4BracellOnda3[[#This Row],[Whatsapp_limpo]],8),[1]GruposWhatsApp!D:D,0)),"Wng: não",INDEX([1]GruposWhatsApp!B:B,MATCH("*"&amp;RIGHT(TabelaKeyUsersS4BracellOnda3[[#This Row],[Whatsapp_limpo]],8),[1]GruposWhatsApp!D:D,0)))</f>
        <v>Wng: não</v>
      </c>
      <c r="AC85" s="77" t="e">
        <f ca="1">_xlfn.TEXTBEFORE(TabelaKeyUsersS4BracellOnda3[[#This Row],[NOME DO KEY USER/BPs/FUNCIONAL]]," ")&amp;" "&amp;TRIM(RIGHT(SUBSTITUTE(TabelaKeyUsersS4BracellOnda3[[#This Row],[NOME DO KEY USER/BPs/FUNCIONAL]]," ",REPT(" ",255)),255))</f>
        <v>#NAME?</v>
      </c>
      <c r="AD85" s="77" t="e">
        <f ca="1">TabelaKeyUsersS4BracellOnda3[[#This Row],[1o. e Último nome]]&amp;" ("&amp;TabelaKeyUsersS4BracellOnda3[[#This Row],[MÓDULO S4HANA]]&amp;")"&amp;
IF(ISERROR(SEARCH("fup-",TabelaKeyUsersS4BracellOnda3[[#This Row],[Fup Gestor não validou/respondeu lista KeyUser]])),"","#")</f>
        <v>#NAME?</v>
      </c>
      <c r="AE8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85" s="72" t="str">
        <f>IF(ISERROR(SEARCH("@",TabelaKeyUsersS4BracellOnda3[[#This Row],[E-MAIL]]))=FALSE,"Tem e-Mail KeyUserBPFunc","NÂO tem e-Mail KeyUserBPFunc")</f>
        <v>NÂO tem e-Mail KeyUserBPFunc</v>
      </c>
      <c r="AG85" s="72" t="str">
        <f>IF(ISERROR(SEARCH("@",TabelaKeyUsersS4BracellOnda3[[#This Row],[E-mail Gestor]]))=FALSE,"Tem e-Mail Gestor","NÃO tem e-Mail Gestor")</f>
        <v>NÃO tem e-Mail Gestor</v>
      </c>
      <c r="AH85" s="72" t="str">
        <f>"e-Mail KeyUserBPFuncional tem: "&amp;COUNTIFS(TabelaKeyUsersS4BracellOnda3[E-MAIL],TabelaKeyUsersS4BracellOnda3[[#This Row],[E-mail Gestor]])&amp; " Gestor Cadastrado"</f>
        <v>e-Mail KeyUserBPFuncional tem: 0 Gestor Cadastrado</v>
      </c>
      <c r="AI8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6" spans="1:35">
      <c r="A86" s="78" t="s">
        <v>843</v>
      </c>
      <c r="B86" s="66" t="s">
        <v>385</v>
      </c>
      <c r="C86" s="66" t="s">
        <v>495</v>
      </c>
      <c r="D86" s="67" t="str">
        <f>INDEX(TabelaKeyUsersS4BracellOnda3[NOME DO KEY USER/BPs/FUNCIONAL],MATCH(TabelaKeyUsersS4BracellOnda3[[#This Row],[E-mail Gestor]],TabelaKeyUsersS4BracellOnda3[E-MAIL],0))</f>
        <v>Henrique Fernandes Quaresma</v>
      </c>
      <c r="E86" s="67" t="str">
        <f>INDEX(TabelaKeyUsersS4BracellOnda3[CARGO],MATCH(TabelaKeyUsersS4BracellOnda3[[#This Row],[E-mail Gestor]],TabelaKeyUsersS4BracellOnda3[E-MAIL],0))</f>
        <v>Ger Manutenção Industrial</v>
      </c>
      <c r="F86" s="68">
        <v>45699</v>
      </c>
      <c r="G86" s="69" t="s">
        <v>844</v>
      </c>
      <c r="H86" s="69" t="s">
        <v>845</v>
      </c>
      <c r="I86" s="69" t="s">
        <v>846</v>
      </c>
      <c r="J86" s="79" t="s">
        <v>847</v>
      </c>
      <c r="K86" s="70" t="s">
        <v>848</v>
      </c>
      <c r="L86" s="70" t="s">
        <v>849</v>
      </c>
      <c r="M86" s="65" t="s">
        <v>545</v>
      </c>
      <c r="N86" s="70" t="s">
        <v>503</v>
      </c>
      <c r="O86" s="70" t="s">
        <v>850</v>
      </c>
      <c r="P86" s="70" t="s">
        <v>396</v>
      </c>
      <c r="Q86" s="70" t="s">
        <v>397</v>
      </c>
      <c r="R86" s="70" t="s">
        <v>398</v>
      </c>
      <c r="S86" s="70" t="s">
        <v>414</v>
      </c>
      <c r="T86" s="72">
        <f>INDEX('[1]Bruno Key Users Consolidado1102'!H:H,MATCH(TRIM(TabelaKeyUsersS4BracellOnda3[[#This Row],[E-MAIL]])&amp;"*",'[1]Bruno Key Users Consolidado1102'!F:F,0))</f>
        <v>0</v>
      </c>
      <c r="U86" s="72" t="str">
        <f>INDEX('[1]Bruno Key Users Consolidado1102'!E:E,MATCH(TRIM(TabelaKeyUsersS4BracellOnda3[[#This Row],[E-MAIL]])&amp;"*",'[1]Bruno Key Users Consolidado1102'!F:F,0))</f>
        <v>PM</v>
      </c>
      <c r="V86" s="93" t="s">
        <v>851</v>
      </c>
      <c r="W86" s="65" t="s">
        <v>852</v>
      </c>
      <c r="X86" s="70" t="s">
        <v>402</v>
      </c>
      <c r="Y86" s="73" t="s">
        <v>853</v>
      </c>
      <c r="Z86" s="80">
        <v>45780</v>
      </c>
      <c r="AA86" s="81" t="str">
        <f>SUBSTITUTE(SUBSTITUTE(SUBSTITUTE(SUBSTITUTE(SUBSTITUTE(TabelaKeyUsersS4BracellOnda3[[#This Row],[WhatsApp]],"(",""), ")",""),"-",""),"+","")," ","")</f>
        <v>1499689.3692</v>
      </c>
      <c r="AB86" s="72" t="str">
        <f>IF(ISERROR(MATCH("*"&amp;RIGHT(TabelaKeyUsersS4BracellOnda3[[#This Row],[Whatsapp_limpo]],8),[1]GruposWhatsApp!D:D,0)),"Wng: não",INDEX([1]GruposWhatsApp!B:B,MATCH("*"&amp;RIGHT(TabelaKeyUsersS4BracellOnda3[[#This Row],[Whatsapp_limpo]],8),[1]GruposWhatsApp!D:D,0)))</f>
        <v>Wng: não</v>
      </c>
      <c r="AC86" s="77" t="e">
        <f ca="1">_xlfn.TEXTBEFORE(TabelaKeyUsersS4BracellOnda3[[#This Row],[NOME DO KEY USER/BPs/FUNCIONAL]]," ")&amp;" "&amp;TRIM(RIGHT(SUBSTITUTE(TabelaKeyUsersS4BracellOnda3[[#This Row],[NOME DO KEY USER/BPs/FUNCIONAL]]," ",REPT(" ",255)),255))</f>
        <v>#NAME?</v>
      </c>
      <c r="AD86" s="77" t="e">
        <f ca="1">TabelaKeyUsersS4BracellOnda3[[#This Row],[1o. e Último nome]]&amp;" ("&amp;TabelaKeyUsersS4BracellOnda3[[#This Row],[MÓDULO S4HANA]]&amp;")"&amp;
IF(ISERROR(SEARCH("fup-",TabelaKeyUsersS4BracellOnda3[[#This Row],[Fup Gestor não validou/respondeu lista KeyUser]])),"","#")</f>
        <v>#NAME?</v>
      </c>
      <c r="AE8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6" s="72" t="str">
        <f>IF(ISERROR(SEARCH("@",TabelaKeyUsersS4BracellOnda3[[#This Row],[E-MAIL]]))=FALSE,"Tem e-Mail KeyUserBPFunc","NÂO tem e-Mail KeyUserBPFunc")</f>
        <v>Tem e-Mail KeyUserBPFunc</v>
      </c>
      <c r="AG86" s="72" t="str">
        <f>IF(ISERROR(SEARCH("@",TabelaKeyUsersS4BracellOnda3[[#This Row],[E-mail Gestor]]))=FALSE,"Tem e-Mail Gestor","NÃO tem e-Mail Gestor")</f>
        <v>Tem e-Mail Gestor</v>
      </c>
      <c r="AH86" s="72" t="str">
        <f>"e-Mail KeyUserBPFuncional tem: "&amp;COUNTIFS(TabelaKeyUsersS4BracellOnda3[E-MAIL],TabelaKeyUsersS4BracellOnda3[[#This Row],[E-mail Gestor]])&amp; " Gestor Cadastrado"</f>
        <v>e-Mail KeyUserBPFuncional tem: 1 Gestor Cadastrado</v>
      </c>
      <c r="AI8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7" spans="1:35">
      <c r="A87" s="66" t="s">
        <v>854</v>
      </c>
      <c r="B87" s="66"/>
      <c r="C87" s="66" t="s">
        <v>495</v>
      </c>
      <c r="D87" s="67" t="str">
        <f>INDEX(TabelaKeyUsersS4BracellOnda3[NOME DO KEY USER/BPs/FUNCIONAL],MATCH(TabelaKeyUsersS4BracellOnda3[[#This Row],[E-mail Gestor]],TabelaKeyUsersS4BracellOnda3[E-MAIL],0))</f>
        <v>Henrique Fernandes Quaresma</v>
      </c>
      <c r="E87" s="67" t="str">
        <f>INDEX(TabelaKeyUsersS4BracellOnda3[CARGO],MATCH(TabelaKeyUsersS4BracellOnda3[[#This Row],[E-mail Gestor]],TabelaKeyUsersS4BracellOnda3[E-MAIL],0))</f>
        <v>Ger Manutenção Industrial</v>
      </c>
      <c r="F87" s="68">
        <v>45713</v>
      </c>
      <c r="G87" s="69" t="s">
        <v>844</v>
      </c>
      <c r="H87" s="69" t="s">
        <v>845</v>
      </c>
      <c r="I87" s="69" t="s">
        <v>846</v>
      </c>
      <c r="J87" s="65" t="s">
        <v>855</v>
      </c>
      <c r="K87" s="65" t="s">
        <v>470</v>
      </c>
      <c r="L87" s="70" t="s">
        <v>849</v>
      </c>
      <c r="M87" s="70" t="s">
        <v>502</v>
      </c>
      <c r="N87" s="70" t="s">
        <v>503</v>
      </c>
      <c r="O87" s="70" t="s">
        <v>856</v>
      </c>
      <c r="P87" s="70" t="s">
        <v>396</v>
      </c>
      <c r="Q87" s="70" t="s">
        <v>397</v>
      </c>
      <c r="R87" s="70" t="s">
        <v>398</v>
      </c>
      <c r="S87" s="70" t="s">
        <v>414</v>
      </c>
      <c r="T87" s="72" t="e">
        <f>INDEX('[1]Bruno Key Users Consolidado1102'!H:H,MATCH(TRIM(TabelaKeyUsersS4BracellOnda3[[#This Row],[E-MAIL]])&amp;"*",'[1]Bruno Key Users Consolidado1102'!F:F,0))</f>
        <v>#N/A</v>
      </c>
      <c r="U87" s="72" t="e">
        <f>INDEX('[1]Bruno Key Users Consolidado1102'!E:E,MATCH(TRIM(TabelaKeyUsersS4BracellOnda3[[#This Row],[E-MAIL]])&amp;"*",'[1]Bruno Key Users Consolidado1102'!F:F,0))</f>
        <v>#N/A</v>
      </c>
      <c r="V87" s="70"/>
      <c r="W87" s="70"/>
      <c r="X87" s="65" t="s">
        <v>402</v>
      </c>
      <c r="Y87" s="65" t="s">
        <v>857</v>
      </c>
      <c r="Z87" s="80">
        <v>45688</v>
      </c>
      <c r="AA87" s="81" t="str">
        <f>SUBSTITUTE(SUBSTITUTE(SUBSTITUTE(SUBSTITUTE(SUBSTITUTE(TabelaKeyUsersS4BracellOnda3[[#This Row],[WhatsApp]],"(",""), ")",""),"-",""),"+","")," ","")</f>
        <v>14996199899</v>
      </c>
      <c r="AB87" s="72" t="str">
        <f>IF(ISERROR(MATCH("*"&amp;RIGHT(TabelaKeyUsersS4BracellOnda3[[#This Row],[Whatsapp_limpo]],8),[1]GruposWhatsApp!D:D,0)),"Wng: não",INDEX([1]GruposWhatsApp!B:B,MATCH("*"&amp;RIGHT(TabelaKeyUsersS4BracellOnda3[[#This Row],[Whatsapp_limpo]],8),[1]GruposWhatsApp!D:D,0)))</f>
        <v>Wng: não</v>
      </c>
      <c r="AC87" s="77" t="e">
        <f ca="1">_xlfn.TEXTBEFORE(TabelaKeyUsersS4BracellOnda3[[#This Row],[NOME DO KEY USER/BPs/FUNCIONAL]]," ")&amp;" "&amp;TRIM(RIGHT(SUBSTITUTE(TabelaKeyUsersS4BracellOnda3[[#This Row],[NOME DO KEY USER/BPs/FUNCIONAL]]," ",REPT(" ",255)),255))</f>
        <v>#NAME?</v>
      </c>
      <c r="AD87" s="77" t="e">
        <f ca="1">TabelaKeyUsersS4BracellOnda3[[#This Row],[1o. e Último nome]]&amp;" ("&amp;TabelaKeyUsersS4BracellOnda3[[#This Row],[MÓDULO S4HANA]]&amp;")"&amp;
IF(ISERROR(SEARCH("fup-",TabelaKeyUsersS4BracellOnda3[[#This Row],[Fup Gestor não validou/respondeu lista KeyUser]])),"","#")</f>
        <v>#NAME?</v>
      </c>
      <c r="AE8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7" s="72" t="str">
        <f>IF(ISERROR(SEARCH("@",TabelaKeyUsersS4BracellOnda3[[#This Row],[E-MAIL]]))=FALSE,"Tem e-Mail KeyUserBPFunc","NÂO tem e-Mail KeyUserBPFunc")</f>
        <v>Tem e-Mail KeyUserBPFunc</v>
      </c>
      <c r="AG87" s="72" t="str">
        <f>IF(ISERROR(SEARCH("@",TabelaKeyUsersS4BracellOnda3[[#This Row],[E-mail Gestor]]))=FALSE,"Tem e-Mail Gestor","NÃO tem e-Mail Gestor")</f>
        <v>Tem e-Mail Gestor</v>
      </c>
      <c r="AH87" s="72" t="str">
        <f>"e-Mail KeyUserBPFuncional tem: "&amp;COUNTIFS(TabelaKeyUsersS4BracellOnda3[E-MAIL],TabelaKeyUsersS4BracellOnda3[[#This Row],[E-mail Gestor]])&amp; " Gestor Cadastrado"</f>
        <v>e-Mail KeyUserBPFuncional tem: 1 Gestor Cadastrado</v>
      </c>
      <c r="AI8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8" spans="1:35">
      <c r="A88" s="78" t="s">
        <v>804</v>
      </c>
      <c r="B88" s="66" t="s">
        <v>385</v>
      </c>
      <c r="C88" s="66" t="s">
        <v>495</v>
      </c>
      <c r="D88" s="67" t="str">
        <f>INDEX(TabelaKeyUsersS4BracellOnda3[NOME DO KEY USER/BPs/FUNCIONAL],MATCH(TabelaKeyUsersS4BracellOnda3[[#This Row],[E-mail Gestor]],TabelaKeyUsersS4BracellOnda3[E-MAIL],0))</f>
        <v>Flavio Augusto Ferreira Dos Santos</v>
      </c>
      <c r="E88" s="67" t="str">
        <f>INDEX(TabelaKeyUsersS4BracellOnda3[CARGO],MATCH(TabelaKeyUsersS4BracellOnda3[[#This Row],[E-mail Gestor]],TabelaKeyUsersS4BracellOnda3[E-MAIL],0))</f>
        <v>Ger Melhoria Projeto Permanente</v>
      </c>
      <c r="F88" s="68">
        <v>45699</v>
      </c>
      <c r="G88" s="69" t="s">
        <v>805</v>
      </c>
      <c r="H88" s="69" t="s">
        <v>806</v>
      </c>
      <c r="I88" s="69" t="s">
        <v>807</v>
      </c>
      <c r="J88" s="79" t="s">
        <v>858</v>
      </c>
      <c r="K88" s="70" t="s">
        <v>859</v>
      </c>
      <c r="L88" s="65" t="s">
        <v>818</v>
      </c>
      <c r="M88" s="70" t="s">
        <v>860</v>
      </c>
      <c r="N88" s="70" t="s">
        <v>412</v>
      </c>
      <c r="O88" s="70" t="s">
        <v>861</v>
      </c>
      <c r="P88" s="70" t="s">
        <v>396</v>
      </c>
      <c r="Q88" s="70" t="s">
        <v>397</v>
      </c>
      <c r="R88" s="70" t="s">
        <v>398</v>
      </c>
      <c r="S88" s="70" t="s">
        <v>414</v>
      </c>
      <c r="T88" s="72">
        <f>INDEX('[1]Bruno Key Users Consolidado1102'!H:H,MATCH(TRIM(TabelaKeyUsersS4BracellOnda3[[#This Row],[E-MAIL]])&amp;"*",'[1]Bruno Key Users Consolidado1102'!F:F,0))</f>
        <v>0</v>
      </c>
      <c r="U88" s="72" t="str">
        <f>INDEX('[1]Bruno Key Users Consolidado1102'!E:E,MATCH(TRIM(TabelaKeyUsersS4BracellOnda3[[#This Row],[E-MAIL]])&amp;"*",'[1]Bruno Key Users Consolidado1102'!F:F,0))</f>
        <v>WM/MM</v>
      </c>
      <c r="V88" s="70"/>
      <c r="W88" s="70"/>
      <c r="X88" s="70" t="s">
        <v>402</v>
      </c>
      <c r="Y88" s="65" t="s">
        <v>862</v>
      </c>
      <c r="Z88" s="80">
        <v>45944</v>
      </c>
      <c r="AA88" s="81" t="str">
        <f>SUBSTITUTE(SUBSTITUTE(SUBSTITUTE(SUBSTITUTE(SUBSTITUTE(TabelaKeyUsersS4BracellOnda3[[#This Row],[WhatsApp]],"(",""), ")",""),"-",""),"+","")," ","")</f>
        <v>14996120275</v>
      </c>
      <c r="AB88" s="72" t="str">
        <f>IF(ISERROR(MATCH("*"&amp;RIGHT(TabelaKeyUsersS4BracellOnda3[[#This Row],[Whatsapp_limpo]],8),[1]GruposWhatsApp!D:D,0)),"Wng: não",INDEX([1]GruposWhatsApp!B:B,MATCH("*"&amp;RIGHT(TabelaKeyUsersS4BracellOnda3[[#This Row],[Whatsapp_limpo]],8),[1]GruposWhatsApp!D:D,0)))</f>
        <v>Wng: não</v>
      </c>
      <c r="AC88" s="77" t="e">
        <f ca="1">_xlfn.TEXTBEFORE(TabelaKeyUsersS4BracellOnda3[[#This Row],[NOME DO KEY USER/BPs/FUNCIONAL]]," ")&amp;" "&amp;TRIM(RIGHT(SUBSTITUTE(TabelaKeyUsersS4BracellOnda3[[#This Row],[NOME DO KEY USER/BPs/FUNCIONAL]]," ",REPT(" ",255)),255))</f>
        <v>#NAME?</v>
      </c>
      <c r="AD88" s="77" t="e">
        <f ca="1">TabelaKeyUsersS4BracellOnda3[[#This Row],[1o. e Último nome]]&amp;" ("&amp;TabelaKeyUsersS4BracellOnda3[[#This Row],[MÓDULO S4HANA]]&amp;")"&amp;
IF(ISERROR(SEARCH("fup-",TabelaKeyUsersS4BracellOnda3[[#This Row],[Fup Gestor não validou/respondeu lista KeyUser]])),"","#")</f>
        <v>#NAME?</v>
      </c>
      <c r="AE8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8" s="72" t="str">
        <f>IF(ISERROR(SEARCH("@",TabelaKeyUsersS4BracellOnda3[[#This Row],[E-MAIL]]))=FALSE,"Tem e-Mail KeyUserBPFunc","NÂO tem e-Mail KeyUserBPFunc")</f>
        <v>Tem e-Mail KeyUserBPFunc</v>
      </c>
      <c r="AG88" s="72" t="str">
        <f>IF(ISERROR(SEARCH("@",TabelaKeyUsersS4BracellOnda3[[#This Row],[E-mail Gestor]]))=FALSE,"Tem e-Mail Gestor","NÃO tem e-Mail Gestor")</f>
        <v>Tem e-Mail Gestor</v>
      </c>
      <c r="AH88" s="72" t="str">
        <f>"e-Mail KeyUserBPFuncional tem: "&amp;COUNTIFS(TabelaKeyUsersS4BracellOnda3[E-MAIL],TabelaKeyUsersS4BracellOnda3[[#This Row],[E-mail Gestor]])&amp; " Gestor Cadastrado"</f>
        <v>e-Mail KeyUserBPFuncional tem: 1 Gestor Cadastrado</v>
      </c>
      <c r="AI8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89" spans="1:35" hidden="1">
      <c r="A89" s="66" t="s">
        <v>863</v>
      </c>
      <c r="B89" s="66" t="s">
        <v>405</v>
      </c>
      <c r="C89" s="66" t="s">
        <v>405</v>
      </c>
      <c r="D89" s="67" t="str">
        <f>INDEX(TabelaKeyUsersS4BracellOnda3[NOME DO KEY USER/BPs/FUNCIONAL],MATCH(TabelaKeyUsersS4BracellOnda3[[#This Row],[E-mail Gestor]],TabelaKeyUsersS4BracellOnda3[E-MAIL],0))</f>
        <v>Isabella Beatriz Gomes Assuncao Campos</v>
      </c>
      <c r="E89" s="67" t="str">
        <f>INDEX(TabelaKeyUsersS4BracellOnda3[CARGO],MATCH(TabelaKeyUsersS4BracellOnda3[[#This Row],[E-mail Gestor]],TabelaKeyUsersS4BracellOnda3[E-MAIL],0))</f>
        <v>Coord Custos - Cost Control</v>
      </c>
      <c r="F89" s="68">
        <v>45699</v>
      </c>
      <c r="G89" s="69" t="s">
        <v>749</v>
      </c>
      <c r="H89" s="69" t="s">
        <v>750</v>
      </c>
      <c r="I89" s="69" t="s">
        <v>751</v>
      </c>
      <c r="J89" s="70" t="s">
        <v>864</v>
      </c>
      <c r="K89" s="70" t="s">
        <v>554</v>
      </c>
      <c r="L89" s="70" t="s">
        <v>865</v>
      </c>
      <c r="M89" s="70" t="s">
        <v>454</v>
      </c>
      <c r="N89" s="70"/>
      <c r="O89" s="70" t="s">
        <v>866</v>
      </c>
      <c r="P89" s="36" t="s">
        <v>867</v>
      </c>
      <c r="Q89" s="70" t="s">
        <v>397</v>
      </c>
      <c r="R89" s="70" t="s">
        <v>398</v>
      </c>
      <c r="S89" s="70" t="s">
        <v>756</v>
      </c>
      <c r="T89" s="72">
        <f>INDEX('[1]Bruno Key Users Consolidado1102'!H:H,MATCH(TRIM(TabelaKeyUsersS4BracellOnda3[[#This Row],[E-MAIL]])&amp;"*",'[1]Bruno Key Users Consolidado1102'!F:F,0))</f>
        <v>0</v>
      </c>
      <c r="U89" s="72" t="str">
        <f>INDEX('[1]Bruno Key Users Consolidado1102'!E:E,MATCH(TRIM(TabelaKeyUsersS4BracellOnda3[[#This Row],[E-MAIL]])&amp;"*",'[1]Bruno Key Users Consolidado1102'!F:F,0))</f>
        <v>CO</v>
      </c>
      <c r="V89" s="70"/>
      <c r="W89" s="70"/>
      <c r="X89" s="70"/>
      <c r="Y89" s="65" t="s">
        <v>336</v>
      </c>
      <c r="Z89" s="65"/>
      <c r="AA89" s="81" t="str">
        <f>SUBSTITUTE(SUBSTITUTE(SUBSTITUTE(SUBSTITUTE(SUBSTITUTE(TabelaKeyUsersS4BracellOnda3[[#This Row],[WhatsApp]],"(",""), ")",""),"-",""),"+","")," ","")</f>
        <v>.</v>
      </c>
      <c r="AB89" s="72" t="str">
        <f>IF(ISERROR(MATCH("*"&amp;RIGHT(TabelaKeyUsersS4BracellOnda3[[#This Row],[Whatsapp_limpo]],8),[1]GruposWhatsApp!D:D,0)),"Wng: não",INDEX([1]GruposWhatsApp!B:B,MATCH("*"&amp;RIGHT(TabelaKeyUsersS4BracellOnda3[[#This Row],[Whatsapp_limpo]],8),[1]GruposWhatsApp!D:D,0)))</f>
        <v>Wng: não</v>
      </c>
      <c r="AC89" s="77" t="e">
        <f ca="1">_xlfn.TEXTBEFORE(TabelaKeyUsersS4BracellOnda3[[#This Row],[NOME DO KEY USER/BPs/FUNCIONAL]]," ")&amp;" "&amp;TRIM(RIGHT(SUBSTITUTE(TabelaKeyUsersS4BracellOnda3[[#This Row],[NOME DO KEY USER/BPs/FUNCIONAL]]," ",REPT(" ",255)),255))</f>
        <v>#NAME?</v>
      </c>
      <c r="AD89" s="77" t="e">
        <f ca="1">TabelaKeyUsersS4BracellOnda3[[#This Row],[1o. e Último nome]]&amp;" ("&amp;TabelaKeyUsersS4BracellOnda3[[#This Row],[MÓDULO S4HANA]]&amp;")"&amp;
IF(ISERROR(SEARCH("fup-",TabelaKeyUsersS4BracellOnda3[[#This Row],[Fup Gestor não validou/respondeu lista KeyUser]])),"","#")</f>
        <v>#NAME?</v>
      </c>
      <c r="AE8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89" s="72" t="str">
        <f>IF(ISERROR(SEARCH("@",TabelaKeyUsersS4BracellOnda3[[#This Row],[E-MAIL]]))=FALSE,"Tem e-Mail KeyUserBPFunc","NÂO tem e-Mail KeyUserBPFunc")</f>
        <v>Tem e-Mail KeyUserBPFunc</v>
      </c>
      <c r="AG89" s="72" t="str">
        <f>IF(ISERROR(SEARCH("@",TabelaKeyUsersS4BracellOnda3[[#This Row],[E-mail Gestor]]))=FALSE,"Tem e-Mail Gestor","NÃO tem e-Mail Gestor")</f>
        <v>Tem e-Mail Gestor</v>
      </c>
      <c r="AH89" s="72" t="str">
        <f>"e-Mail KeyUserBPFuncional tem: "&amp;COUNTIFS(TabelaKeyUsersS4BracellOnda3[E-MAIL],TabelaKeyUsersS4BracellOnda3[[#This Row],[E-mail Gestor]])&amp; " Gestor Cadastrado"</f>
        <v>e-Mail KeyUserBPFuncional tem: 1 Gestor Cadastrado</v>
      </c>
      <c r="AI8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0" spans="1:35">
      <c r="A90" s="66" t="s">
        <v>868</v>
      </c>
      <c r="B90" s="66" t="s">
        <v>447</v>
      </c>
      <c r="C90" s="66" t="s">
        <v>405</v>
      </c>
      <c r="D90" s="67" t="str">
        <f>INDEX(TabelaKeyUsersS4BracellOnda3[NOME DO KEY USER/BPs/FUNCIONAL],MATCH(TabelaKeyUsersS4BracellOnda3[[#This Row],[E-mail Gestor]],TabelaKeyUsersS4BracellOnda3[E-MAIL],0))</f>
        <v>Joiciane Dos Santos Gomes</v>
      </c>
      <c r="E90" s="67" t="str">
        <f>INDEX(TabelaKeyUsersS4BracellOnda3[CARGO],MATCH(TabelaKeyUsersS4BracellOnda3[[#This Row],[E-mail Gestor]],TabelaKeyUsersS4BracellOnda3[E-MAIL],0))</f>
        <v>Ger Tributario - Tax</v>
      </c>
      <c r="F90" s="68">
        <v>45705</v>
      </c>
      <c r="G90" s="69" t="s">
        <v>869</v>
      </c>
      <c r="H90" s="69" t="s">
        <v>870</v>
      </c>
      <c r="I90" s="69" t="s">
        <v>871</v>
      </c>
      <c r="J90" s="70" t="s">
        <v>872</v>
      </c>
      <c r="K90" s="65" t="s">
        <v>873</v>
      </c>
      <c r="L90" s="65" t="s">
        <v>874</v>
      </c>
      <c r="M90" s="44" t="s">
        <v>646</v>
      </c>
      <c r="N90" s="70" t="s">
        <v>647</v>
      </c>
      <c r="O90" s="70" t="s">
        <v>875</v>
      </c>
      <c r="P90" s="70" t="s">
        <v>396</v>
      </c>
      <c r="Q90" s="70" t="s">
        <v>397</v>
      </c>
      <c r="R90" s="70" t="s">
        <v>398</v>
      </c>
      <c r="S90" s="70" t="s">
        <v>414</v>
      </c>
      <c r="T90" s="72" t="e">
        <f>INDEX('[1]Bruno Key Users Consolidado1102'!H:H,MATCH(TRIM(TabelaKeyUsersS4BracellOnda3[[#This Row],[E-MAIL]])&amp;"*",'[1]Bruno Key Users Consolidado1102'!F:F,0))</f>
        <v>#N/A</v>
      </c>
      <c r="U90" s="72" t="e">
        <f>INDEX('[1]Bruno Key Users Consolidado1102'!E:E,MATCH(TRIM(TabelaKeyUsersS4BracellOnda3[[#This Row],[E-MAIL]])&amp;"*",'[1]Bruno Key Users Consolidado1102'!F:F,0))</f>
        <v>#N/A</v>
      </c>
      <c r="V90" s="70"/>
      <c r="W90" s="70"/>
      <c r="X90" s="70" t="s">
        <v>447</v>
      </c>
      <c r="Y90" s="73" t="s">
        <v>876</v>
      </c>
      <c r="Z90" s="80">
        <v>45961</v>
      </c>
      <c r="AA90" s="81" t="str">
        <f>SUBSTITUTE(SUBSTITUTE(SUBSTITUTE(SUBSTITUTE(SUBSTITUTE(TabelaKeyUsersS4BracellOnda3[[#This Row],[WhatsApp]],"(",""), ")",""),"-",""),"+","")," ","")</f>
        <v>14996458208</v>
      </c>
      <c r="AB90" s="72" t="str">
        <f>IF(ISERROR(MATCH("*"&amp;RIGHT(TabelaKeyUsersS4BracellOnda3[[#This Row],[Whatsapp_limpo]],8),[1]GruposWhatsApp!D:D,0)),"Wng: não",INDEX([1]GruposWhatsApp!B:B,MATCH("*"&amp;RIGHT(TabelaKeyUsersS4BracellOnda3[[#This Row],[Whatsapp_limpo]],8),[1]GruposWhatsApp!D:D,0)))</f>
        <v>Wng: não</v>
      </c>
      <c r="AC90" s="77" t="e">
        <f ca="1">_xlfn.TEXTBEFORE(TabelaKeyUsersS4BracellOnda3[[#This Row],[NOME DO KEY USER/BPs/FUNCIONAL]]," ")&amp;" "&amp;TRIM(RIGHT(SUBSTITUTE(TabelaKeyUsersS4BracellOnda3[[#This Row],[NOME DO KEY USER/BPs/FUNCIONAL]]," ",REPT(" ",255)),255))</f>
        <v>#NAME?</v>
      </c>
      <c r="AD90" s="77" t="e">
        <f ca="1">TabelaKeyUsersS4BracellOnda3[[#This Row],[1o. e Último nome]]&amp;" ("&amp;TabelaKeyUsersS4BracellOnda3[[#This Row],[MÓDULO S4HANA]]&amp;")"&amp;
IF(ISERROR(SEARCH("fup-",TabelaKeyUsersS4BracellOnda3[[#This Row],[Fup Gestor não validou/respondeu lista KeyUser]])),"","#")</f>
        <v>#NAME?</v>
      </c>
      <c r="AE9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0" s="72" t="str">
        <f>IF(ISERROR(SEARCH("@",TabelaKeyUsersS4BracellOnda3[[#This Row],[E-MAIL]]))=FALSE,"Tem e-Mail KeyUserBPFunc","NÂO tem e-Mail KeyUserBPFunc")</f>
        <v>Tem e-Mail KeyUserBPFunc</v>
      </c>
      <c r="AG90" s="72" t="str">
        <f>IF(ISERROR(SEARCH("@",TabelaKeyUsersS4BracellOnda3[[#This Row],[E-mail Gestor]]))=FALSE,"Tem e-Mail Gestor","NÃO tem e-Mail Gestor")</f>
        <v>Tem e-Mail Gestor</v>
      </c>
      <c r="AH90" s="72" t="str">
        <f>"e-Mail KeyUserBPFuncional tem: "&amp;COUNTIFS(TabelaKeyUsersS4BracellOnda3[E-MAIL],TabelaKeyUsersS4BracellOnda3[[#This Row],[E-mail Gestor]])&amp; " Gestor Cadastrado"</f>
        <v>e-Mail KeyUserBPFuncional tem: 1 Gestor Cadastrado</v>
      </c>
      <c r="AI9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1" spans="1:35">
      <c r="A91" s="66" t="s">
        <v>877</v>
      </c>
      <c r="B91" s="66" t="s">
        <v>447</v>
      </c>
      <c r="C91" s="66" t="s">
        <v>405</v>
      </c>
      <c r="D91" s="67" t="str">
        <f>INDEX(TabelaKeyUsersS4BracellOnda3[NOME DO KEY USER/BPs/FUNCIONAL],MATCH(TabelaKeyUsersS4BracellOnda3[[#This Row],[E-mail Gestor]],TabelaKeyUsersS4BracellOnda3[E-MAIL],0))</f>
        <v>Joiciane Dos Santos Gomes</v>
      </c>
      <c r="E91" s="67" t="str">
        <f>INDEX(TabelaKeyUsersS4BracellOnda3[CARGO],MATCH(TabelaKeyUsersS4BracellOnda3[[#This Row],[E-mail Gestor]],TabelaKeyUsersS4BracellOnda3[E-MAIL],0))</f>
        <v>Ger Tributario - Tax</v>
      </c>
      <c r="F91" s="68">
        <v>45705</v>
      </c>
      <c r="G91" s="69" t="s">
        <v>869</v>
      </c>
      <c r="H91" s="69" t="s">
        <v>870</v>
      </c>
      <c r="I91" s="69" t="s">
        <v>871</v>
      </c>
      <c r="J91" s="70" t="s">
        <v>878</v>
      </c>
      <c r="K91" s="70" t="s">
        <v>473</v>
      </c>
      <c r="L91" s="65" t="s">
        <v>879</v>
      </c>
      <c r="M91" s="86" t="s">
        <v>646</v>
      </c>
      <c r="N91" s="65" t="s">
        <v>647</v>
      </c>
      <c r="O91" s="70" t="s">
        <v>880</v>
      </c>
      <c r="P91" s="70" t="s">
        <v>396</v>
      </c>
      <c r="Q91" s="70" t="s">
        <v>397</v>
      </c>
      <c r="R91" s="70" t="s">
        <v>398</v>
      </c>
      <c r="S91" s="70" t="s">
        <v>414</v>
      </c>
      <c r="T91" s="72" t="e">
        <f>INDEX('[1]Bruno Key Users Consolidado1102'!H:H,MATCH(TRIM(TabelaKeyUsersS4BracellOnda3[[#This Row],[E-MAIL]])&amp;"*",'[1]Bruno Key Users Consolidado1102'!F:F,0))</f>
        <v>#N/A</v>
      </c>
      <c r="U91" s="72" t="e">
        <f>INDEX('[1]Bruno Key Users Consolidado1102'!E:E,MATCH(TRIM(TabelaKeyUsersS4BracellOnda3[[#This Row],[E-MAIL]])&amp;"*",'[1]Bruno Key Users Consolidado1102'!F:F,0))</f>
        <v>#N/A</v>
      </c>
      <c r="V91" s="70"/>
      <c r="W91" s="70"/>
      <c r="X91" s="70" t="s">
        <v>447</v>
      </c>
      <c r="Y91" s="73" t="s">
        <v>881</v>
      </c>
      <c r="Z91" s="80">
        <v>45918</v>
      </c>
      <c r="AA91" s="81" t="str">
        <f>SUBSTITUTE(SUBSTITUTE(SUBSTITUTE(SUBSTITUTE(SUBSTITUTE(TabelaKeyUsersS4BracellOnda3[[#This Row],[WhatsApp]],"(",""), ")",""),"-",""),"+","")," ","")</f>
        <v>14998341507</v>
      </c>
      <c r="AB91" s="72" t="str">
        <f>IF(ISERROR(MATCH("*"&amp;RIGHT(TabelaKeyUsersS4BracellOnda3[[#This Row],[Whatsapp_limpo]],8),[1]GruposWhatsApp!D:D,0)),"Wng: não",INDEX([1]GruposWhatsApp!B:B,MATCH("*"&amp;RIGHT(TabelaKeyUsersS4BracellOnda3[[#This Row],[Whatsapp_limpo]],8),[1]GruposWhatsApp!D:D,0)))</f>
        <v>Wng: não</v>
      </c>
      <c r="AC91" s="77" t="e">
        <f ca="1">_xlfn.TEXTBEFORE(TabelaKeyUsersS4BracellOnda3[[#This Row],[NOME DO KEY USER/BPs/FUNCIONAL]]," ")&amp;" "&amp;TRIM(RIGHT(SUBSTITUTE(TabelaKeyUsersS4BracellOnda3[[#This Row],[NOME DO KEY USER/BPs/FUNCIONAL]]," ",REPT(" ",255)),255))</f>
        <v>#NAME?</v>
      </c>
      <c r="AD91" s="77" t="e">
        <f ca="1">TabelaKeyUsersS4BracellOnda3[[#This Row],[1o. e Último nome]]&amp;" ("&amp;TabelaKeyUsersS4BracellOnda3[[#This Row],[MÓDULO S4HANA]]&amp;")"&amp;
IF(ISERROR(SEARCH("fup-",TabelaKeyUsersS4BracellOnda3[[#This Row],[Fup Gestor não validou/respondeu lista KeyUser]])),"","#")</f>
        <v>#NAME?</v>
      </c>
      <c r="AE9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1" s="72" t="str">
        <f>IF(ISERROR(SEARCH("@",TabelaKeyUsersS4BracellOnda3[[#This Row],[E-MAIL]]))=FALSE,"Tem e-Mail KeyUserBPFunc","NÂO tem e-Mail KeyUserBPFunc")</f>
        <v>Tem e-Mail KeyUserBPFunc</v>
      </c>
      <c r="AG91" s="72" t="str">
        <f>IF(ISERROR(SEARCH("@",TabelaKeyUsersS4BracellOnda3[[#This Row],[E-mail Gestor]]))=FALSE,"Tem e-Mail Gestor","NÃO tem e-Mail Gestor")</f>
        <v>Tem e-Mail Gestor</v>
      </c>
      <c r="AH91" s="72" t="str">
        <f>"e-Mail KeyUserBPFuncional tem: "&amp;COUNTIFS(TabelaKeyUsersS4BracellOnda3[E-MAIL],TabelaKeyUsersS4BracellOnda3[[#This Row],[E-mail Gestor]])&amp; " Gestor Cadastrado"</f>
        <v>e-Mail KeyUserBPFuncional tem: 1 Gestor Cadastrado</v>
      </c>
      <c r="AI9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2" spans="1:35">
      <c r="A92" s="66" t="s">
        <v>877</v>
      </c>
      <c r="B92" s="66" t="s">
        <v>447</v>
      </c>
      <c r="C92" s="66" t="s">
        <v>405</v>
      </c>
      <c r="D92" s="67" t="str">
        <f>INDEX(TabelaKeyUsersS4BracellOnda3[NOME DO KEY USER/BPs/FUNCIONAL],MATCH(TabelaKeyUsersS4BracellOnda3[[#This Row],[E-mail Gestor]],TabelaKeyUsersS4BracellOnda3[E-MAIL],0))</f>
        <v>Joiciane Dos Santos Gomes</v>
      </c>
      <c r="E92" s="67" t="str">
        <f>INDEX(TabelaKeyUsersS4BracellOnda3[CARGO],MATCH(TabelaKeyUsersS4BracellOnda3[[#This Row],[E-mail Gestor]],TabelaKeyUsersS4BracellOnda3[E-MAIL],0))</f>
        <v>Ger Tributario - Tax</v>
      </c>
      <c r="F92" s="68">
        <v>45705</v>
      </c>
      <c r="G92" s="69" t="s">
        <v>869</v>
      </c>
      <c r="H92" s="69" t="s">
        <v>870</v>
      </c>
      <c r="I92" s="69" t="s">
        <v>871</v>
      </c>
      <c r="J92" s="79" t="s">
        <v>882</v>
      </c>
      <c r="K92" s="70" t="s">
        <v>473</v>
      </c>
      <c r="L92" s="70" t="s">
        <v>470</v>
      </c>
      <c r="M92" s="65" t="s">
        <v>883</v>
      </c>
      <c r="N92" s="65" t="s">
        <v>435</v>
      </c>
      <c r="O92" s="70" t="s">
        <v>884</v>
      </c>
      <c r="P92" s="70" t="s">
        <v>396</v>
      </c>
      <c r="Q92" s="70" t="s">
        <v>397</v>
      </c>
      <c r="R92" s="70" t="s">
        <v>398</v>
      </c>
      <c r="S92" s="70" t="s">
        <v>414</v>
      </c>
      <c r="T92" s="72" t="e">
        <f>INDEX('[1]Bruno Key Users Consolidado1102'!H:H,MATCH(TRIM(TabelaKeyUsersS4BracellOnda3[[#This Row],[E-MAIL]])&amp;"*",'[1]Bruno Key Users Consolidado1102'!F:F,0))</f>
        <v>#N/A</v>
      </c>
      <c r="U92" s="72" t="e">
        <f>INDEX('[1]Bruno Key Users Consolidado1102'!E:E,MATCH(TRIM(TabelaKeyUsersS4BracellOnda3[[#This Row],[E-MAIL]])&amp;"*",'[1]Bruno Key Users Consolidado1102'!F:F,0))</f>
        <v>#N/A</v>
      </c>
      <c r="V92" s="70" t="s">
        <v>885</v>
      </c>
      <c r="W92" s="70" t="s">
        <v>401</v>
      </c>
      <c r="X92" s="70" t="s">
        <v>447</v>
      </c>
      <c r="Y92" s="73" t="s">
        <v>886</v>
      </c>
      <c r="Z92" s="80">
        <v>45904</v>
      </c>
      <c r="AA92" s="81" t="str">
        <f>SUBSTITUTE(SUBSTITUTE(SUBSTITUTE(SUBSTITUTE(SUBSTITUTE(TabelaKeyUsersS4BracellOnda3[[#This Row],[WhatsApp]],"(",""), ")",""),"-",""),"+","")," ","")</f>
        <v>14998590682</v>
      </c>
      <c r="AB92" s="72" t="str">
        <f>IF(ISERROR(MATCH("*"&amp;RIGHT(TabelaKeyUsersS4BracellOnda3[[#This Row],[Whatsapp_limpo]],8),[1]GruposWhatsApp!D:D,0)),"Wng: não",INDEX([1]GruposWhatsApp!B:B,MATCH("*"&amp;RIGHT(TabelaKeyUsersS4BracellOnda3[[#This Row],[Whatsapp_limpo]],8),[1]GruposWhatsApp!D:D,0)))</f>
        <v>Wng: não</v>
      </c>
      <c r="AC92" s="77" t="e">
        <f ca="1">_xlfn.TEXTBEFORE(TabelaKeyUsersS4BracellOnda3[[#This Row],[NOME DO KEY USER/BPs/FUNCIONAL]]," ")&amp;" "&amp;TRIM(RIGHT(SUBSTITUTE(TabelaKeyUsersS4BracellOnda3[[#This Row],[NOME DO KEY USER/BPs/FUNCIONAL]]," ",REPT(" ",255)),255))</f>
        <v>#NAME?</v>
      </c>
      <c r="AD92" s="77" t="e">
        <f ca="1">TabelaKeyUsersS4BracellOnda3[[#This Row],[1o. e Último nome]]&amp;" ("&amp;TabelaKeyUsersS4BracellOnda3[[#This Row],[MÓDULO S4HANA]]&amp;")"&amp;
IF(ISERROR(SEARCH("fup-",TabelaKeyUsersS4BracellOnda3[[#This Row],[Fup Gestor não validou/respondeu lista KeyUser]])),"","#")</f>
        <v>#NAME?</v>
      </c>
      <c r="AE9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2" s="72" t="str">
        <f>IF(ISERROR(SEARCH("@",TabelaKeyUsersS4BracellOnda3[[#This Row],[E-MAIL]]))=FALSE,"Tem e-Mail KeyUserBPFunc","NÂO tem e-Mail KeyUserBPFunc")</f>
        <v>Tem e-Mail KeyUserBPFunc</v>
      </c>
      <c r="AG92" s="72" t="str">
        <f>IF(ISERROR(SEARCH("@",TabelaKeyUsersS4BracellOnda3[[#This Row],[E-mail Gestor]]))=FALSE,"Tem e-Mail Gestor","NÃO tem e-Mail Gestor")</f>
        <v>Tem e-Mail Gestor</v>
      </c>
      <c r="AH92" s="72" t="str">
        <f>"e-Mail KeyUserBPFuncional tem: "&amp;COUNTIFS(TabelaKeyUsersS4BracellOnda3[E-MAIL],TabelaKeyUsersS4BracellOnda3[[#This Row],[E-mail Gestor]])&amp; " Gestor Cadastrado"</f>
        <v>e-Mail KeyUserBPFuncional tem: 1 Gestor Cadastrado</v>
      </c>
      <c r="AI9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3" spans="1:35" hidden="1">
      <c r="A93" s="66" t="s">
        <v>887</v>
      </c>
      <c r="B93" s="66" t="s">
        <v>385</v>
      </c>
      <c r="C93" s="66" t="s">
        <v>405</v>
      </c>
      <c r="D93" s="67" t="str">
        <f>INDEX(TabelaKeyUsersS4BracellOnda3[NOME DO KEY USER/BPs/FUNCIONAL],MATCH(TabelaKeyUsersS4BracellOnda3[[#This Row],[E-mail Gestor]],TabelaKeyUsersS4BracellOnda3[E-MAIL],0))</f>
        <v>Joiciane Dos Santos Gomes</v>
      </c>
      <c r="E93" s="67" t="str">
        <f>INDEX(TabelaKeyUsersS4BracellOnda3[CARGO],MATCH(TabelaKeyUsersS4BracellOnda3[[#This Row],[E-mail Gestor]],TabelaKeyUsersS4BracellOnda3[E-MAIL],0))</f>
        <v>Ger Tributario - Tax</v>
      </c>
      <c r="F93" s="68">
        <v>45705</v>
      </c>
      <c r="G93" s="69" t="s">
        <v>869</v>
      </c>
      <c r="H93" s="69" t="s">
        <v>870</v>
      </c>
      <c r="I93" s="69" t="s">
        <v>871</v>
      </c>
      <c r="J93" s="70" t="s">
        <v>888</v>
      </c>
      <c r="K93" s="70" t="s">
        <v>473</v>
      </c>
      <c r="L93" s="70" t="s">
        <v>889</v>
      </c>
      <c r="M93" s="70" t="s">
        <v>890</v>
      </c>
      <c r="N93" s="65" t="s">
        <v>435</v>
      </c>
      <c r="O93" s="70" t="s">
        <v>891</v>
      </c>
      <c r="P93" s="65" t="s">
        <v>405</v>
      </c>
      <c r="Q93" s="70" t="s">
        <v>397</v>
      </c>
      <c r="R93" s="70" t="s">
        <v>398</v>
      </c>
      <c r="S93" s="70" t="s">
        <v>414</v>
      </c>
      <c r="T93" s="72" t="e">
        <f>INDEX('[1]Bruno Key Users Consolidado1102'!H:H,MATCH(TRIM(TabelaKeyUsersS4BracellOnda3[[#This Row],[E-MAIL]])&amp;"*",'[1]Bruno Key Users Consolidado1102'!F:F,0))</f>
        <v>#N/A</v>
      </c>
      <c r="U93" s="72" t="e">
        <f>INDEX('[1]Bruno Key Users Consolidado1102'!E:E,MATCH(TRIM(TabelaKeyUsersS4BracellOnda3[[#This Row],[E-MAIL]])&amp;"*",'[1]Bruno Key Users Consolidado1102'!F:F,0))</f>
        <v>#N/A</v>
      </c>
      <c r="V93" s="70"/>
      <c r="W93" s="70"/>
      <c r="X93" s="65" t="s">
        <v>447</v>
      </c>
      <c r="Y93" s="73" t="s">
        <v>892</v>
      </c>
      <c r="Z93" s="80">
        <v>45845</v>
      </c>
      <c r="AA93" s="81" t="str">
        <f>SUBSTITUTE(SUBSTITUTE(SUBSTITUTE(SUBSTITUTE(SUBSTITUTE(TabelaKeyUsersS4BracellOnda3[[#This Row],[WhatsApp]],"(",""), ")",""),"-",""),"+","")," ","")</f>
        <v>14996815404</v>
      </c>
      <c r="AB93" s="72" t="str">
        <f>IF(ISERROR(MATCH("*"&amp;RIGHT(TabelaKeyUsersS4BracellOnda3[[#This Row],[Whatsapp_limpo]],8),[1]GruposWhatsApp!D:D,0)),"Wng: não",INDEX([1]GruposWhatsApp!B:B,MATCH("*"&amp;RIGHT(TabelaKeyUsersS4BracellOnda3[[#This Row],[Whatsapp_limpo]],8),[1]GruposWhatsApp!D:D,0)))</f>
        <v>Wng: não</v>
      </c>
      <c r="AC93" s="77" t="e">
        <f ca="1">_xlfn.TEXTBEFORE(TabelaKeyUsersS4BracellOnda3[[#This Row],[NOME DO KEY USER/BPs/FUNCIONAL]]," ")&amp;" "&amp;TRIM(RIGHT(SUBSTITUTE(TabelaKeyUsersS4BracellOnda3[[#This Row],[NOME DO KEY USER/BPs/FUNCIONAL]]," ",REPT(" ",255)),255))</f>
        <v>#NAME?</v>
      </c>
      <c r="AD93" s="77" t="e">
        <f ca="1">TabelaKeyUsersS4BracellOnda3[[#This Row],[1o. e Último nome]]&amp;" ("&amp;TabelaKeyUsersS4BracellOnda3[[#This Row],[MÓDULO S4HANA]]&amp;")"&amp;
IF(ISERROR(SEARCH("fup-",TabelaKeyUsersS4BracellOnda3[[#This Row],[Fup Gestor não validou/respondeu lista KeyUser]])),"","#")</f>
        <v>#NAME?</v>
      </c>
      <c r="AE9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3" s="72" t="str">
        <f>IF(ISERROR(SEARCH("@",TabelaKeyUsersS4BracellOnda3[[#This Row],[E-MAIL]]))=FALSE,"Tem e-Mail KeyUserBPFunc","NÂO tem e-Mail KeyUserBPFunc")</f>
        <v>Tem e-Mail KeyUserBPFunc</v>
      </c>
      <c r="AG93" s="72" t="str">
        <f>IF(ISERROR(SEARCH("@",TabelaKeyUsersS4BracellOnda3[[#This Row],[E-mail Gestor]]))=FALSE,"Tem e-Mail Gestor","NÃO tem e-Mail Gestor")</f>
        <v>Tem e-Mail Gestor</v>
      </c>
      <c r="AH93" s="72" t="str">
        <f>"e-Mail KeyUserBPFuncional tem: "&amp;COUNTIFS(TabelaKeyUsersS4BracellOnda3[E-MAIL],TabelaKeyUsersS4BracellOnda3[[#This Row],[E-mail Gestor]])&amp; " Gestor Cadastrado"</f>
        <v>e-Mail KeyUserBPFuncional tem: 1 Gestor Cadastrado</v>
      </c>
      <c r="AI9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4" spans="1:35" hidden="1">
      <c r="A94" s="66" t="s">
        <v>877</v>
      </c>
      <c r="B94" s="66" t="s">
        <v>405</v>
      </c>
      <c r="C94" s="66" t="s">
        <v>405</v>
      </c>
      <c r="D94" s="67" t="str">
        <f>INDEX(TabelaKeyUsersS4BracellOnda3[NOME DO KEY USER/BPs/FUNCIONAL],MATCH(TabelaKeyUsersS4BracellOnda3[[#This Row],[E-mail Gestor]],TabelaKeyUsersS4BracellOnda3[E-MAIL],0))</f>
        <v>Joiciane Dos Santos Gomes</v>
      </c>
      <c r="E94" s="67" t="str">
        <f>INDEX(TabelaKeyUsersS4BracellOnda3[CARGO],MATCH(TabelaKeyUsersS4BracellOnda3[[#This Row],[E-mail Gestor]],TabelaKeyUsersS4BracellOnda3[E-MAIL],0))</f>
        <v>Ger Tributario - Tax</v>
      </c>
      <c r="F94" s="68">
        <v>45699</v>
      </c>
      <c r="G94" s="69" t="s">
        <v>869</v>
      </c>
      <c r="H94" s="69" t="s">
        <v>870</v>
      </c>
      <c r="I94" s="69" t="s">
        <v>871</v>
      </c>
      <c r="J94" s="70" t="s">
        <v>893</v>
      </c>
      <c r="K94" s="70" t="s">
        <v>894</v>
      </c>
      <c r="L94" s="70" t="s">
        <v>889</v>
      </c>
      <c r="M94" s="70" t="s">
        <v>895</v>
      </c>
      <c r="N94" s="70"/>
      <c r="O94" s="70" t="s">
        <v>896</v>
      </c>
      <c r="P94" s="65" t="s">
        <v>405</v>
      </c>
      <c r="Q94" s="70" t="s">
        <v>397</v>
      </c>
      <c r="R94" s="70" t="s">
        <v>398</v>
      </c>
      <c r="S94" s="70" t="s">
        <v>756</v>
      </c>
      <c r="T94" s="72">
        <f>INDEX('[1]Bruno Key Users Consolidado1102'!H:H,MATCH(TRIM(TabelaKeyUsersS4BracellOnda3[[#This Row],[E-MAIL]])&amp;"*",'[1]Bruno Key Users Consolidado1102'!F:F,0))</f>
        <v>0</v>
      </c>
      <c r="U94" s="72" t="str">
        <f>INDEX('[1]Bruno Key Users Consolidado1102'!E:E,MATCH(TRIM(TabelaKeyUsersS4BracellOnda3[[#This Row],[E-MAIL]])&amp;"*",'[1]Bruno Key Users Consolidado1102'!F:F,0))</f>
        <v>GRC</v>
      </c>
      <c r="V94" s="70"/>
      <c r="W94" s="70"/>
      <c r="X94" s="70"/>
      <c r="Y94" s="65" t="s">
        <v>336</v>
      </c>
      <c r="Z94" s="65"/>
      <c r="AA94" s="81" t="str">
        <f>SUBSTITUTE(SUBSTITUTE(SUBSTITUTE(SUBSTITUTE(SUBSTITUTE(TabelaKeyUsersS4BracellOnda3[[#This Row],[WhatsApp]],"(",""), ")",""),"-",""),"+","")," ","")</f>
        <v>.</v>
      </c>
      <c r="AB94" s="72" t="str">
        <f>IF(ISERROR(MATCH("*"&amp;RIGHT(TabelaKeyUsersS4BracellOnda3[[#This Row],[Whatsapp_limpo]],8),[1]GruposWhatsApp!D:D,0)),"Wng: não",INDEX([1]GruposWhatsApp!B:B,MATCH("*"&amp;RIGHT(TabelaKeyUsersS4BracellOnda3[[#This Row],[Whatsapp_limpo]],8),[1]GruposWhatsApp!D:D,0)))</f>
        <v>Wng: não</v>
      </c>
      <c r="AC94" s="77" t="e">
        <f ca="1">_xlfn.TEXTBEFORE(TabelaKeyUsersS4BracellOnda3[[#This Row],[NOME DO KEY USER/BPs/FUNCIONAL]]," ")&amp;" "&amp;TRIM(RIGHT(SUBSTITUTE(TabelaKeyUsersS4BracellOnda3[[#This Row],[NOME DO KEY USER/BPs/FUNCIONAL]]," ",REPT(" ",255)),255))</f>
        <v>#NAME?</v>
      </c>
      <c r="AD94" s="77" t="e">
        <f ca="1">TabelaKeyUsersS4BracellOnda3[[#This Row],[1o. e Último nome]]&amp;" ("&amp;TabelaKeyUsersS4BracellOnda3[[#This Row],[MÓDULO S4HANA]]&amp;")"&amp;
IF(ISERROR(SEARCH("fup-",TabelaKeyUsersS4BracellOnda3[[#This Row],[Fup Gestor não validou/respondeu lista KeyUser]])),"","#")</f>
        <v>#NAME?</v>
      </c>
      <c r="AE9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4" s="72" t="str">
        <f>IF(ISERROR(SEARCH("@",TabelaKeyUsersS4BracellOnda3[[#This Row],[E-MAIL]]))=FALSE,"Tem e-Mail KeyUserBPFunc","NÂO tem e-Mail KeyUserBPFunc")</f>
        <v>Tem e-Mail KeyUserBPFunc</v>
      </c>
      <c r="AG94" s="72" t="str">
        <f>IF(ISERROR(SEARCH("@",TabelaKeyUsersS4BracellOnda3[[#This Row],[E-mail Gestor]]))=FALSE,"Tem e-Mail Gestor","NÃO tem e-Mail Gestor")</f>
        <v>Tem e-Mail Gestor</v>
      </c>
      <c r="AH94" s="72" t="str">
        <f>"e-Mail KeyUserBPFuncional tem: "&amp;COUNTIFS(TabelaKeyUsersS4BracellOnda3[E-MAIL],TabelaKeyUsersS4BracellOnda3[[#This Row],[E-mail Gestor]])&amp; " Gestor Cadastrado"</f>
        <v>e-Mail KeyUserBPFuncional tem: 1 Gestor Cadastrado</v>
      </c>
      <c r="AI9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5" spans="1:35" hidden="1">
      <c r="A95" s="66" t="s">
        <v>877</v>
      </c>
      <c r="B95" s="66" t="s">
        <v>405</v>
      </c>
      <c r="C95" s="66" t="s">
        <v>405</v>
      </c>
      <c r="D95" s="67" t="str">
        <f>INDEX(TabelaKeyUsersS4BracellOnda3[NOME DO KEY USER/BPs/FUNCIONAL],MATCH(TabelaKeyUsersS4BracellOnda3[[#This Row],[E-mail Gestor]],TabelaKeyUsersS4BracellOnda3[E-MAIL],0))</f>
        <v>Joiciane Dos Santos Gomes</v>
      </c>
      <c r="E95" s="67" t="str">
        <f>INDEX(TabelaKeyUsersS4BracellOnda3[CARGO],MATCH(TabelaKeyUsersS4BracellOnda3[[#This Row],[E-mail Gestor]],TabelaKeyUsersS4BracellOnda3[E-MAIL],0))</f>
        <v>Ger Tributario - Tax</v>
      </c>
      <c r="F95" s="68">
        <v>45699</v>
      </c>
      <c r="G95" s="69" t="s">
        <v>869</v>
      </c>
      <c r="H95" s="69" t="s">
        <v>870</v>
      </c>
      <c r="I95" s="69" t="s">
        <v>871</v>
      </c>
      <c r="J95" s="70" t="s">
        <v>897</v>
      </c>
      <c r="K95" s="70" t="s">
        <v>473</v>
      </c>
      <c r="L95" s="70" t="s">
        <v>898</v>
      </c>
      <c r="M95" s="70" t="s">
        <v>454</v>
      </c>
      <c r="N95" s="70"/>
      <c r="O95" s="70" t="s">
        <v>899</v>
      </c>
      <c r="P95" s="65" t="s">
        <v>405</v>
      </c>
      <c r="Q95" s="70" t="s">
        <v>397</v>
      </c>
      <c r="R95" s="70" t="s">
        <v>398</v>
      </c>
      <c r="S95" s="70" t="s">
        <v>756</v>
      </c>
      <c r="T95" s="72">
        <f>INDEX('[1]Bruno Key Users Consolidado1102'!H:H,MATCH(TRIM(TabelaKeyUsersS4BracellOnda3[[#This Row],[E-MAIL]])&amp;"*",'[1]Bruno Key Users Consolidado1102'!F:F,0))</f>
        <v>0</v>
      </c>
      <c r="U95" s="72" t="str">
        <f>INDEX('[1]Bruno Key Users Consolidado1102'!E:E,MATCH(TRIM(TabelaKeyUsersS4BracellOnda3[[#This Row],[E-MAIL]])&amp;"*",'[1]Bruno Key Users Consolidado1102'!F:F,0))</f>
        <v>CO</v>
      </c>
      <c r="V95" s="70"/>
      <c r="W95" s="70"/>
      <c r="X95" s="70"/>
      <c r="Y95" s="65" t="s">
        <v>336</v>
      </c>
      <c r="Z95" s="65"/>
      <c r="AA95" s="81" t="str">
        <f>SUBSTITUTE(SUBSTITUTE(SUBSTITUTE(SUBSTITUTE(SUBSTITUTE(TabelaKeyUsersS4BracellOnda3[[#This Row],[WhatsApp]],"(",""), ")",""),"-",""),"+","")," ","")</f>
        <v>.</v>
      </c>
      <c r="AB95" s="72" t="str">
        <f>IF(ISERROR(MATCH("*"&amp;RIGHT(TabelaKeyUsersS4BracellOnda3[[#This Row],[Whatsapp_limpo]],8),[1]GruposWhatsApp!D:D,0)),"Wng: não",INDEX([1]GruposWhatsApp!B:B,MATCH("*"&amp;RIGHT(TabelaKeyUsersS4BracellOnda3[[#This Row],[Whatsapp_limpo]],8),[1]GruposWhatsApp!D:D,0)))</f>
        <v>Wng: não</v>
      </c>
      <c r="AC95" s="77" t="e">
        <f ca="1">_xlfn.TEXTBEFORE(TabelaKeyUsersS4BracellOnda3[[#This Row],[NOME DO KEY USER/BPs/FUNCIONAL]]," ")&amp;" "&amp;TRIM(RIGHT(SUBSTITUTE(TabelaKeyUsersS4BracellOnda3[[#This Row],[NOME DO KEY USER/BPs/FUNCIONAL]]," ",REPT(" ",255)),255))</f>
        <v>#NAME?</v>
      </c>
      <c r="AD95" s="77" t="e">
        <f ca="1">TabelaKeyUsersS4BracellOnda3[[#This Row],[1o. e Último nome]]&amp;" ("&amp;TabelaKeyUsersS4BracellOnda3[[#This Row],[MÓDULO S4HANA]]&amp;")"&amp;
IF(ISERROR(SEARCH("fup-",TabelaKeyUsersS4BracellOnda3[[#This Row],[Fup Gestor não validou/respondeu lista KeyUser]])),"","#")</f>
        <v>#NAME?</v>
      </c>
      <c r="AE9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5" s="72" t="str">
        <f>IF(ISERROR(SEARCH("@",TabelaKeyUsersS4BracellOnda3[[#This Row],[E-MAIL]]))=FALSE,"Tem e-Mail KeyUserBPFunc","NÂO tem e-Mail KeyUserBPFunc")</f>
        <v>Tem e-Mail KeyUserBPFunc</v>
      </c>
      <c r="AG95" s="72" t="str">
        <f>IF(ISERROR(SEARCH("@",TabelaKeyUsersS4BracellOnda3[[#This Row],[E-mail Gestor]]))=FALSE,"Tem e-Mail Gestor","NÃO tem e-Mail Gestor")</f>
        <v>Tem e-Mail Gestor</v>
      </c>
      <c r="AH95" s="72" t="str">
        <f>"e-Mail KeyUserBPFuncional tem: "&amp;COUNTIFS(TabelaKeyUsersS4BracellOnda3[E-MAIL],TabelaKeyUsersS4BracellOnda3[[#This Row],[E-mail Gestor]])&amp; " Gestor Cadastrado"</f>
        <v>e-Mail KeyUserBPFuncional tem: 1 Gestor Cadastrado</v>
      </c>
      <c r="AI9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6" spans="1:35" s="92" customFormat="1" hidden="1">
      <c r="A96" s="66" t="s">
        <v>887</v>
      </c>
      <c r="B96" s="66" t="s">
        <v>447</v>
      </c>
      <c r="C96" s="66" t="s">
        <v>405</v>
      </c>
      <c r="D96" s="67" t="str">
        <f>INDEX(TabelaKeyUsersS4BracellOnda3[NOME DO KEY USER/BPs/FUNCIONAL],MATCH(TabelaKeyUsersS4BracellOnda3[[#This Row],[E-mail Gestor]],TabelaKeyUsersS4BracellOnda3[E-MAIL],0))</f>
        <v>Joiciane Dos Santos Gomes</v>
      </c>
      <c r="E96" s="67" t="str">
        <f>INDEX(TabelaKeyUsersS4BracellOnda3[CARGO],MATCH(TabelaKeyUsersS4BracellOnda3[[#This Row],[E-mail Gestor]],TabelaKeyUsersS4BracellOnda3[E-MAIL],0))</f>
        <v>Ger Tributario - Tax</v>
      </c>
      <c r="F96" s="68">
        <v>45699</v>
      </c>
      <c r="G96" s="69" t="s">
        <v>869</v>
      </c>
      <c r="H96" s="69" t="s">
        <v>870</v>
      </c>
      <c r="I96" s="69" t="s">
        <v>871</v>
      </c>
      <c r="J96" s="70" t="s">
        <v>900</v>
      </c>
      <c r="K96" s="70" t="s">
        <v>901</v>
      </c>
      <c r="L96" s="70" t="s">
        <v>902</v>
      </c>
      <c r="M96" s="70" t="s">
        <v>646</v>
      </c>
      <c r="N96" s="65" t="s">
        <v>647</v>
      </c>
      <c r="O96" s="70" t="s">
        <v>903</v>
      </c>
      <c r="P96" s="65" t="s">
        <v>405</v>
      </c>
      <c r="Q96" s="70" t="s">
        <v>397</v>
      </c>
      <c r="R96" s="70" t="s">
        <v>398</v>
      </c>
      <c r="S96" s="70" t="s">
        <v>414</v>
      </c>
      <c r="T96" s="72">
        <f>INDEX('[1]Bruno Key Users Consolidado1102'!H:H,MATCH(TRIM(TabelaKeyUsersS4BracellOnda3[[#This Row],[E-MAIL]])&amp;"*",'[1]Bruno Key Users Consolidado1102'!F:F,0))</f>
        <v>0</v>
      </c>
      <c r="U96" s="72" t="str">
        <f>INDEX('[1]Bruno Key Users Consolidado1102'!E:E,MATCH(TRIM(TabelaKeyUsersS4BracellOnda3[[#This Row],[E-MAIL]])&amp;"*",'[1]Bruno Key Users Consolidado1102'!F:F,0))</f>
        <v>SD</v>
      </c>
      <c r="V96" s="70" t="s">
        <v>904</v>
      </c>
      <c r="W96" s="70" t="s">
        <v>905</v>
      </c>
      <c r="X96" s="65" t="s">
        <v>465</v>
      </c>
      <c r="Y96" s="65" t="s">
        <v>465</v>
      </c>
      <c r="Z96" s="65" t="s">
        <v>465</v>
      </c>
      <c r="AA96" s="81" t="str">
        <f>SUBSTITUTE(SUBSTITUTE(SUBSTITUTE(SUBSTITUTE(SUBSTITUTE(TabelaKeyUsersS4BracellOnda3[[#This Row],[WhatsApp]],"(",""), ")",""),"-",""),"+","")," ","")</f>
        <v>NãoRespondeu</v>
      </c>
      <c r="AB96" s="72" t="str">
        <f>IF(ISERROR(MATCH("*"&amp;RIGHT(TabelaKeyUsersS4BracellOnda3[[#This Row],[Whatsapp_limpo]],8),[1]GruposWhatsApp!D:D,0)),"Wng: não",INDEX([1]GruposWhatsApp!B:B,MATCH("*"&amp;RIGHT(TabelaKeyUsersS4BracellOnda3[[#This Row],[Whatsapp_limpo]],8),[1]GruposWhatsApp!D:D,0)))</f>
        <v>Wng: não</v>
      </c>
      <c r="AC96" s="77" t="e">
        <f ca="1">_xlfn.TEXTBEFORE(TabelaKeyUsersS4BracellOnda3[[#This Row],[NOME DO KEY USER/BPs/FUNCIONAL]]," ")&amp;" "&amp;TRIM(RIGHT(SUBSTITUTE(TabelaKeyUsersS4BracellOnda3[[#This Row],[NOME DO KEY USER/BPs/FUNCIONAL]]," ",REPT(" ",255)),255))</f>
        <v>#NAME?</v>
      </c>
      <c r="AD96" s="77" t="e">
        <f ca="1">TabelaKeyUsersS4BracellOnda3[[#This Row],[1o. e Último nome]]&amp;" ("&amp;TabelaKeyUsersS4BracellOnda3[[#This Row],[MÓDULO S4HANA]]&amp;")"&amp;
IF(ISERROR(SEARCH("fup-",TabelaKeyUsersS4BracellOnda3[[#This Row],[Fup Gestor não validou/respondeu lista KeyUser]])),"","#")</f>
        <v>#NAME?</v>
      </c>
      <c r="AE9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6" s="72" t="str">
        <f>IF(ISERROR(SEARCH("@",TabelaKeyUsersS4BracellOnda3[[#This Row],[E-MAIL]]))=FALSE,"Tem e-Mail KeyUserBPFunc","NÂO tem e-Mail KeyUserBPFunc")</f>
        <v>Tem e-Mail KeyUserBPFunc</v>
      </c>
      <c r="AG96" s="72" t="str">
        <f>IF(ISERROR(SEARCH("@",TabelaKeyUsersS4BracellOnda3[[#This Row],[E-mail Gestor]]))=FALSE,"Tem e-Mail Gestor","NÃO tem e-Mail Gestor")</f>
        <v>Tem e-Mail Gestor</v>
      </c>
      <c r="AH96" s="72" t="str">
        <f>"e-Mail KeyUserBPFuncional tem: "&amp;COUNTIFS(TabelaKeyUsersS4BracellOnda3[E-MAIL],TabelaKeyUsersS4BracellOnda3[[#This Row],[E-mail Gestor]])&amp; " Gestor Cadastrado"</f>
        <v>e-Mail KeyUserBPFuncional tem: 1 Gestor Cadastrado</v>
      </c>
      <c r="AI9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7" spans="1:35" hidden="1">
      <c r="A97" s="66" t="s">
        <v>877</v>
      </c>
      <c r="B97" s="66" t="s">
        <v>405</v>
      </c>
      <c r="C97" s="66" t="s">
        <v>405</v>
      </c>
      <c r="D97" s="67" t="str">
        <f>INDEX(TabelaKeyUsersS4BracellOnda3[NOME DO KEY USER/BPs/FUNCIONAL],MATCH(TabelaKeyUsersS4BracellOnda3[[#This Row],[E-mail Gestor]],TabelaKeyUsersS4BracellOnda3[E-MAIL],0))</f>
        <v>Joiciane Dos Santos Gomes</v>
      </c>
      <c r="E97" s="67" t="str">
        <f>INDEX(TabelaKeyUsersS4BracellOnda3[CARGO],MATCH(TabelaKeyUsersS4BracellOnda3[[#This Row],[E-mail Gestor]],TabelaKeyUsersS4BracellOnda3[E-MAIL],0))</f>
        <v>Ger Tributario - Tax</v>
      </c>
      <c r="F97" s="68">
        <v>45699</v>
      </c>
      <c r="G97" s="69" t="s">
        <v>869</v>
      </c>
      <c r="H97" s="69" t="s">
        <v>870</v>
      </c>
      <c r="I97" s="69" t="s">
        <v>871</v>
      </c>
      <c r="J97" s="70" t="s">
        <v>906</v>
      </c>
      <c r="K97" s="70" t="s">
        <v>873</v>
      </c>
      <c r="L97" s="70" t="s">
        <v>907</v>
      </c>
      <c r="M97" s="70" t="s">
        <v>895</v>
      </c>
      <c r="N97" s="70"/>
      <c r="O97" s="70" t="s">
        <v>908</v>
      </c>
      <c r="P97" s="65" t="s">
        <v>405</v>
      </c>
      <c r="Q97" s="70" t="s">
        <v>397</v>
      </c>
      <c r="R97" s="70" t="s">
        <v>398</v>
      </c>
      <c r="S97" s="70" t="s">
        <v>756</v>
      </c>
      <c r="T97" s="72">
        <f>INDEX('[1]Bruno Key Users Consolidado1102'!H:H,MATCH(TRIM(TabelaKeyUsersS4BracellOnda3[[#This Row],[E-MAIL]])&amp;"*",'[1]Bruno Key Users Consolidado1102'!F:F,0))</f>
        <v>0</v>
      </c>
      <c r="U97" s="72" t="str">
        <f>INDEX('[1]Bruno Key Users Consolidado1102'!E:E,MATCH(TRIM(TabelaKeyUsersS4BracellOnda3[[#This Row],[E-MAIL]])&amp;"*",'[1]Bruno Key Users Consolidado1102'!F:F,0))</f>
        <v>GRC</v>
      </c>
      <c r="V97" s="70"/>
      <c r="W97" s="70"/>
      <c r="X97" s="70"/>
      <c r="Y97" s="65" t="s">
        <v>336</v>
      </c>
      <c r="Z97" s="65"/>
      <c r="AA97" s="81" t="str">
        <f>SUBSTITUTE(SUBSTITUTE(SUBSTITUTE(SUBSTITUTE(SUBSTITUTE(TabelaKeyUsersS4BracellOnda3[[#This Row],[WhatsApp]],"(",""), ")",""),"-",""),"+","")," ","")</f>
        <v>.</v>
      </c>
      <c r="AB97" s="72" t="str">
        <f>IF(ISERROR(MATCH("*"&amp;RIGHT(TabelaKeyUsersS4BracellOnda3[[#This Row],[Whatsapp_limpo]],8),[1]GruposWhatsApp!D:D,0)),"Wng: não",INDEX([1]GruposWhatsApp!B:B,MATCH("*"&amp;RIGHT(TabelaKeyUsersS4BracellOnda3[[#This Row],[Whatsapp_limpo]],8),[1]GruposWhatsApp!D:D,0)))</f>
        <v>Wng: não</v>
      </c>
      <c r="AC97" s="77" t="e">
        <f ca="1">_xlfn.TEXTBEFORE(TabelaKeyUsersS4BracellOnda3[[#This Row],[NOME DO KEY USER/BPs/FUNCIONAL]]," ")&amp;" "&amp;TRIM(RIGHT(SUBSTITUTE(TabelaKeyUsersS4BracellOnda3[[#This Row],[NOME DO KEY USER/BPs/FUNCIONAL]]," ",REPT(" ",255)),255))</f>
        <v>#NAME?</v>
      </c>
      <c r="AD97" s="77" t="e">
        <f ca="1">TabelaKeyUsersS4BracellOnda3[[#This Row],[1o. e Último nome]]&amp;" ("&amp;TabelaKeyUsersS4BracellOnda3[[#This Row],[MÓDULO S4HANA]]&amp;")"&amp;
IF(ISERROR(SEARCH("fup-",TabelaKeyUsersS4BracellOnda3[[#This Row],[Fup Gestor não validou/respondeu lista KeyUser]])),"","#")</f>
        <v>#NAME?</v>
      </c>
      <c r="AE9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7" s="72" t="str">
        <f>IF(ISERROR(SEARCH("@",TabelaKeyUsersS4BracellOnda3[[#This Row],[E-MAIL]]))=FALSE,"Tem e-Mail KeyUserBPFunc","NÂO tem e-Mail KeyUserBPFunc")</f>
        <v>Tem e-Mail KeyUserBPFunc</v>
      </c>
      <c r="AG97" s="72" t="str">
        <f>IF(ISERROR(SEARCH("@",TabelaKeyUsersS4BracellOnda3[[#This Row],[E-mail Gestor]]))=FALSE,"Tem e-Mail Gestor","NÃO tem e-Mail Gestor")</f>
        <v>Tem e-Mail Gestor</v>
      </c>
      <c r="AH97" s="72" t="str">
        <f>"e-Mail KeyUserBPFuncional tem: "&amp;COUNTIFS(TabelaKeyUsersS4BracellOnda3[E-MAIL],TabelaKeyUsersS4BracellOnda3[[#This Row],[E-mail Gestor]])&amp; " Gestor Cadastrado"</f>
        <v>e-Mail KeyUserBPFuncional tem: 1 Gestor Cadastrado</v>
      </c>
      <c r="AI9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8" spans="1:35">
      <c r="A98" s="66" t="s">
        <v>877</v>
      </c>
      <c r="B98" s="66" t="s">
        <v>447</v>
      </c>
      <c r="C98" s="66" t="s">
        <v>405</v>
      </c>
      <c r="D98" s="67" t="str">
        <f>INDEX(TabelaKeyUsersS4BracellOnda3[NOME DO KEY USER/BPs/FUNCIONAL],MATCH(TabelaKeyUsersS4BracellOnda3[[#This Row],[E-mail Gestor]],TabelaKeyUsersS4BracellOnda3[E-MAIL],0))</f>
        <v>Joiciane Dos Santos Gomes</v>
      </c>
      <c r="E98" s="67" t="str">
        <f>INDEX(TabelaKeyUsersS4BracellOnda3[CARGO],MATCH(TabelaKeyUsersS4BracellOnda3[[#This Row],[E-mail Gestor]],TabelaKeyUsersS4BracellOnda3[E-MAIL],0))</f>
        <v>Ger Tributario - Tax</v>
      </c>
      <c r="F98" s="68">
        <v>45699</v>
      </c>
      <c r="G98" s="69" t="s">
        <v>869</v>
      </c>
      <c r="H98" s="69" t="s">
        <v>870</v>
      </c>
      <c r="I98" s="69" t="s">
        <v>871</v>
      </c>
      <c r="J98" s="70" t="s">
        <v>909</v>
      </c>
      <c r="K98" s="70" t="s">
        <v>910</v>
      </c>
      <c r="L98" s="70" t="s">
        <v>911</v>
      </c>
      <c r="M98" s="70" t="s">
        <v>912</v>
      </c>
      <c r="N98" s="70" t="s">
        <v>435</v>
      </c>
      <c r="O98" s="70" t="s">
        <v>913</v>
      </c>
      <c r="P98" s="70" t="s">
        <v>396</v>
      </c>
      <c r="Q98" s="70" t="s">
        <v>397</v>
      </c>
      <c r="R98" s="70" t="s">
        <v>398</v>
      </c>
      <c r="S98" s="70" t="s">
        <v>414</v>
      </c>
      <c r="T98" s="72">
        <f>INDEX('[1]Bruno Key Users Consolidado1102'!H:H,MATCH(TRIM(TabelaKeyUsersS4BracellOnda3[[#This Row],[E-MAIL]])&amp;"*",'[1]Bruno Key Users Consolidado1102'!F:F,0))</f>
        <v>0</v>
      </c>
      <c r="U98" s="72" t="str">
        <f>INDEX('[1]Bruno Key Users Consolidado1102'!E:E,MATCH(TRIM(TabelaKeyUsersS4BracellOnda3[[#This Row],[E-MAIL]])&amp;"*",'[1]Bruno Key Users Consolidado1102'!F:F,0))</f>
        <v>SEIDOR</v>
      </c>
      <c r="V98" s="70"/>
      <c r="W98" s="70"/>
      <c r="X98" s="70" t="s">
        <v>447</v>
      </c>
      <c r="Y98" s="73" t="s">
        <v>914</v>
      </c>
      <c r="Z98" s="80">
        <v>45895</v>
      </c>
      <c r="AA98" s="81" t="str">
        <f>SUBSTITUTE(SUBSTITUTE(SUBSTITUTE(SUBSTITUTE(SUBSTITUTE(TabelaKeyUsersS4BracellOnda3[[#This Row],[WhatsApp]],"(",""), ")",""),"-",""),"+","")," ","")</f>
        <v>14996447300</v>
      </c>
      <c r="AB98" s="72" t="str">
        <f>IF(ISERROR(MATCH("*"&amp;RIGHT(TabelaKeyUsersS4BracellOnda3[[#This Row],[Whatsapp_limpo]],8),[1]GruposWhatsApp!D:D,0)),"Wng: não",INDEX([1]GruposWhatsApp!B:B,MATCH("*"&amp;RIGHT(TabelaKeyUsersS4BracellOnda3[[#This Row],[Whatsapp_limpo]],8),[1]GruposWhatsApp!D:D,0)))</f>
        <v>Wng: não</v>
      </c>
      <c r="AC98" s="77" t="e">
        <f ca="1">_xlfn.TEXTBEFORE(TabelaKeyUsersS4BracellOnda3[[#This Row],[NOME DO KEY USER/BPs/FUNCIONAL]]," ")&amp;" "&amp;TRIM(RIGHT(SUBSTITUTE(TabelaKeyUsersS4BracellOnda3[[#This Row],[NOME DO KEY USER/BPs/FUNCIONAL]]," ",REPT(" ",255)),255))</f>
        <v>#NAME?</v>
      </c>
      <c r="AD98" s="77" t="e">
        <f ca="1">TabelaKeyUsersS4BracellOnda3[[#This Row],[1o. e Último nome]]&amp;" ("&amp;TabelaKeyUsersS4BracellOnda3[[#This Row],[MÓDULO S4HANA]]&amp;")"&amp;
IF(ISERROR(SEARCH("fup-",TabelaKeyUsersS4BracellOnda3[[#This Row],[Fup Gestor não validou/respondeu lista KeyUser]])),"","#")</f>
        <v>#NAME?</v>
      </c>
      <c r="AE9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8" s="72" t="str">
        <f>IF(ISERROR(SEARCH("@",TabelaKeyUsersS4BracellOnda3[[#This Row],[E-MAIL]]))=FALSE,"Tem e-Mail KeyUserBPFunc","NÂO tem e-Mail KeyUserBPFunc")</f>
        <v>Tem e-Mail KeyUserBPFunc</v>
      </c>
      <c r="AG98" s="72" t="str">
        <f>IF(ISERROR(SEARCH("@",TabelaKeyUsersS4BracellOnda3[[#This Row],[E-mail Gestor]]))=FALSE,"Tem e-Mail Gestor","NÃO tem e-Mail Gestor")</f>
        <v>Tem e-Mail Gestor</v>
      </c>
      <c r="AH98" s="72" t="str">
        <f>"e-Mail KeyUserBPFuncional tem: "&amp;COUNTIFS(TabelaKeyUsersS4BracellOnda3[E-MAIL],TabelaKeyUsersS4BracellOnda3[[#This Row],[E-mail Gestor]])&amp; " Gestor Cadastrado"</f>
        <v>e-Mail KeyUserBPFuncional tem: 1 Gestor Cadastrado</v>
      </c>
      <c r="AI9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99" spans="1:35">
      <c r="A99" s="66" t="s">
        <v>915</v>
      </c>
      <c r="B99" s="66" t="s">
        <v>385</v>
      </c>
      <c r="C99" s="66" t="s">
        <v>405</v>
      </c>
      <c r="D99" s="67" t="str">
        <f>INDEX(TabelaKeyUsersS4BracellOnda3[NOME DO KEY USER/BPs/FUNCIONAL],MATCH(TabelaKeyUsersS4BracellOnda3[[#This Row],[E-mail Gestor]],TabelaKeyUsersS4BracellOnda3[E-MAIL],0))</f>
        <v>Karina Honjoya</v>
      </c>
      <c r="E99" s="67" t="str">
        <f>INDEX(TabelaKeyUsersS4BracellOnda3[CARGO],MATCH(TabelaKeyUsersS4BracellOnda3[[#This Row],[E-mail Gestor]],TabelaKeyUsersS4BracellOnda3[E-MAIL],0))</f>
        <v>Coord Produção Recovery</v>
      </c>
      <c r="F99" s="68">
        <v>45699</v>
      </c>
      <c r="G99" s="69" t="s">
        <v>916</v>
      </c>
      <c r="H99" s="69" t="s">
        <v>917</v>
      </c>
      <c r="I99" s="69" t="s">
        <v>918</v>
      </c>
      <c r="J99" s="70" t="s">
        <v>919</v>
      </c>
      <c r="K99" s="70" t="s">
        <v>920</v>
      </c>
      <c r="L99" s="70" t="s">
        <v>731</v>
      </c>
      <c r="M99" s="70" t="s">
        <v>732</v>
      </c>
      <c r="N99" s="70" t="s">
        <v>733</v>
      </c>
      <c r="O99" s="70" t="s">
        <v>921</v>
      </c>
      <c r="P99" s="70" t="s">
        <v>396</v>
      </c>
      <c r="Q99" s="70" t="s">
        <v>397</v>
      </c>
      <c r="R99" s="70" t="s">
        <v>398</v>
      </c>
      <c r="S99" s="70" t="s">
        <v>414</v>
      </c>
      <c r="T99" s="72">
        <f>INDEX('[1]Bruno Key Users Consolidado1102'!H:H,MATCH(TRIM(TabelaKeyUsersS4BracellOnda3[[#This Row],[E-MAIL]])&amp;"*",'[1]Bruno Key Users Consolidado1102'!F:F,0))</f>
        <v>0</v>
      </c>
      <c r="U99" s="72" t="str">
        <f>INDEX('[1]Bruno Key Users Consolidado1102'!E:E,MATCH(TRIM(TabelaKeyUsersS4BracellOnda3[[#This Row],[E-MAIL]])&amp;"*",'[1]Bruno Key Users Consolidado1102'!F:F,0))</f>
        <v>PP</v>
      </c>
      <c r="V99" s="70"/>
      <c r="W99" s="70"/>
      <c r="X99" s="70" t="s">
        <v>447</v>
      </c>
      <c r="Y99" s="73" t="s">
        <v>922</v>
      </c>
      <c r="Z99" s="80">
        <v>45964</v>
      </c>
      <c r="AA99" s="81" t="str">
        <f>SUBSTITUTE(SUBSTITUTE(SUBSTITUTE(SUBSTITUTE(SUBSTITUTE(TabelaKeyUsersS4BracellOnda3[[#This Row],[WhatsApp]],"(",""), ")",""),"-",""),"+","")," ","")</f>
        <v>14997668105</v>
      </c>
      <c r="AB99" s="72" t="str">
        <f>IF(ISERROR(MATCH("*"&amp;RIGHT(TabelaKeyUsersS4BracellOnda3[[#This Row],[Whatsapp_limpo]],8),[1]GruposWhatsApp!D:D,0)),"Wng: não",INDEX([1]GruposWhatsApp!B:B,MATCH("*"&amp;RIGHT(TabelaKeyUsersS4BracellOnda3[[#This Row],[Whatsapp_limpo]],8),[1]GruposWhatsApp!D:D,0)))</f>
        <v>Wng: não</v>
      </c>
      <c r="AC99" s="77" t="e">
        <f ca="1">_xlfn.TEXTBEFORE(TabelaKeyUsersS4BracellOnda3[[#This Row],[NOME DO KEY USER/BPs/FUNCIONAL]]," ")&amp;" "&amp;TRIM(RIGHT(SUBSTITUTE(TabelaKeyUsersS4BracellOnda3[[#This Row],[NOME DO KEY USER/BPs/FUNCIONAL]]," ",REPT(" ",255)),255))</f>
        <v>#NAME?</v>
      </c>
      <c r="AD99" s="77" t="e">
        <f ca="1">TabelaKeyUsersS4BracellOnda3[[#This Row],[1o. e Último nome]]&amp;" ("&amp;TabelaKeyUsersS4BracellOnda3[[#This Row],[MÓDULO S4HANA]]&amp;")"&amp;
IF(ISERROR(SEARCH("fup-",TabelaKeyUsersS4BracellOnda3[[#This Row],[Fup Gestor não validou/respondeu lista KeyUser]])),"","#")</f>
        <v>#NAME?</v>
      </c>
      <c r="AE9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99" s="72" t="str">
        <f>IF(ISERROR(SEARCH("@",TabelaKeyUsersS4BracellOnda3[[#This Row],[E-MAIL]]))=FALSE,"Tem e-Mail KeyUserBPFunc","NÂO tem e-Mail KeyUserBPFunc")</f>
        <v>Tem e-Mail KeyUserBPFunc</v>
      </c>
      <c r="AG99" s="72" t="str">
        <f>IF(ISERROR(SEARCH("@",TabelaKeyUsersS4BracellOnda3[[#This Row],[E-mail Gestor]]))=FALSE,"Tem e-Mail Gestor","NÃO tem e-Mail Gestor")</f>
        <v>Tem e-Mail Gestor</v>
      </c>
      <c r="AH99" s="72" t="str">
        <f>"e-Mail KeyUserBPFuncional tem: "&amp;COUNTIFS(TabelaKeyUsersS4BracellOnda3[E-MAIL],TabelaKeyUsersS4BracellOnda3[[#This Row],[E-mail Gestor]])&amp; " Gestor Cadastrado"</f>
        <v>e-Mail KeyUserBPFuncional tem: 1 Gestor Cadastrado</v>
      </c>
      <c r="AI9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0" spans="1:35">
      <c r="A100" s="66" t="s">
        <v>923</v>
      </c>
      <c r="B100" s="66" t="s">
        <v>385</v>
      </c>
      <c r="C100" s="66" t="s">
        <v>405</v>
      </c>
      <c r="D100" s="67" t="str">
        <f>INDEX(TabelaKeyUsersS4BracellOnda3[NOME DO KEY USER/BPs/FUNCIONAL],MATCH(TabelaKeyUsersS4BracellOnda3[[#This Row],[E-mail Gestor]],TabelaKeyUsersS4BracellOnda3[E-MAIL],0))</f>
        <v>Karina Honjoya</v>
      </c>
      <c r="E100" s="67" t="str">
        <f>INDEX(TabelaKeyUsersS4BracellOnda3[CARGO],MATCH(TabelaKeyUsersS4BracellOnda3[[#This Row],[E-mail Gestor]],TabelaKeyUsersS4BracellOnda3[E-MAIL],0))</f>
        <v>Coord Produção Recovery</v>
      </c>
      <c r="F100" s="68">
        <v>45699</v>
      </c>
      <c r="G100" s="69" t="s">
        <v>916</v>
      </c>
      <c r="H100" s="69" t="s">
        <v>917</v>
      </c>
      <c r="I100" s="69" t="s">
        <v>918</v>
      </c>
      <c r="J100" s="70" t="s">
        <v>924</v>
      </c>
      <c r="K100" s="70" t="s">
        <v>925</v>
      </c>
      <c r="L100" s="70" t="s">
        <v>731</v>
      </c>
      <c r="M100" s="70" t="s">
        <v>732</v>
      </c>
      <c r="N100" s="70" t="s">
        <v>733</v>
      </c>
      <c r="O100" s="70" t="s">
        <v>926</v>
      </c>
      <c r="P100" s="70" t="s">
        <v>396</v>
      </c>
      <c r="Q100" s="70" t="s">
        <v>397</v>
      </c>
      <c r="R100" s="70" t="s">
        <v>398</v>
      </c>
      <c r="S100" s="70" t="s">
        <v>414</v>
      </c>
      <c r="T100" s="72" t="e">
        <f>INDEX('[1]Bruno Key Users Consolidado1102'!H:H,MATCH(TRIM(TabelaKeyUsersS4BracellOnda3[[#This Row],[E-MAIL]])&amp;"*",'[1]Bruno Key Users Consolidado1102'!F:F,0))</f>
        <v>#N/A</v>
      </c>
      <c r="U100" s="72" t="e">
        <f>INDEX('[1]Bruno Key Users Consolidado1102'!E:E,MATCH(TRIM(TabelaKeyUsersS4BracellOnda3[[#This Row],[E-MAIL]])&amp;"*",'[1]Bruno Key Users Consolidado1102'!F:F,0))</f>
        <v>#N/A</v>
      </c>
      <c r="V100" s="70"/>
      <c r="W100" s="70"/>
      <c r="X100" s="65" t="s">
        <v>465</v>
      </c>
      <c r="Y100" s="65" t="s">
        <v>465</v>
      </c>
      <c r="Z100" s="65" t="s">
        <v>465</v>
      </c>
      <c r="AA100" s="81" t="str">
        <f>SUBSTITUTE(SUBSTITUTE(SUBSTITUTE(SUBSTITUTE(SUBSTITUTE(TabelaKeyUsersS4BracellOnda3[[#This Row],[WhatsApp]],"(",""), ")",""),"-",""),"+","")," ","")</f>
        <v>NãoRespondeu</v>
      </c>
      <c r="AB100" s="72" t="str">
        <f>IF(ISERROR(MATCH("*"&amp;RIGHT(TabelaKeyUsersS4BracellOnda3[[#This Row],[Whatsapp_limpo]],8),[1]GruposWhatsApp!D:D,0)),"Wng: não",INDEX([1]GruposWhatsApp!B:B,MATCH("*"&amp;RIGHT(TabelaKeyUsersS4BracellOnda3[[#This Row],[Whatsapp_limpo]],8),[1]GruposWhatsApp!D:D,0)))</f>
        <v>Wng: não</v>
      </c>
      <c r="AC100" s="77" t="e">
        <f ca="1">_xlfn.TEXTBEFORE(TabelaKeyUsersS4BracellOnda3[[#This Row],[NOME DO KEY USER/BPs/FUNCIONAL]]," ")&amp;" "&amp;TRIM(RIGHT(SUBSTITUTE(TabelaKeyUsersS4BracellOnda3[[#This Row],[NOME DO KEY USER/BPs/FUNCIONAL]]," ",REPT(" ",255)),255))</f>
        <v>#NAME?</v>
      </c>
      <c r="AD100" s="77" t="e">
        <f ca="1">TabelaKeyUsersS4BracellOnda3[[#This Row],[1o. e Último nome]]&amp;" ("&amp;TabelaKeyUsersS4BracellOnda3[[#This Row],[MÓDULO S4HANA]]&amp;")"&amp;
IF(ISERROR(SEARCH("fup-",TabelaKeyUsersS4BracellOnda3[[#This Row],[Fup Gestor não validou/respondeu lista KeyUser]])),"","#")</f>
        <v>#NAME?</v>
      </c>
      <c r="AE10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0" s="72" t="str">
        <f>IF(ISERROR(SEARCH("@",TabelaKeyUsersS4BracellOnda3[[#This Row],[E-MAIL]]))=FALSE,"Tem e-Mail KeyUserBPFunc","NÂO tem e-Mail KeyUserBPFunc")</f>
        <v>Tem e-Mail KeyUserBPFunc</v>
      </c>
      <c r="AG100" s="72" t="str">
        <f>IF(ISERROR(SEARCH("@",TabelaKeyUsersS4BracellOnda3[[#This Row],[E-mail Gestor]]))=FALSE,"Tem e-Mail Gestor","NÃO tem e-Mail Gestor")</f>
        <v>Tem e-Mail Gestor</v>
      </c>
      <c r="AH100" s="72" t="str">
        <f>"e-Mail KeyUserBPFuncional tem: "&amp;COUNTIFS(TabelaKeyUsersS4BracellOnda3[E-MAIL],TabelaKeyUsersS4BracellOnda3[[#This Row],[E-mail Gestor]])&amp; " Gestor Cadastrado"</f>
        <v>e-Mail KeyUserBPFuncional tem: 1 Gestor Cadastrado</v>
      </c>
      <c r="AI10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1" spans="1:35" hidden="1">
      <c r="A101" s="66" t="s">
        <v>927</v>
      </c>
      <c r="B101" s="66" t="s">
        <v>405</v>
      </c>
      <c r="C101" s="66" t="s">
        <v>405</v>
      </c>
      <c r="D101" s="67" t="str">
        <f>INDEX(TabelaKeyUsersS4BracellOnda3[NOME DO KEY USER/BPs/FUNCIONAL],MATCH(TabelaKeyUsersS4BracellOnda3[[#This Row],[E-mail Gestor]],TabelaKeyUsersS4BracellOnda3[E-MAIL],0))</f>
        <v>Karina Honjoya</v>
      </c>
      <c r="E101" s="67" t="str">
        <f>INDEX(TabelaKeyUsersS4BracellOnda3[CARGO],MATCH(TabelaKeyUsersS4BracellOnda3[[#This Row],[E-mail Gestor]],TabelaKeyUsersS4BracellOnda3[E-MAIL],0))</f>
        <v>Coord Produção Recovery</v>
      </c>
      <c r="F101" s="68">
        <v>45701</v>
      </c>
      <c r="G101" s="69" t="s">
        <v>916</v>
      </c>
      <c r="H101" s="69" t="s">
        <v>917</v>
      </c>
      <c r="I101" s="69" t="s">
        <v>918</v>
      </c>
      <c r="J101" s="70" t="s">
        <v>928</v>
      </c>
      <c r="K101" s="70" t="s">
        <v>730</v>
      </c>
      <c r="L101" s="70" t="s">
        <v>731</v>
      </c>
      <c r="M101" s="70" t="s">
        <v>732</v>
      </c>
      <c r="N101" s="70"/>
      <c r="O101" s="70" t="s">
        <v>929</v>
      </c>
      <c r="P101" s="70" t="s">
        <v>405</v>
      </c>
      <c r="Q101" s="70" t="s">
        <v>397</v>
      </c>
      <c r="R101" s="70" t="s">
        <v>398</v>
      </c>
      <c r="S101" s="70" t="s">
        <v>756</v>
      </c>
      <c r="T101" s="72">
        <f>INDEX('[1]Bruno Key Users Consolidado1102'!H:H,MATCH(TRIM(TabelaKeyUsersS4BracellOnda3[[#This Row],[E-MAIL]])&amp;"*",'[1]Bruno Key Users Consolidado1102'!F:F,0))</f>
        <v>0</v>
      </c>
      <c r="U101" s="72" t="str">
        <f>INDEX('[1]Bruno Key Users Consolidado1102'!E:E,MATCH(TRIM(TabelaKeyUsersS4BracellOnda3[[#This Row],[E-MAIL]])&amp;"*",'[1]Bruno Key Users Consolidado1102'!F:F,0))</f>
        <v>PP</v>
      </c>
      <c r="V101" s="70"/>
      <c r="W101" s="70"/>
      <c r="X101" s="70"/>
      <c r="Y101" s="65" t="s">
        <v>336</v>
      </c>
      <c r="Z101" s="65"/>
      <c r="AA101" s="81" t="str">
        <f>SUBSTITUTE(SUBSTITUTE(SUBSTITUTE(SUBSTITUTE(SUBSTITUTE(TabelaKeyUsersS4BracellOnda3[[#This Row],[WhatsApp]],"(",""), ")",""),"-",""),"+","")," ","")</f>
        <v>.</v>
      </c>
      <c r="AB101" s="72" t="str">
        <f>IF(ISERROR(MATCH("*"&amp;RIGHT(TabelaKeyUsersS4BracellOnda3[[#This Row],[Whatsapp_limpo]],8),[1]GruposWhatsApp!D:D,0)),"Wng: não",INDEX([1]GruposWhatsApp!B:B,MATCH("*"&amp;RIGHT(TabelaKeyUsersS4BracellOnda3[[#This Row],[Whatsapp_limpo]],8),[1]GruposWhatsApp!D:D,0)))</f>
        <v>Wng: não</v>
      </c>
      <c r="AC101" s="77" t="e">
        <f ca="1">_xlfn.TEXTBEFORE(TabelaKeyUsersS4BracellOnda3[[#This Row],[NOME DO KEY USER/BPs/FUNCIONAL]]," ")&amp;" "&amp;TRIM(RIGHT(SUBSTITUTE(TabelaKeyUsersS4BracellOnda3[[#This Row],[NOME DO KEY USER/BPs/FUNCIONAL]]," ",REPT(" ",255)),255))</f>
        <v>#NAME?</v>
      </c>
      <c r="AD101" s="77" t="e">
        <f ca="1">TabelaKeyUsersS4BracellOnda3[[#This Row],[1o. e Último nome]]&amp;" ("&amp;TabelaKeyUsersS4BracellOnda3[[#This Row],[MÓDULO S4HANA]]&amp;")"&amp;
IF(ISERROR(SEARCH("fup-",TabelaKeyUsersS4BracellOnda3[[#This Row],[Fup Gestor não validou/respondeu lista KeyUser]])),"","#")</f>
        <v>#NAME?</v>
      </c>
      <c r="AE10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1" s="72" t="str">
        <f>IF(ISERROR(SEARCH("@",TabelaKeyUsersS4BracellOnda3[[#This Row],[E-MAIL]]))=FALSE,"Tem e-Mail KeyUserBPFunc","NÂO tem e-Mail KeyUserBPFunc")</f>
        <v>Tem e-Mail KeyUserBPFunc</v>
      </c>
      <c r="AG101" s="72" t="str">
        <f>IF(ISERROR(SEARCH("@",TabelaKeyUsersS4BracellOnda3[[#This Row],[E-mail Gestor]]))=FALSE,"Tem e-Mail Gestor","NÃO tem e-Mail Gestor")</f>
        <v>Tem e-Mail Gestor</v>
      </c>
      <c r="AH101" s="72" t="str">
        <f>"e-Mail KeyUserBPFuncional tem: "&amp;COUNTIFS(TabelaKeyUsersS4BracellOnda3[E-MAIL],TabelaKeyUsersS4BracellOnda3[[#This Row],[E-mail Gestor]])&amp; " Gestor Cadastrado"</f>
        <v>e-Mail KeyUserBPFuncional tem: 1 Gestor Cadastrado</v>
      </c>
      <c r="AI10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2" spans="1:35">
      <c r="A102" s="66" t="s">
        <v>915</v>
      </c>
      <c r="B102" s="66" t="s">
        <v>385</v>
      </c>
      <c r="C102" s="66" t="s">
        <v>405</v>
      </c>
      <c r="D102" s="67" t="str">
        <f>INDEX(TabelaKeyUsersS4BracellOnda3[NOME DO KEY USER/BPs/FUNCIONAL],MATCH(TabelaKeyUsersS4BracellOnda3[[#This Row],[E-mail Gestor]],TabelaKeyUsersS4BracellOnda3[E-MAIL],0))</f>
        <v>Karina Honjoya</v>
      </c>
      <c r="E102" s="67" t="str">
        <f>INDEX(TabelaKeyUsersS4BracellOnda3[CARGO],MATCH(TabelaKeyUsersS4BracellOnda3[[#This Row],[E-mail Gestor]],TabelaKeyUsersS4BracellOnda3[E-MAIL],0))</f>
        <v>Coord Produção Recovery</v>
      </c>
      <c r="F102" s="68">
        <v>45699</v>
      </c>
      <c r="G102" s="69" t="s">
        <v>916</v>
      </c>
      <c r="H102" s="69" t="s">
        <v>917</v>
      </c>
      <c r="I102" s="69" t="s">
        <v>918</v>
      </c>
      <c r="J102" s="70" t="s">
        <v>930</v>
      </c>
      <c r="K102" s="70" t="s">
        <v>931</v>
      </c>
      <c r="L102" s="70" t="s">
        <v>731</v>
      </c>
      <c r="M102" s="70" t="s">
        <v>732</v>
      </c>
      <c r="N102" s="70" t="s">
        <v>733</v>
      </c>
      <c r="O102" s="70" t="s">
        <v>932</v>
      </c>
      <c r="P102" s="70" t="s">
        <v>396</v>
      </c>
      <c r="Q102" s="70" t="s">
        <v>397</v>
      </c>
      <c r="R102" s="70" t="s">
        <v>398</v>
      </c>
      <c r="S102" s="70" t="s">
        <v>414</v>
      </c>
      <c r="T102" s="72">
        <f>INDEX('[1]Bruno Key Users Consolidado1102'!H:H,MATCH(TRIM(TabelaKeyUsersS4BracellOnda3[[#This Row],[E-MAIL]])&amp;"*",'[1]Bruno Key Users Consolidado1102'!F:F,0))</f>
        <v>0</v>
      </c>
      <c r="U102" s="72" t="str">
        <f>INDEX('[1]Bruno Key Users Consolidado1102'!E:E,MATCH(TRIM(TabelaKeyUsersS4BracellOnda3[[#This Row],[E-MAIL]])&amp;"*",'[1]Bruno Key Users Consolidado1102'!F:F,0))</f>
        <v>PP</v>
      </c>
      <c r="V102" s="70"/>
      <c r="W102" s="70"/>
      <c r="X102" s="70" t="s">
        <v>447</v>
      </c>
      <c r="Y102" s="73" t="s">
        <v>933</v>
      </c>
      <c r="Z102" s="80">
        <v>45872</v>
      </c>
      <c r="AA102" s="81" t="str">
        <f>SUBSTITUTE(SUBSTITUTE(SUBSTITUTE(SUBSTITUTE(SUBSTITUTE(TabelaKeyUsersS4BracellOnda3[[#This Row],[WhatsApp]],"(",""), ")",""),"-",""),"+","")," ","")</f>
        <v>14998523630</v>
      </c>
      <c r="AB102" s="72" t="str">
        <f>IF(ISERROR(MATCH("*"&amp;RIGHT(TabelaKeyUsersS4BracellOnda3[[#This Row],[Whatsapp_limpo]],8),[1]GruposWhatsApp!D:D,0)),"Wng: não",INDEX([1]GruposWhatsApp!B:B,MATCH("*"&amp;RIGHT(TabelaKeyUsersS4BracellOnda3[[#This Row],[Whatsapp_limpo]],8),[1]GruposWhatsApp!D:D,0)))</f>
        <v>Wng: não</v>
      </c>
      <c r="AC102" s="77" t="e">
        <f ca="1">_xlfn.TEXTBEFORE(TabelaKeyUsersS4BracellOnda3[[#This Row],[NOME DO KEY USER/BPs/FUNCIONAL]]," ")&amp;" "&amp;TRIM(RIGHT(SUBSTITUTE(TabelaKeyUsersS4BracellOnda3[[#This Row],[NOME DO KEY USER/BPs/FUNCIONAL]]," ",REPT(" ",255)),255))</f>
        <v>#NAME?</v>
      </c>
      <c r="AD102" s="77" t="e">
        <f ca="1">TabelaKeyUsersS4BracellOnda3[[#This Row],[1o. e Último nome]]&amp;" ("&amp;TabelaKeyUsersS4BracellOnda3[[#This Row],[MÓDULO S4HANA]]&amp;")"&amp;
IF(ISERROR(SEARCH("fup-",TabelaKeyUsersS4BracellOnda3[[#This Row],[Fup Gestor não validou/respondeu lista KeyUser]])),"","#")</f>
        <v>#NAME?</v>
      </c>
      <c r="AE10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2" s="72" t="str">
        <f>IF(ISERROR(SEARCH("@",TabelaKeyUsersS4BracellOnda3[[#This Row],[E-MAIL]]))=FALSE,"Tem e-Mail KeyUserBPFunc","NÂO tem e-Mail KeyUserBPFunc")</f>
        <v>Tem e-Mail KeyUserBPFunc</v>
      </c>
      <c r="AG102" s="72" t="str">
        <f>IF(ISERROR(SEARCH("@",TabelaKeyUsersS4BracellOnda3[[#This Row],[E-mail Gestor]]))=FALSE,"Tem e-Mail Gestor","NÃO tem e-Mail Gestor")</f>
        <v>Tem e-Mail Gestor</v>
      </c>
      <c r="AH102" s="72" t="str">
        <f>"e-Mail KeyUserBPFuncional tem: "&amp;COUNTIFS(TabelaKeyUsersS4BracellOnda3[E-MAIL],TabelaKeyUsersS4BracellOnda3[[#This Row],[E-mail Gestor]])&amp; " Gestor Cadastrado"</f>
        <v>e-Mail KeyUserBPFuncional tem: 1 Gestor Cadastrado</v>
      </c>
      <c r="AI10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3" spans="1:35">
      <c r="A103" s="78" t="s">
        <v>934</v>
      </c>
      <c r="B103" s="66" t="s">
        <v>385</v>
      </c>
      <c r="C103" s="66" t="s">
        <v>495</v>
      </c>
      <c r="D103" s="67" t="str">
        <f>INDEX(TabelaKeyUsersS4BracellOnda3[NOME DO KEY USER/BPs/FUNCIONAL],MATCH(TabelaKeyUsersS4BracellOnda3[[#This Row],[E-mail Gestor]],TabelaKeyUsersS4BracellOnda3[E-MAIL],0))</f>
        <v>Larissa Leodoro</v>
      </c>
      <c r="E103" s="67" t="str">
        <f>INDEX(TabelaKeyUsersS4BracellOnda3[CARGO],MATCH(TabelaKeyUsersS4BracellOnda3[[#This Row],[E-mail Gestor]],TabelaKeyUsersS4BracellOnda3[E-MAIL],0))</f>
        <v>Ger Qualidade Processo Industrial - Support Areas</v>
      </c>
      <c r="F103" s="68">
        <v>45699</v>
      </c>
      <c r="G103" s="69" t="s">
        <v>935</v>
      </c>
      <c r="H103" s="69" t="s">
        <v>936</v>
      </c>
      <c r="I103" s="69" t="s">
        <v>937</v>
      </c>
      <c r="J103" s="70" t="s">
        <v>938</v>
      </c>
      <c r="K103" s="70" t="s">
        <v>939</v>
      </c>
      <c r="L103" s="70" t="s">
        <v>940</v>
      </c>
      <c r="M103" s="44" t="s">
        <v>941</v>
      </c>
      <c r="N103" s="70" t="s">
        <v>503</v>
      </c>
      <c r="O103" s="70" t="s">
        <v>942</v>
      </c>
      <c r="P103" s="70" t="s">
        <v>396</v>
      </c>
      <c r="Q103" s="70" t="s">
        <v>397</v>
      </c>
      <c r="R103" s="70" t="s">
        <v>398</v>
      </c>
      <c r="S103" s="70" t="s">
        <v>414</v>
      </c>
      <c r="T103" s="72">
        <f>INDEX('[1]Bruno Key Users Consolidado1102'!H:H,MATCH(TRIM(TabelaKeyUsersS4BracellOnda3[[#This Row],[E-MAIL]])&amp;"*",'[1]Bruno Key Users Consolidado1102'!F:F,0))</f>
        <v>0</v>
      </c>
      <c r="U103" s="72" t="str">
        <f>INDEX('[1]Bruno Key Users Consolidado1102'!E:E,MATCH(TRIM(TabelaKeyUsersS4BracellOnda3[[#This Row],[E-MAIL]])&amp;"*",'[1]Bruno Key Users Consolidado1102'!F:F,0))</f>
        <v>PP/QM</v>
      </c>
      <c r="V103" s="70"/>
      <c r="W103" s="70"/>
      <c r="X103" s="65" t="s">
        <v>465</v>
      </c>
      <c r="Y103" s="65" t="s">
        <v>465</v>
      </c>
      <c r="Z103" s="65" t="s">
        <v>465</v>
      </c>
      <c r="AA103" s="81" t="str">
        <f>SUBSTITUTE(SUBSTITUTE(SUBSTITUTE(SUBSTITUTE(SUBSTITUTE(TabelaKeyUsersS4BracellOnda3[[#This Row],[WhatsApp]],"(",""), ")",""),"-",""),"+","")," ","")</f>
        <v>NãoRespondeu</v>
      </c>
      <c r="AB103" s="72" t="str">
        <f>IF(ISERROR(MATCH("*"&amp;RIGHT(TabelaKeyUsersS4BracellOnda3[[#This Row],[Whatsapp_limpo]],8),[1]GruposWhatsApp!D:D,0)),"Wng: não",INDEX([1]GruposWhatsApp!B:B,MATCH("*"&amp;RIGHT(TabelaKeyUsersS4BracellOnda3[[#This Row],[Whatsapp_limpo]],8),[1]GruposWhatsApp!D:D,0)))</f>
        <v>Wng: não</v>
      </c>
      <c r="AC103" s="77" t="e">
        <f ca="1">_xlfn.TEXTBEFORE(TabelaKeyUsersS4BracellOnda3[[#This Row],[NOME DO KEY USER/BPs/FUNCIONAL]]," ")&amp;" "&amp;TRIM(RIGHT(SUBSTITUTE(TabelaKeyUsersS4BracellOnda3[[#This Row],[NOME DO KEY USER/BPs/FUNCIONAL]]," ",REPT(" ",255)),255))</f>
        <v>#NAME?</v>
      </c>
      <c r="AD103" s="77" t="e">
        <f ca="1">TabelaKeyUsersS4BracellOnda3[[#This Row],[1o. e Último nome]]&amp;" ("&amp;TabelaKeyUsersS4BracellOnda3[[#This Row],[MÓDULO S4HANA]]&amp;")"&amp;
IF(ISERROR(SEARCH("fup-",TabelaKeyUsersS4BracellOnda3[[#This Row],[Fup Gestor não validou/respondeu lista KeyUser]])),"","#")</f>
        <v>#NAME?</v>
      </c>
      <c r="AE10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3" s="72" t="str">
        <f>IF(ISERROR(SEARCH("@",TabelaKeyUsersS4BracellOnda3[[#This Row],[E-MAIL]]))=FALSE,"Tem e-Mail KeyUserBPFunc","NÂO tem e-Mail KeyUserBPFunc")</f>
        <v>Tem e-Mail KeyUserBPFunc</v>
      </c>
      <c r="AG103" s="72" t="str">
        <f>IF(ISERROR(SEARCH("@",TabelaKeyUsersS4BracellOnda3[[#This Row],[E-mail Gestor]]))=FALSE,"Tem e-Mail Gestor","NÃO tem e-Mail Gestor")</f>
        <v>Tem e-Mail Gestor</v>
      </c>
      <c r="AH103" s="72" t="str">
        <f>"e-Mail KeyUserBPFuncional tem: "&amp;COUNTIFS(TabelaKeyUsersS4BracellOnda3[E-MAIL],TabelaKeyUsersS4BracellOnda3[[#This Row],[E-mail Gestor]])&amp; " Gestor Cadastrado"</f>
        <v>e-Mail KeyUserBPFuncional tem: 1 Gestor Cadastrado</v>
      </c>
      <c r="AI10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4" spans="1:35">
      <c r="A104" s="78" t="s">
        <v>934</v>
      </c>
      <c r="B104" s="66" t="s">
        <v>385</v>
      </c>
      <c r="C104" s="66" t="s">
        <v>495</v>
      </c>
      <c r="D104" s="94" t="str">
        <f>INDEX(TabelaKeyUsersS4BracellOnda3[NOME DO KEY USER/BPs/FUNCIONAL],MATCH(TabelaKeyUsersS4BracellOnda3[[#This Row],[E-mail Gestor]],TabelaKeyUsersS4BracellOnda3[E-MAIL],0))</f>
        <v>Larissa Leodoro</v>
      </c>
      <c r="E104" s="94" t="str">
        <f>INDEX(TabelaKeyUsersS4BracellOnda3[CARGO],MATCH(TabelaKeyUsersS4BracellOnda3[[#This Row],[E-mail Gestor]],TabelaKeyUsersS4BracellOnda3[E-MAIL],0))</f>
        <v>Ger Qualidade Processo Industrial - Support Areas</v>
      </c>
      <c r="F104" s="95">
        <v>45706</v>
      </c>
      <c r="G104" s="69" t="s">
        <v>935</v>
      </c>
      <c r="H104" s="69" t="s">
        <v>936</v>
      </c>
      <c r="I104" s="69" t="s">
        <v>937</v>
      </c>
      <c r="J104" s="70" t="s">
        <v>943</v>
      </c>
      <c r="K104" s="65" t="s">
        <v>944</v>
      </c>
      <c r="L104" s="70" t="s">
        <v>940</v>
      </c>
      <c r="M104" s="44" t="s">
        <v>941</v>
      </c>
      <c r="N104" s="70" t="s">
        <v>503</v>
      </c>
      <c r="O104" s="70" t="s">
        <v>945</v>
      </c>
      <c r="P104" s="70" t="s">
        <v>396</v>
      </c>
      <c r="Q104" s="70" t="s">
        <v>397</v>
      </c>
      <c r="R104" s="70" t="s">
        <v>398</v>
      </c>
      <c r="S104" s="70" t="s">
        <v>414</v>
      </c>
      <c r="T104" s="72" t="e">
        <f>INDEX('[1]Bruno Key Users Consolidado1102'!H:H,MATCH(TRIM(TabelaKeyUsersS4BracellOnda3[[#This Row],[E-MAIL]])&amp;"*",'[1]Bruno Key Users Consolidado1102'!F:F,0))</f>
        <v>#N/A</v>
      </c>
      <c r="U104" s="72" t="e">
        <f>INDEX('[1]Bruno Key Users Consolidado1102'!E:E,MATCH(TRIM(TabelaKeyUsersS4BracellOnda3[[#This Row],[E-MAIL]])&amp;"*",'[1]Bruno Key Users Consolidado1102'!F:F,0))</f>
        <v>#N/A</v>
      </c>
      <c r="V104" s="70"/>
      <c r="W104" s="70"/>
      <c r="X104" s="70" t="s">
        <v>402</v>
      </c>
      <c r="Y104" s="73" t="s">
        <v>946</v>
      </c>
      <c r="Z104" s="80">
        <v>45831</v>
      </c>
      <c r="AA104" s="81" t="str">
        <f>SUBSTITUTE(SUBSTITUTE(SUBSTITUTE(SUBSTITUTE(SUBSTITUTE(TabelaKeyUsersS4BracellOnda3[[#This Row],[WhatsApp]],"(",""), ")",""),"-",""),"+","")," ","")</f>
        <v>81983779335</v>
      </c>
      <c r="AB104" s="72" t="str">
        <f>IF(ISERROR(MATCH("*"&amp;RIGHT(TabelaKeyUsersS4BracellOnda3[[#This Row],[Whatsapp_limpo]],8),[1]GruposWhatsApp!D:D,0)),"Wng: não",INDEX([1]GruposWhatsApp!B:B,MATCH("*"&amp;RIGHT(TabelaKeyUsersS4BracellOnda3[[#This Row],[Whatsapp_limpo]],8),[1]GruposWhatsApp!D:D,0)))</f>
        <v>Wng: não</v>
      </c>
      <c r="AC104" s="77" t="e">
        <f ca="1">_xlfn.TEXTBEFORE(TabelaKeyUsersS4BracellOnda3[[#This Row],[NOME DO KEY USER/BPs/FUNCIONAL]]," ")&amp;" "&amp;TRIM(RIGHT(SUBSTITUTE(TabelaKeyUsersS4BracellOnda3[[#This Row],[NOME DO KEY USER/BPs/FUNCIONAL]]," ",REPT(" ",255)),255))</f>
        <v>#NAME?</v>
      </c>
      <c r="AD104" s="77" t="e">
        <f ca="1">TabelaKeyUsersS4BracellOnda3[[#This Row],[1o. e Último nome]]&amp;" ("&amp;TabelaKeyUsersS4BracellOnda3[[#This Row],[MÓDULO S4HANA]]&amp;")"&amp;
IF(ISERROR(SEARCH("fup-",TabelaKeyUsersS4BracellOnda3[[#This Row],[Fup Gestor não validou/respondeu lista KeyUser]])),"","#")</f>
        <v>#NAME?</v>
      </c>
      <c r="AE10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4" s="72" t="str">
        <f>IF(ISERROR(SEARCH("@",TabelaKeyUsersS4BracellOnda3[[#This Row],[E-MAIL]]))=FALSE,"Tem e-Mail KeyUserBPFunc","NÂO tem e-Mail KeyUserBPFunc")</f>
        <v>Tem e-Mail KeyUserBPFunc</v>
      </c>
      <c r="AG104" s="72" t="str">
        <f>IF(ISERROR(SEARCH("@",TabelaKeyUsersS4BracellOnda3[[#This Row],[E-mail Gestor]]))=FALSE,"Tem e-Mail Gestor","NÃO tem e-Mail Gestor")</f>
        <v>Tem e-Mail Gestor</v>
      </c>
      <c r="AH104" s="72" t="str">
        <f>"e-Mail KeyUserBPFuncional tem: "&amp;COUNTIFS(TabelaKeyUsersS4BracellOnda3[E-MAIL],TabelaKeyUsersS4BracellOnda3[[#This Row],[E-mail Gestor]])&amp; " Gestor Cadastrado"</f>
        <v>e-Mail KeyUserBPFuncional tem: 1 Gestor Cadastrado</v>
      </c>
      <c r="AI10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5" spans="1:35" hidden="1">
      <c r="A105" s="66" t="s">
        <v>947</v>
      </c>
      <c r="B105" s="66" t="s">
        <v>385</v>
      </c>
      <c r="C105" s="66" t="s">
        <v>495</v>
      </c>
      <c r="D105" s="67" t="e">
        <f>INDEX(TabelaKeyUsersS4BracellOnda3[NOME DO KEY USER/BPs/FUNCIONAL],MATCH(TabelaKeyUsersS4BracellOnda3[[#This Row],[E-mail Gestor]],TabelaKeyUsersS4BracellOnda3[E-MAIL],0))</f>
        <v>#N/A</v>
      </c>
      <c r="E105" s="67" t="e">
        <f>INDEX(TabelaKeyUsersS4BracellOnda3[CARGO],MATCH(TabelaKeyUsersS4BracellOnda3[[#This Row],[E-mail Gestor]],TabelaKeyUsersS4BracellOnda3[E-MAIL],0))</f>
        <v>#N/A</v>
      </c>
      <c r="F105" s="68">
        <v>45699</v>
      </c>
      <c r="G105" s="82" t="s">
        <v>948</v>
      </c>
      <c r="H105" s="69" t="s">
        <v>949</v>
      </c>
      <c r="I105" s="69" t="s">
        <v>949</v>
      </c>
      <c r="J105" s="70" t="s">
        <v>950</v>
      </c>
      <c r="K105" s="70" t="s">
        <v>554</v>
      </c>
      <c r="L105" s="70" t="s">
        <v>951</v>
      </c>
      <c r="M105" s="70" t="s">
        <v>454</v>
      </c>
      <c r="N105" s="70" t="s">
        <v>455</v>
      </c>
      <c r="O105" s="70" t="s">
        <v>952</v>
      </c>
      <c r="P105" s="70" t="s">
        <v>396</v>
      </c>
      <c r="Q105" s="70" t="s">
        <v>397</v>
      </c>
      <c r="R105" s="70" t="s">
        <v>398</v>
      </c>
      <c r="S105" s="70" t="s">
        <v>735</v>
      </c>
      <c r="T105" s="72">
        <f>INDEX('[1]Bruno Key Users Consolidado1102'!H:H,MATCH(TRIM(TabelaKeyUsersS4BracellOnda3[[#This Row],[E-MAIL]])&amp;"*",'[1]Bruno Key Users Consolidado1102'!F:F,0))</f>
        <v>0</v>
      </c>
      <c r="U105" s="72" t="str">
        <f>INDEX('[1]Bruno Key Users Consolidado1102'!E:E,MATCH(TRIM(TabelaKeyUsersS4BracellOnda3[[#This Row],[E-MAIL]])&amp;"*",'[1]Bruno Key Users Consolidado1102'!F:F,0))</f>
        <v>CO</v>
      </c>
      <c r="V105" s="70"/>
      <c r="W105" s="70"/>
      <c r="X105" s="70"/>
      <c r="Y105" s="65" t="s">
        <v>336</v>
      </c>
      <c r="Z105" s="65"/>
      <c r="AA105" s="81" t="str">
        <f>SUBSTITUTE(SUBSTITUTE(SUBSTITUTE(SUBSTITUTE(SUBSTITUTE(TabelaKeyUsersS4BracellOnda3[[#This Row],[WhatsApp]],"(",""), ")",""),"-",""),"+","")," ","")</f>
        <v>.</v>
      </c>
      <c r="AB105" s="72" t="str">
        <f>IF(ISERROR(MATCH("*"&amp;RIGHT(TabelaKeyUsersS4BracellOnda3[[#This Row],[Whatsapp_limpo]],8),[1]GruposWhatsApp!D:D,0)),"Wng: não",INDEX([1]GruposWhatsApp!B:B,MATCH("*"&amp;RIGHT(TabelaKeyUsersS4BracellOnda3[[#This Row],[Whatsapp_limpo]],8),[1]GruposWhatsApp!D:D,0)))</f>
        <v>Wng: não</v>
      </c>
      <c r="AC105" s="77" t="e">
        <f ca="1">_xlfn.TEXTBEFORE(TabelaKeyUsersS4BracellOnda3[[#This Row],[NOME DO KEY USER/BPs/FUNCIONAL]]," ")&amp;" "&amp;TRIM(RIGHT(SUBSTITUTE(TabelaKeyUsersS4BracellOnda3[[#This Row],[NOME DO KEY USER/BPs/FUNCIONAL]]," ",REPT(" ",255)),255))</f>
        <v>#NAME?</v>
      </c>
      <c r="AD105" s="77" t="e">
        <f ca="1">TabelaKeyUsersS4BracellOnda3[[#This Row],[1o. e Último nome]]&amp;" ("&amp;TabelaKeyUsersS4BracellOnda3[[#This Row],[MÓDULO S4HANA]]&amp;")"&amp;
IF(ISERROR(SEARCH("fup-",TabelaKeyUsersS4BracellOnda3[[#This Row],[Fup Gestor não validou/respondeu lista KeyUser]])),"","#")</f>
        <v>#NAME?</v>
      </c>
      <c r="AE10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5" s="72" t="str">
        <f>IF(ISERROR(SEARCH("@",TabelaKeyUsersS4BracellOnda3[[#This Row],[E-MAIL]]))=FALSE,"Tem e-Mail KeyUserBPFunc","NÂO tem e-Mail KeyUserBPFunc")</f>
        <v>Tem e-Mail KeyUserBPFunc</v>
      </c>
      <c r="AG105" s="72" t="str">
        <f>IF(ISERROR(SEARCH("@",TabelaKeyUsersS4BracellOnda3[[#This Row],[E-mail Gestor]]))=FALSE,"Tem e-Mail Gestor","NÃO tem e-Mail Gestor")</f>
        <v>NÃO tem e-Mail Gestor</v>
      </c>
      <c r="AH105" s="72" t="str">
        <f>"e-Mail KeyUserBPFuncional tem: "&amp;COUNTIFS(TabelaKeyUsersS4BracellOnda3[E-MAIL],TabelaKeyUsersS4BracellOnda3[[#This Row],[E-mail Gestor]])&amp; " Gestor Cadastrado"</f>
        <v>e-Mail KeyUserBPFuncional tem: 0 Gestor Cadastrado</v>
      </c>
      <c r="AI10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6" spans="1:35" hidden="1">
      <c r="A106" s="66" t="s">
        <v>953</v>
      </c>
      <c r="B106" s="66" t="s">
        <v>385</v>
      </c>
      <c r="C106" s="66" t="s">
        <v>495</v>
      </c>
      <c r="D106" s="67" t="e">
        <f>INDEX(TabelaKeyUsersS4BracellOnda3[NOME DO KEY USER/BPs/FUNCIONAL],MATCH(TabelaKeyUsersS4BracellOnda3[[#This Row],[E-mail Gestor]],TabelaKeyUsersS4BracellOnda3[E-MAIL],0))</f>
        <v>#N/A</v>
      </c>
      <c r="E106" s="67" t="e">
        <f>INDEX(TabelaKeyUsersS4BracellOnda3[CARGO],MATCH(TabelaKeyUsersS4BracellOnda3[[#This Row],[E-mail Gestor]],TabelaKeyUsersS4BracellOnda3[E-MAIL],0))</f>
        <v>#N/A</v>
      </c>
      <c r="F106" s="68">
        <v>45699</v>
      </c>
      <c r="G106" s="82" t="s">
        <v>954</v>
      </c>
      <c r="H106" s="82" t="s">
        <v>954</v>
      </c>
      <c r="I106" s="82" t="s">
        <v>954</v>
      </c>
      <c r="J106" s="70" t="s">
        <v>717</v>
      </c>
      <c r="K106" s="70" t="s">
        <v>719</v>
      </c>
      <c r="L106" s="70" t="s">
        <v>865</v>
      </c>
      <c r="M106" s="70" t="s">
        <v>454</v>
      </c>
      <c r="N106" s="65" t="s">
        <v>405</v>
      </c>
      <c r="O106" s="70" t="s">
        <v>718</v>
      </c>
      <c r="P106" s="70" t="s">
        <v>396</v>
      </c>
      <c r="Q106" s="70" t="s">
        <v>397</v>
      </c>
      <c r="R106" s="70" t="s">
        <v>398</v>
      </c>
      <c r="S106" s="70" t="s">
        <v>509</v>
      </c>
      <c r="T106" s="72">
        <f>INDEX('[1]Bruno Key Users Consolidado1102'!H:H,MATCH(TRIM(TabelaKeyUsersS4BracellOnda3[[#This Row],[E-MAIL]])&amp;"*",'[1]Bruno Key Users Consolidado1102'!F:F,0))</f>
        <v>0</v>
      </c>
      <c r="U106" s="72" t="str">
        <f>INDEX('[1]Bruno Key Users Consolidado1102'!E:E,MATCH(TRIM(TabelaKeyUsersS4BracellOnda3[[#This Row],[E-MAIL]])&amp;"*",'[1]Bruno Key Users Consolidado1102'!F:F,0))</f>
        <v>CO</v>
      </c>
      <c r="V106" s="70"/>
      <c r="W106" s="70"/>
      <c r="X106" s="70" t="s">
        <v>402</v>
      </c>
      <c r="Y106" s="73" t="s">
        <v>955</v>
      </c>
      <c r="Z106" s="80">
        <v>45890</v>
      </c>
      <c r="AA106" s="81" t="str">
        <f>SUBSTITUTE(SUBSTITUTE(SUBSTITUTE(SUBSTITUTE(SUBSTITUTE(TabelaKeyUsersS4BracellOnda3[[#This Row],[WhatsApp]],"(",""), ")",""),"-",""),"+","")," ","")</f>
        <v>14998891768</v>
      </c>
      <c r="AB106" s="72" t="str">
        <f>IF(ISERROR(MATCH("*"&amp;RIGHT(TabelaKeyUsersS4BracellOnda3[[#This Row],[Whatsapp_limpo]],8),[1]GruposWhatsApp!D:D,0)),"Wng: não",INDEX([1]GruposWhatsApp!B:B,MATCH("*"&amp;RIGHT(TabelaKeyUsersS4BracellOnda3[[#This Row],[Whatsapp_limpo]],8),[1]GruposWhatsApp!D:D,0)))</f>
        <v>Wng: não</v>
      </c>
      <c r="AC106" s="77" t="e">
        <f ca="1">_xlfn.TEXTBEFORE(TabelaKeyUsersS4BracellOnda3[[#This Row],[NOME DO KEY USER/BPs/FUNCIONAL]]," ")&amp;" "&amp;TRIM(RIGHT(SUBSTITUTE(TabelaKeyUsersS4BracellOnda3[[#This Row],[NOME DO KEY USER/BPs/FUNCIONAL]]," ",REPT(" ",255)),255))</f>
        <v>#NAME?</v>
      </c>
      <c r="AD106" s="77" t="e">
        <f ca="1">TabelaKeyUsersS4BracellOnda3[[#This Row],[1o. e Último nome]]&amp;" ("&amp;TabelaKeyUsersS4BracellOnda3[[#This Row],[MÓDULO S4HANA]]&amp;")"&amp;
IF(ISERROR(SEARCH("fup-",TabelaKeyUsersS4BracellOnda3[[#This Row],[Fup Gestor não validou/respondeu lista KeyUser]])),"","#")</f>
        <v>#NAME?</v>
      </c>
      <c r="AE106"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06" s="72" t="str">
        <f>IF(ISERROR(SEARCH("@",TabelaKeyUsersS4BracellOnda3[[#This Row],[E-MAIL]]))=FALSE,"Tem e-Mail KeyUserBPFunc","NÂO tem e-Mail KeyUserBPFunc")</f>
        <v>Tem e-Mail KeyUserBPFunc</v>
      </c>
      <c r="AG106" s="72" t="str">
        <f>IF(ISERROR(SEARCH("@",TabelaKeyUsersS4BracellOnda3[[#This Row],[E-mail Gestor]]))=FALSE,"Tem e-Mail Gestor","NÃO tem e-Mail Gestor")</f>
        <v>NÃO tem e-Mail Gestor</v>
      </c>
      <c r="AH106" s="72" t="str">
        <f>"e-Mail KeyUserBPFuncional tem: "&amp;COUNTIFS(TabelaKeyUsersS4BracellOnda3[E-MAIL],TabelaKeyUsersS4BracellOnda3[[#This Row],[E-mail Gestor]])&amp; " Gestor Cadastrado"</f>
        <v>e-Mail KeyUserBPFuncional tem: 0 Gestor Cadastrado</v>
      </c>
      <c r="AI10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7" spans="1:35">
      <c r="A107" s="78" t="s">
        <v>956</v>
      </c>
      <c r="B107" s="66" t="s">
        <v>385</v>
      </c>
      <c r="C107" s="66" t="s">
        <v>495</v>
      </c>
      <c r="D107" s="67" t="str">
        <f>INDEX(TabelaKeyUsersS4BracellOnda3[NOME DO KEY USER/BPs/FUNCIONAL],MATCH(TabelaKeyUsersS4BracellOnda3[[#This Row],[E-mail Gestor]],TabelaKeyUsersS4BracellOnda3[E-MAIL],0))</f>
        <v>Davi Fernandes Dattoli</v>
      </c>
      <c r="E107" s="67" t="str">
        <f>INDEX(TabelaKeyUsersS4BracellOnda3[CARGO],MATCH(TabelaKeyUsersS4BracellOnda3[[#This Row],[E-mail Gestor]],TabelaKeyUsersS4BracellOnda3[E-MAIL],0))</f>
        <v>Ger Controladoria - Accounting</v>
      </c>
      <c r="F107" s="68">
        <v>45699</v>
      </c>
      <c r="G107" s="69" t="s">
        <v>429</v>
      </c>
      <c r="H107" s="69" t="s">
        <v>430</v>
      </c>
      <c r="I107" s="69" t="s">
        <v>431</v>
      </c>
      <c r="J107" s="70" t="s">
        <v>957</v>
      </c>
      <c r="K107" s="70" t="s">
        <v>958</v>
      </c>
      <c r="L107" s="70" t="s">
        <v>865</v>
      </c>
      <c r="M107" s="70" t="s">
        <v>959</v>
      </c>
      <c r="N107" s="70" t="s">
        <v>455</v>
      </c>
      <c r="O107" s="70" t="s">
        <v>960</v>
      </c>
      <c r="P107" s="70" t="s">
        <v>396</v>
      </c>
      <c r="Q107" s="70" t="s">
        <v>397</v>
      </c>
      <c r="R107" s="70" t="s">
        <v>398</v>
      </c>
      <c r="S107" s="70" t="s">
        <v>414</v>
      </c>
      <c r="T107" s="72">
        <f>INDEX('[1]Bruno Key Users Consolidado1102'!H:H,MATCH(TRIM(TabelaKeyUsersS4BracellOnda3[[#This Row],[E-MAIL]])&amp;"*",'[1]Bruno Key Users Consolidado1102'!F:F,0))</f>
        <v>0</v>
      </c>
      <c r="U107" s="72" t="str">
        <f>INDEX('[1]Bruno Key Users Consolidado1102'!E:E,MATCH(TRIM(TabelaKeyUsersS4BracellOnda3[[#This Row],[E-MAIL]])&amp;"*",'[1]Bruno Key Users Consolidado1102'!F:F,0))</f>
        <v>CO</v>
      </c>
      <c r="V107" s="70"/>
      <c r="W107" s="70"/>
      <c r="X107" s="70" t="s">
        <v>402</v>
      </c>
      <c r="Y107" s="73" t="s">
        <v>961</v>
      </c>
      <c r="Z107" s="80">
        <v>45909</v>
      </c>
      <c r="AA107" s="81" t="str">
        <f>SUBSTITUTE(SUBSTITUTE(SUBSTITUTE(SUBSTITUTE(SUBSTITUTE(TabelaKeyUsersS4BracellOnda3[[#This Row],[WhatsApp]],"(",""), ")",""),"-",""),"+","")," ","")</f>
        <v>21964282672</v>
      </c>
      <c r="AB107" s="72" t="str">
        <f>IF(ISERROR(MATCH("*"&amp;RIGHT(TabelaKeyUsersS4BracellOnda3[[#This Row],[Whatsapp_limpo]],8),[1]GruposWhatsApp!D:D,0)),"Wng: não",INDEX([1]GruposWhatsApp!B:B,MATCH("*"&amp;RIGHT(TabelaKeyUsersS4BracellOnda3[[#This Row],[Whatsapp_limpo]],8),[1]GruposWhatsApp!D:D,0)))</f>
        <v>Wng: não</v>
      </c>
      <c r="AC107" s="77" t="e">
        <f ca="1">_xlfn.TEXTBEFORE(TabelaKeyUsersS4BracellOnda3[[#This Row],[NOME DO KEY USER/BPs/FUNCIONAL]]," ")&amp;" "&amp;TRIM(RIGHT(SUBSTITUTE(TabelaKeyUsersS4BracellOnda3[[#This Row],[NOME DO KEY USER/BPs/FUNCIONAL]]," ",REPT(" ",255)),255))</f>
        <v>#NAME?</v>
      </c>
      <c r="AD107" s="77" t="e">
        <f ca="1">TabelaKeyUsersS4BracellOnda3[[#This Row],[1o. e Último nome]]&amp;" ("&amp;TabelaKeyUsersS4BracellOnda3[[#This Row],[MÓDULO S4HANA]]&amp;")"&amp;
IF(ISERROR(SEARCH("fup-",TabelaKeyUsersS4BracellOnda3[[#This Row],[Fup Gestor não validou/respondeu lista KeyUser]])),"","#")</f>
        <v>#NAME?</v>
      </c>
      <c r="AE10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7" s="72" t="str">
        <f>IF(ISERROR(SEARCH("@",TabelaKeyUsersS4BracellOnda3[[#This Row],[E-MAIL]]))=FALSE,"Tem e-Mail KeyUserBPFunc","NÂO tem e-Mail KeyUserBPFunc")</f>
        <v>Tem e-Mail KeyUserBPFunc</v>
      </c>
      <c r="AG107" s="72" t="str">
        <f>IF(ISERROR(SEARCH("@",TabelaKeyUsersS4BracellOnda3[[#This Row],[E-mail Gestor]]))=FALSE,"Tem e-Mail Gestor","NÃO tem e-Mail Gestor")</f>
        <v>Tem e-Mail Gestor</v>
      </c>
      <c r="AH107" s="72" t="str">
        <f>"e-Mail KeyUserBPFuncional tem: "&amp;COUNTIFS(TabelaKeyUsersS4BracellOnda3[E-MAIL],TabelaKeyUsersS4BracellOnda3[[#This Row],[E-mail Gestor]])&amp; " Gestor Cadastrado"</f>
        <v>e-Mail KeyUserBPFuncional tem: 1 Gestor Cadastrado</v>
      </c>
      <c r="AI10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8" spans="1:35" hidden="1">
      <c r="A108" s="78"/>
      <c r="B108" s="66"/>
      <c r="C108" s="66"/>
      <c r="D108" s="67" t="str">
        <f>INDEX(TabelaKeyUsersS4BracellOnda3[NOME DO KEY USER/BPs/FUNCIONAL],MATCH(TabelaKeyUsersS4BracellOnda3[[#This Row],[E-mail Gestor]],TabelaKeyUsersS4BracellOnda3[E-MAIL],0))</f>
        <v>Fabrício Cesconetto</v>
      </c>
      <c r="E108" s="67" t="str">
        <f>INDEX(TabelaKeyUsersS4BracellOnda3[CARGO],MATCH(TabelaKeyUsersS4BracellOnda3[[#This Row],[E-mail Gestor]],TabelaKeyUsersS4BracellOnda3[E-MAIL],0))</f>
        <v>Ger Manutenção Automotiva</v>
      </c>
      <c r="F108" s="68">
        <v>45713</v>
      </c>
      <c r="G108" s="69" t="s">
        <v>506</v>
      </c>
      <c r="H108" s="69" t="s">
        <v>507</v>
      </c>
      <c r="I108" s="69" t="s">
        <v>508</v>
      </c>
      <c r="J108" s="65" t="s">
        <v>540</v>
      </c>
      <c r="K108" s="70" t="s">
        <v>542</v>
      </c>
      <c r="L108" s="70" t="s">
        <v>962</v>
      </c>
      <c r="M108" s="70" t="s">
        <v>405</v>
      </c>
      <c r="N108" s="65" t="s">
        <v>405</v>
      </c>
      <c r="O108" s="70" t="s">
        <v>541</v>
      </c>
      <c r="P108" s="70" t="s">
        <v>396</v>
      </c>
      <c r="Q108" s="70" t="s">
        <v>397</v>
      </c>
      <c r="R108" s="70" t="s">
        <v>398</v>
      </c>
      <c r="S108" s="36" t="s">
        <v>509</v>
      </c>
      <c r="T108" s="72" t="e">
        <f>INDEX('[1]Bruno Key Users Consolidado1102'!H:H,MATCH(TRIM(TabelaKeyUsersS4BracellOnda3[[#This Row],[E-MAIL]])&amp;"*",'[1]Bruno Key Users Consolidado1102'!F:F,0))</f>
        <v>#N/A</v>
      </c>
      <c r="U108" s="72" t="e">
        <f>INDEX('[1]Bruno Key Users Consolidado1102'!E:E,MATCH(TRIM(TabelaKeyUsersS4BracellOnda3[[#This Row],[E-MAIL]])&amp;"*",'[1]Bruno Key Users Consolidado1102'!F:F,0))</f>
        <v>#N/A</v>
      </c>
      <c r="X108" s="70"/>
      <c r="Y108" s="65" t="s">
        <v>336</v>
      </c>
      <c r="Z108" s="65"/>
      <c r="AA108" s="81" t="str">
        <f>SUBSTITUTE(SUBSTITUTE(SUBSTITUTE(SUBSTITUTE(SUBSTITUTE(TabelaKeyUsersS4BracellOnda3[[#This Row],[WhatsApp]],"(",""), ")",""),"-",""),"+","")," ","")</f>
        <v>.</v>
      </c>
      <c r="AB108" s="72" t="str">
        <f>IF(ISERROR(MATCH("*"&amp;RIGHT(TabelaKeyUsersS4BracellOnda3[[#This Row],[Whatsapp_limpo]],8),[1]GruposWhatsApp!D:D,0)),"Wng: não",INDEX([1]GruposWhatsApp!B:B,MATCH("*"&amp;RIGHT(TabelaKeyUsersS4BracellOnda3[[#This Row],[Whatsapp_limpo]],8),[1]GruposWhatsApp!D:D,0)))</f>
        <v>Wng: não</v>
      </c>
      <c r="AC108" s="77" t="e">
        <f ca="1">_xlfn.TEXTBEFORE(TabelaKeyUsersS4BracellOnda3[[#This Row],[NOME DO KEY USER/BPs/FUNCIONAL]]," ")&amp;" "&amp;TRIM(RIGHT(SUBSTITUTE(TabelaKeyUsersS4BracellOnda3[[#This Row],[NOME DO KEY USER/BPs/FUNCIONAL]]," ",REPT(" ",255)),255))</f>
        <v>#NAME?</v>
      </c>
      <c r="AD108" s="77" t="e">
        <f ca="1">TabelaKeyUsersS4BracellOnda3[[#This Row],[1o. e Último nome]]&amp;" ("&amp;TabelaKeyUsersS4BracellOnda3[[#This Row],[MÓDULO S4HANA]]&amp;")"&amp;
IF(ISERROR(SEARCH("fup-",TabelaKeyUsersS4BracellOnda3[[#This Row],[Fup Gestor não validou/respondeu lista KeyUser]])),"","#")</f>
        <v>#NAME?</v>
      </c>
      <c r="AE108"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08" s="72" t="str">
        <f>IF(ISERROR(SEARCH("@",TabelaKeyUsersS4BracellOnda3[[#This Row],[E-MAIL]]))=FALSE,"Tem e-Mail KeyUserBPFunc","NÂO tem e-Mail KeyUserBPFunc")</f>
        <v>Tem e-Mail KeyUserBPFunc</v>
      </c>
      <c r="AG108" s="72" t="str">
        <f>IF(ISERROR(SEARCH("@",TabelaKeyUsersS4BracellOnda3[[#This Row],[E-mail Gestor]]))=FALSE,"Tem e-Mail Gestor","NÃO tem e-Mail Gestor")</f>
        <v>Tem e-Mail Gestor</v>
      </c>
      <c r="AH108" s="72" t="str">
        <f>"e-Mail KeyUserBPFuncional tem: "&amp;COUNTIFS(TabelaKeyUsersS4BracellOnda3[E-MAIL],TabelaKeyUsersS4BracellOnda3[[#This Row],[E-mail Gestor]])&amp; " Gestor Cadastrado"</f>
        <v>e-Mail KeyUserBPFuncional tem: 1 Gestor Cadastrado</v>
      </c>
      <c r="AI10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09" spans="1:35" ht="12.75" customHeight="1">
      <c r="A109" s="78" t="s">
        <v>963</v>
      </c>
      <c r="B109" s="66" t="s">
        <v>385</v>
      </c>
      <c r="C109" s="66" t="s">
        <v>495</v>
      </c>
      <c r="D109" s="67" t="str">
        <f>INDEX(TabelaKeyUsersS4BracellOnda3[NOME DO KEY USER/BPs/FUNCIONAL],MATCH(TabelaKeyUsersS4BracellOnda3[[#This Row],[E-mail Gestor]],TabelaKeyUsersS4BracellOnda3[E-MAIL],0))</f>
        <v>Priscila De Almeida Chuffa</v>
      </c>
      <c r="E109" s="67" t="str">
        <f>INDEX(TabelaKeyUsersS4BracellOnda3[CARGO],MATCH(TabelaKeyUsersS4BracellOnda3[[#This Row],[E-mail Gestor]],TabelaKeyUsersS4BracellOnda3[E-MAIL],0))</f>
        <v>Ger Produção</v>
      </c>
      <c r="F109" s="68">
        <v>45699</v>
      </c>
      <c r="G109" s="69" t="s">
        <v>964</v>
      </c>
      <c r="H109" s="69" t="s">
        <v>965</v>
      </c>
      <c r="I109" s="69" t="s">
        <v>966</v>
      </c>
      <c r="J109" s="70" t="s">
        <v>967</v>
      </c>
      <c r="K109" s="70" t="s">
        <v>968</v>
      </c>
      <c r="L109" s="70" t="s">
        <v>969</v>
      </c>
      <c r="M109" s="70" t="s">
        <v>732</v>
      </c>
      <c r="N109" s="70" t="s">
        <v>733</v>
      </c>
      <c r="O109" s="70" t="s">
        <v>970</v>
      </c>
      <c r="P109" s="70" t="s">
        <v>396</v>
      </c>
      <c r="Q109" s="70" t="s">
        <v>397</v>
      </c>
      <c r="R109" s="70" t="s">
        <v>398</v>
      </c>
      <c r="S109" s="70" t="s">
        <v>414</v>
      </c>
      <c r="T109" s="72">
        <f>INDEX('[1]Bruno Key Users Consolidado1102'!H:H,MATCH(TRIM(TabelaKeyUsersS4BracellOnda3[[#This Row],[E-MAIL]])&amp;"*",'[1]Bruno Key Users Consolidado1102'!F:F,0))</f>
        <v>0</v>
      </c>
      <c r="U109" s="72" t="str">
        <f>INDEX('[1]Bruno Key Users Consolidado1102'!E:E,MATCH(TRIM(TabelaKeyUsersS4BracellOnda3[[#This Row],[E-MAIL]])&amp;"*",'[1]Bruno Key Users Consolidado1102'!F:F,0))</f>
        <v>PP</v>
      </c>
      <c r="V109" s="70"/>
      <c r="W109" s="70"/>
      <c r="X109" s="65" t="s">
        <v>465</v>
      </c>
      <c r="Y109" s="65" t="s">
        <v>465</v>
      </c>
      <c r="Z109" s="65" t="s">
        <v>465</v>
      </c>
      <c r="AA109" s="81" t="str">
        <f>SUBSTITUTE(SUBSTITUTE(SUBSTITUTE(SUBSTITUTE(SUBSTITUTE(TabelaKeyUsersS4BracellOnda3[[#This Row],[WhatsApp]],"(",""), ")",""),"-",""),"+","")," ","")</f>
        <v>NãoRespondeu</v>
      </c>
      <c r="AB109" s="72" t="str">
        <f>IF(ISERROR(MATCH("*"&amp;RIGHT(TabelaKeyUsersS4BracellOnda3[[#This Row],[Whatsapp_limpo]],8),[1]GruposWhatsApp!D:D,0)),"Wng: não",INDEX([1]GruposWhatsApp!B:B,MATCH("*"&amp;RIGHT(TabelaKeyUsersS4BracellOnda3[[#This Row],[Whatsapp_limpo]],8),[1]GruposWhatsApp!D:D,0)))</f>
        <v>Wng: não</v>
      </c>
      <c r="AC109" s="77" t="e">
        <f ca="1">_xlfn.TEXTBEFORE(TabelaKeyUsersS4BracellOnda3[[#This Row],[NOME DO KEY USER/BPs/FUNCIONAL]]," ")&amp;" "&amp;TRIM(RIGHT(SUBSTITUTE(TabelaKeyUsersS4BracellOnda3[[#This Row],[NOME DO KEY USER/BPs/FUNCIONAL]]," ",REPT(" ",255)),255))</f>
        <v>#NAME?</v>
      </c>
      <c r="AD109" s="77" t="e">
        <f ca="1">TabelaKeyUsersS4BracellOnda3[[#This Row],[1o. e Último nome]]&amp;" ("&amp;TabelaKeyUsersS4BracellOnda3[[#This Row],[MÓDULO S4HANA]]&amp;")"&amp;
IF(ISERROR(SEARCH("fup-",TabelaKeyUsersS4BracellOnda3[[#This Row],[Fup Gestor não validou/respondeu lista KeyUser]])),"","#")</f>
        <v>#NAME?</v>
      </c>
      <c r="AE10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09" s="72" t="str">
        <f>IF(ISERROR(SEARCH("@",TabelaKeyUsersS4BracellOnda3[[#This Row],[E-MAIL]]))=FALSE,"Tem e-Mail KeyUserBPFunc","NÂO tem e-Mail KeyUserBPFunc")</f>
        <v>Tem e-Mail KeyUserBPFunc</v>
      </c>
      <c r="AG109" s="72" t="str">
        <f>IF(ISERROR(SEARCH("@",TabelaKeyUsersS4BracellOnda3[[#This Row],[E-mail Gestor]]))=FALSE,"Tem e-Mail Gestor","NÃO tem e-Mail Gestor")</f>
        <v>Tem e-Mail Gestor</v>
      </c>
      <c r="AH109" s="72" t="str">
        <f>"e-Mail KeyUserBPFuncional tem: "&amp;COUNTIFS(TabelaKeyUsersS4BracellOnda3[E-MAIL],TabelaKeyUsersS4BracellOnda3[[#This Row],[E-mail Gestor]])&amp; " Gestor Cadastrado"</f>
        <v>e-Mail KeyUserBPFuncional tem: 1 Gestor Cadastrado</v>
      </c>
      <c r="AI10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0" spans="1:35" s="92" customFormat="1" hidden="1">
      <c r="A110" s="78" t="s">
        <v>971</v>
      </c>
      <c r="B110" s="66" t="s">
        <v>385</v>
      </c>
      <c r="C110" s="66" t="s">
        <v>495</v>
      </c>
      <c r="D110" s="67" t="str">
        <f>INDEX(TabelaKeyUsersS4BracellOnda3[NOME DO KEY USER/BPs/FUNCIONAL],MATCH(TabelaKeyUsersS4BracellOnda3[[#This Row],[E-mail Gestor]],TabelaKeyUsersS4BracellOnda3[E-MAIL],0))</f>
        <v>Marileide Gomes</v>
      </c>
      <c r="E110" s="67" t="str">
        <f>INDEX(TabelaKeyUsersS4BracellOnda3[CARGO],MATCH(TabelaKeyUsersS4BracellOnda3[[#This Row],[E-mail Gestor]],TabelaKeyUsersS4BracellOnda3[E-MAIL],0))</f>
        <v>Coord Custos - Controllership</v>
      </c>
      <c r="F110" s="68">
        <v>45699</v>
      </c>
      <c r="G110" s="69" t="s">
        <v>972</v>
      </c>
      <c r="H110" s="69" t="s">
        <v>973</v>
      </c>
      <c r="I110" s="69" t="s">
        <v>974</v>
      </c>
      <c r="J110" s="70" t="s">
        <v>975</v>
      </c>
      <c r="K110" s="70" t="s">
        <v>772</v>
      </c>
      <c r="L110" s="70" t="s">
        <v>976</v>
      </c>
      <c r="M110" s="70" t="s">
        <v>454</v>
      </c>
      <c r="N110" s="70" t="s">
        <v>455</v>
      </c>
      <c r="O110" s="70" t="s">
        <v>977</v>
      </c>
      <c r="P110" s="70" t="s">
        <v>867</v>
      </c>
      <c r="Q110" s="70" t="s">
        <v>397</v>
      </c>
      <c r="R110" s="70" t="s">
        <v>398</v>
      </c>
      <c r="S110" s="65" t="s">
        <v>867</v>
      </c>
      <c r="T110" s="72">
        <f>INDEX('[1]Bruno Key Users Consolidado1102'!H:H,MATCH(TRIM(TabelaKeyUsersS4BracellOnda3[[#This Row],[E-MAIL]])&amp;"*",'[1]Bruno Key Users Consolidado1102'!F:F,0))</f>
        <v>0</v>
      </c>
      <c r="U110" s="72" t="str">
        <f>INDEX('[1]Bruno Key Users Consolidado1102'!E:E,MATCH(TRIM(TabelaKeyUsersS4BracellOnda3[[#This Row],[E-MAIL]])&amp;"*",'[1]Bruno Key Users Consolidado1102'!F:F,0))</f>
        <v>CO</v>
      </c>
      <c r="V110" s="65"/>
      <c r="W110" s="65"/>
      <c r="X110" s="65" t="s">
        <v>524</v>
      </c>
      <c r="Y110" s="73" t="s">
        <v>978</v>
      </c>
      <c r="Z110" s="80">
        <v>45989</v>
      </c>
      <c r="AA110" s="81" t="str">
        <f>SUBSTITUTE(SUBSTITUTE(SUBSTITUTE(SUBSTITUTE(SUBSTITUTE(TabelaKeyUsersS4BracellOnda3[[#This Row],[WhatsApp]],"(",""), ")",""),"-",""),"+","")," ","")</f>
        <v>14998135657</v>
      </c>
      <c r="AB110" s="72" t="str">
        <f>IF(ISERROR(MATCH("*"&amp;RIGHT(TabelaKeyUsersS4BracellOnda3[[#This Row],[Whatsapp_limpo]],8),[1]GruposWhatsApp!D:D,0)),"Wng: não",INDEX([1]GruposWhatsApp!B:B,MATCH("*"&amp;RIGHT(TabelaKeyUsersS4BracellOnda3[[#This Row],[Whatsapp_limpo]],8),[1]GruposWhatsApp!D:D,0)))</f>
        <v>Wng: não</v>
      </c>
      <c r="AC110" s="77" t="e">
        <f ca="1">_xlfn.TEXTBEFORE(TabelaKeyUsersS4BracellOnda3[[#This Row],[NOME DO KEY USER/BPs/FUNCIONAL]]," ")&amp;" "&amp;TRIM(RIGHT(SUBSTITUTE(TabelaKeyUsersS4BracellOnda3[[#This Row],[NOME DO KEY USER/BPs/FUNCIONAL]]," ",REPT(" ",255)),255))</f>
        <v>#NAME?</v>
      </c>
      <c r="AD110" s="77" t="e">
        <f ca="1">TabelaKeyUsersS4BracellOnda3[[#This Row],[1o. e Último nome]]&amp;" ("&amp;TabelaKeyUsersS4BracellOnda3[[#This Row],[MÓDULO S4HANA]]&amp;")"&amp;
IF(ISERROR(SEARCH("fup-",TabelaKeyUsersS4BracellOnda3[[#This Row],[Fup Gestor não validou/respondeu lista KeyUser]])),"","#")</f>
        <v>#NAME?</v>
      </c>
      <c r="AE11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0" s="72" t="str">
        <f>IF(ISERROR(SEARCH("@",TabelaKeyUsersS4BracellOnda3[[#This Row],[E-MAIL]]))=FALSE,"Tem e-Mail KeyUserBPFunc","NÂO tem e-Mail KeyUserBPFunc")</f>
        <v>Tem e-Mail KeyUserBPFunc</v>
      </c>
      <c r="AG110" s="72" t="str">
        <f>IF(ISERROR(SEARCH("@",TabelaKeyUsersS4BracellOnda3[[#This Row],[E-mail Gestor]]))=FALSE,"Tem e-Mail Gestor","NÃO tem e-Mail Gestor")</f>
        <v>Tem e-Mail Gestor</v>
      </c>
      <c r="AH110" s="72" t="str">
        <f>"e-Mail KeyUserBPFuncional tem: "&amp;COUNTIFS(TabelaKeyUsersS4BracellOnda3[E-MAIL],TabelaKeyUsersS4BracellOnda3[[#This Row],[E-mail Gestor]])&amp; " Gestor Cadastrado"</f>
        <v>e-Mail KeyUserBPFuncional tem: 1 Gestor Cadastrado</v>
      </c>
      <c r="AI11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1" spans="1:35">
      <c r="A111" s="78" t="s">
        <v>979</v>
      </c>
      <c r="B111" s="66" t="s">
        <v>385</v>
      </c>
      <c r="C111" s="66" t="s">
        <v>495</v>
      </c>
      <c r="D111" s="67" t="str">
        <f>INDEX(TabelaKeyUsersS4BracellOnda3[NOME DO KEY USER/BPs/FUNCIONAL],MATCH(TabelaKeyUsersS4BracellOnda3[[#This Row],[E-mail Gestor]],TabelaKeyUsersS4BracellOnda3[E-MAIL],0))</f>
        <v>Marina Marcolino Jordan</v>
      </c>
      <c r="E111" s="67" t="str">
        <f>INDEX(TabelaKeyUsersS4BracellOnda3[CARGO],MATCH(TabelaKeyUsersS4BracellOnda3[[#This Row],[E-mail Gestor]],TabelaKeyUsersS4BracellOnda3[E-MAIL],0))</f>
        <v>Ger Comercial - Internal Commercial</v>
      </c>
      <c r="F111" s="68">
        <v>45699</v>
      </c>
      <c r="G111" s="69" t="s">
        <v>980</v>
      </c>
      <c r="H111" s="69" t="s">
        <v>981</v>
      </c>
      <c r="I111" s="69" t="s">
        <v>982</v>
      </c>
      <c r="J111" s="70" t="s">
        <v>983</v>
      </c>
      <c r="K111" s="70" t="s">
        <v>984</v>
      </c>
      <c r="L111" s="70" t="s">
        <v>985</v>
      </c>
      <c r="M111" s="86" t="s">
        <v>646</v>
      </c>
      <c r="N111" s="65" t="s">
        <v>647</v>
      </c>
      <c r="O111" s="70" t="s">
        <v>986</v>
      </c>
      <c r="P111" s="70" t="s">
        <v>396</v>
      </c>
      <c r="Q111" s="70" t="s">
        <v>397</v>
      </c>
      <c r="R111" s="70" t="s">
        <v>398</v>
      </c>
      <c r="S111" s="70" t="s">
        <v>414</v>
      </c>
      <c r="T111" s="72" t="e">
        <f>INDEX('[1]Bruno Key Users Consolidado1102'!H:H,MATCH(TRIM(TabelaKeyUsersS4BracellOnda3[[#This Row],[E-MAIL]])&amp;"*",'[1]Bruno Key Users Consolidado1102'!F:F,0))</f>
        <v>#N/A</v>
      </c>
      <c r="U111" s="72" t="e">
        <f>INDEX('[1]Bruno Key Users Consolidado1102'!E:E,MATCH(TRIM(TabelaKeyUsersS4BracellOnda3[[#This Row],[E-MAIL]])&amp;"*",'[1]Bruno Key Users Consolidado1102'!F:F,0))</f>
        <v>#N/A</v>
      </c>
      <c r="V111" s="70"/>
      <c r="W111" s="70"/>
      <c r="X111" s="70" t="s">
        <v>447</v>
      </c>
      <c r="Y111" s="73" t="s">
        <v>987</v>
      </c>
      <c r="Z111" s="80">
        <v>45803</v>
      </c>
      <c r="AA111" s="81" t="str">
        <f>SUBSTITUTE(SUBSTITUTE(SUBSTITUTE(SUBSTITUTE(SUBSTITUTE(TabelaKeyUsersS4BracellOnda3[[#This Row],[WhatsApp]],"(",""), ")",""),"-",""),"+","")," ","")</f>
        <v>14998411999</v>
      </c>
      <c r="AB111" s="72" t="str">
        <f>IF(ISERROR(MATCH("*"&amp;RIGHT(TabelaKeyUsersS4BracellOnda3[[#This Row],[Whatsapp_limpo]],8),[1]GruposWhatsApp!D:D,0)),"Wng: não",INDEX([1]GruposWhatsApp!B:B,MATCH("*"&amp;RIGHT(TabelaKeyUsersS4BracellOnda3[[#This Row],[Whatsapp_limpo]],8),[1]GruposWhatsApp!D:D,0)))</f>
        <v>Wng: não</v>
      </c>
      <c r="AC111" s="77" t="e">
        <f ca="1">_xlfn.TEXTBEFORE(TabelaKeyUsersS4BracellOnda3[[#This Row],[NOME DO KEY USER/BPs/FUNCIONAL]]," ")&amp;" "&amp;TRIM(RIGHT(SUBSTITUTE(TabelaKeyUsersS4BracellOnda3[[#This Row],[NOME DO KEY USER/BPs/FUNCIONAL]]," ",REPT(" ",255)),255))</f>
        <v>#NAME?</v>
      </c>
      <c r="AD111" s="77" t="e">
        <f ca="1">TabelaKeyUsersS4BracellOnda3[[#This Row],[1o. e Último nome]]&amp;" ("&amp;TabelaKeyUsersS4BracellOnda3[[#This Row],[MÓDULO S4HANA]]&amp;")"&amp;
IF(ISERROR(SEARCH("fup-",TabelaKeyUsersS4BracellOnda3[[#This Row],[Fup Gestor não validou/respondeu lista KeyUser]])),"","#")</f>
        <v>#NAME?</v>
      </c>
      <c r="AE11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1" s="72" t="str">
        <f>IF(ISERROR(SEARCH("@",TabelaKeyUsersS4BracellOnda3[[#This Row],[E-MAIL]]))=FALSE,"Tem e-Mail KeyUserBPFunc","NÂO tem e-Mail KeyUserBPFunc")</f>
        <v>Tem e-Mail KeyUserBPFunc</v>
      </c>
      <c r="AG111" s="72" t="str">
        <f>IF(ISERROR(SEARCH("@",TabelaKeyUsersS4BracellOnda3[[#This Row],[E-mail Gestor]]))=FALSE,"Tem e-Mail Gestor","NÃO tem e-Mail Gestor")</f>
        <v>Tem e-Mail Gestor</v>
      </c>
      <c r="AH111" s="72" t="str">
        <f>"e-Mail KeyUserBPFuncional tem: "&amp;COUNTIFS(TabelaKeyUsersS4BracellOnda3[E-MAIL],TabelaKeyUsersS4BracellOnda3[[#This Row],[E-mail Gestor]])&amp; " Gestor Cadastrado"</f>
        <v>e-Mail KeyUserBPFuncional tem: 1 Gestor Cadastrado</v>
      </c>
      <c r="AI11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2" spans="1:35" hidden="1">
      <c r="A112" s="66" t="s">
        <v>988</v>
      </c>
      <c r="B112" s="66" t="s">
        <v>385</v>
      </c>
      <c r="C112" s="66" t="s">
        <v>495</v>
      </c>
      <c r="D112" s="67" t="str">
        <f>INDEX(TabelaKeyUsersS4BracellOnda3[NOME DO KEY USER/BPs/FUNCIONAL],MATCH(TabelaKeyUsersS4BracellOnda3[[#This Row],[E-mail Gestor]],TabelaKeyUsersS4BracellOnda3[E-MAIL],0))</f>
        <v>Alyne De Cassia Ramos Sebastiao</v>
      </c>
      <c r="E112" s="67" t="str">
        <f>INDEX(TabelaKeyUsersS4BracellOnda3[CARGO],MATCH(TabelaKeyUsersS4BracellOnda3[[#This Row],[E-mail Gestor]],TabelaKeyUsersS4BracellOnda3[E-MAIL],0))</f>
        <v xml:space="preserve">Forestry Administrative Coordinator / Coordenadora Administrativa Florestal </v>
      </c>
      <c r="F112" s="68">
        <v>45699</v>
      </c>
      <c r="G112" s="69" t="s">
        <v>448</v>
      </c>
      <c r="H112" s="69" t="s">
        <v>449</v>
      </c>
      <c r="I112" s="69" t="s">
        <v>450</v>
      </c>
      <c r="J112" s="70" t="s">
        <v>989</v>
      </c>
      <c r="K112" s="70" t="s">
        <v>990</v>
      </c>
      <c r="L112" s="70" t="s">
        <v>991</v>
      </c>
      <c r="M112" s="70" t="s">
        <v>393</v>
      </c>
      <c r="N112" s="70" t="s">
        <v>412</v>
      </c>
      <c r="O112" s="70" t="s">
        <v>992</v>
      </c>
      <c r="P112" s="70" t="s">
        <v>396</v>
      </c>
      <c r="Q112" s="70" t="s">
        <v>397</v>
      </c>
      <c r="R112" s="70" t="s">
        <v>398</v>
      </c>
      <c r="S112" s="65" t="s">
        <v>457</v>
      </c>
      <c r="T112" s="72">
        <f>INDEX('[1]Bruno Key Users Consolidado1102'!H:H,MATCH(TRIM(TabelaKeyUsersS4BracellOnda3[[#This Row],[E-MAIL]])&amp;"*",'[1]Bruno Key Users Consolidado1102'!F:F,0))</f>
        <v>0</v>
      </c>
      <c r="U112" s="72" t="str">
        <f>INDEX('[1]Bruno Key Users Consolidado1102'!E:E,MATCH(TRIM(TabelaKeyUsersS4BracellOnda3[[#This Row],[E-MAIL]])&amp;"*",'[1]Bruno Key Users Consolidado1102'!F:F,0))</f>
        <v>MM</v>
      </c>
      <c r="V112" s="65"/>
      <c r="W112" s="65"/>
      <c r="X112" s="70"/>
      <c r="Y112" s="65" t="s">
        <v>336</v>
      </c>
      <c r="Z112" s="65"/>
      <c r="AA112" s="81" t="str">
        <f>SUBSTITUTE(SUBSTITUTE(SUBSTITUTE(SUBSTITUTE(SUBSTITUTE(TabelaKeyUsersS4BracellOnda3[[#This Row],[WhatsApp]],"(",""), ")",""),"-",""),"+","")," ","")</f>
        <v>.</v>
      </c>
      <c r="AB112" s="72" t="str">
        <f>IF(ISERROR(MATCH("*"&amp;RIGHT(TabelaKeyUsersS4BracellOnda3[[#This Row],[Whatsapp_limpo]],8),[1]GruposWhatsApp!D:D,0)),"Wng: não",INDEX([1]GruposWhatsApp!B:B,MATCH("*"&amp;RIGHT(TabelaKeyUsersS4BracellOnda3[[#This Row],[Whatsapp_limpo]],8),[1]GruposWhatsApp!D:D,0)))</f>
        <v>Wng: não</v>
      </c>
      <c r="AC112" s="77" t="e">
        <f ca="1">_xlfn.TEXTBEFORE(TabelaKeyUsersS4BracellOnda3[[#This Row],[NOME DO KEY USER/BPs/FUNCIONAL]]," ")&amp;" "&amp;TRIM(RIGHT(SUBSTITUTE(TabelaKeyUsersS4BracellOnda3[[#This Row],[NOME DO KEY USER/BPs/FUNCIONAL]]," ",REPT(" ",255)),255))</f>
        <v>#NAME?</v>
      </c>
      <c r="AD112" s="77" t="e">
        <f ca="1">TabelaKeyUsersS4BracellOnda3[[#This Row],[1o. e Último nome]]&amp;" ("&amp;TabelaKeyUsersS4BracellOnda3[[#This Row],[MÓDULO S4HANA]]&amp;")"&amp;
IF(ISERROR(SEARCH("fup-",TabelaKeyUsersS4BracellOnda3[[#This Row],[Fup Gestor não validou/respondeu lista KeyUser]])),"","#")</f>
        <v>#NAME?</v>
      </c>
      <c r="AE11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2" s="72" t="str">
        <f>IF(ISERROR(SEARCH("@",TabelaKeyUsersS4BracellOnda3[[#This Row],[E-MAIL]]))=FALSE,"Tem e-Mail KeyUserBPFunc","NÂO tem e-Mail KeyUserBPFunc")</f>
        <v>Tem e-Mail KeyUserBPFunc</v>
      </c>
      <c r="AG112" s="72" t="str">
        <f>IF(ISERROR(SEARCH("@",TabelaKeyUsersS4BracellOnda3[[#This Row],[E-mail Gestor]]))=FALSE,"Tem e-Mail Gestor","NÃO tem e-Mail Gestor")</f>
        <v>Tem e-Mail Gestor</v>
      </c>
      <c r="AH112" s="72" t="str">
        <f>"e-Mail KeyUserBPFuncional tem: "&amp;COUNTIFS(TabelaKeyUsersS4BracellOnda3[E-MAIL],TabelaKeyUsersS4BracellOnda3[[#This Row],[E-mail Gestor]])&amp; " Gestor Cadastrado"</f>
        <v>e-Mail KeyUserBPFuncional tem: 1 Gestor Cadastrado</v>
      </c>
      <c r="AI11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3" spans="1:35">
      <c r="A113" s="66" t="s">
        <v>988</v>
      </c>
      <c r="B113" s="66" t="s">
        <v>385</v>
      </c>
      <c r="C113" s="66" t="s">
        <v>495</v>
      </c>
      <c r="D113" s="67" t="str">
        <f>INDEX(TabelaKeyUsersS4BracellOnda3[NOME DO KEY USER/BPs/FUNCIONAL],MATCH(TabelaKeyUsersS4BracellOnda3[[#This Row],[E-mail Gestor]],TabelaKeyUsersS4BracellOnda3[E-MAIL],0))</f>
        <v>Alyne De Cassia Ramos Sebastiao</v>
      </c>
      <c r="E113" s="67" t="str">
        <f>INDEX(TabelaKeyUsersS4BracellOnda3[CARGO],MATCH(TabelaKeyUsersS4BracellOnda3[[#This Row],[E-mail Gestor]],TabelaKeyUsersS4BracellOnda3[E-MAIL],0))</f>
        <v xml:space="preserve">Forestry Administrative Coordinator / Coordenadora Administrativa Florestal </v>
      </c>
      <c r="F113" s="68">
        <v>45699</v>
      </c>
      <c r="G113" s="69" t="s">
        <v>448</v>
      </c>
      <c r="H113" s="69" t="s">
        <v>449</v>
      </c>
      <c r="I113" s="69" t="s">
        <v>450</v>
      </c>
      <c r="J113" s="79" t="s">
        <v>993</v>
      </c>
      <c r="K113" s="70" t="s">
        <v>994</v>
      </c>
      <c r="L113" s="70" t="s">
        <v>995</v>
      </c>
      <c r="M113" s="70" t="s">
        <v>393</v>
      </c>
      <c r="N113" s="70" t="s">
        <v>412</v>
      </c>
      <c r="O113" s="70" t="s">
        <v>996</v>
      </c>
      <c r="P113" s="70" t="s">
        <v>396</v>
      </c>
      <c r="Q113" s="70" t="s">
        <v>397</v>
      </c>
      <c r="R113" s="70" t="s">
        <v>398</v>
      </c>
      <c r="S113" s="70" t="s">
        <v>414</v>
      </c>
      <c r="T113" s="72">
        <f>INDEX('[1]Bruno Key Users Consolidado1102'!H:H,MATCH(TRIM(TabelaKeyUsersS4BracellOnda3[[#This Row],[E-MAIL]])&amp;"*",'[1]Bruno Key Users Consolidado1102'!F:F,0))</f>
        <v>0</v>
      </c>
      <c r="U113" s="72" t="str">
        <f>INDEX('[1]Bruno Key Users Consolidado1102'!E:E,MATCH(TRIM(TabelaKeyUsersS4BracellOnda3[[#This Row],[E-MAIL]])&amp;"*",'[1]Bruno Key Users Consolidado1102'!F:F,0))</f>
        <v>MM</v>
      </c>
      <c r="V113" s="90" t="s">
        <v>997</v>
      </c>
      <c r="W113" s="70" t="s">
        <v>401</v>
      </c>
      <c r="X113" s="70" t="s">
        <v>402</v>
      </c>
      <c r="Y113" s="73" t="s">
        <v>998</v>
      </c>
      <c r="Z113" s="80">
        <v>45832</v>
      </c>
      <c r="AA113" s="81" t="str">
        <f>SUBSTITUTE(SUBSTITUTE(SUBSTITUTE(SUBSTITUTE(SUBSTITUTE(TabelaKeyUsersS4BracellOnda3[[#This Row],[WhatsApp]],"(",""), ")",""),"-",""),"+","")," ","")</f>
        <v>14991286951</v>
      </c>
      <c r="AB113" s="72" t="str">
        <f>IF(ISERROR(MATCH("*"&amp;RIGHT(TabelaKeyUsersS4BracellOnda3[[#This Row],[Whatsapp_limpo]],8),[1]GruposWhatsApp!D:D,0)),"Wng: não",INDEX([1]GruposWhatsApp!B:B,MATCH("*"&amp;RIGHT(TabelaKeyUsersS4BracellOnda3[[#This Row],[Whatsapp_limpo]],8),[1]GruposWhatsApp!D:D,0)))</f>
        <v>Wng: não</v>
      </c>
      <c r="AC113" s="77" t="e">
        <f ca="1">_xlfn.TEXTBEFORE(TabelaKeyUsersS4BracellOnda3[[#This Row],[NOME DO KEY USER/BPs/FUNCIONAL]]," ")&amp;" "&amp;TRIM(RIGHT(SUBSTITUTE(TabelaKeyUsersS4BracellOnda3[[#This Row],[NOME DO KEY USER/BPs/FUNCIONAL]]," ",REPT(" ",255)),255))</f>
        <v>#NAME?</v>
      </c>
      <c r="AD113" s="77" t="e">
        <f ca="1">TabelaKeyUsersS4BracellOnda3[[#This Row],[1o. e Último nome]]&amp;" ("&amp;TabelaKeyUsersS4BracellOnda3[[#This Row],[MÓDULO S4HANA]]&amp;")"&amp;
IF(ISERROR(SEARCH("fup-",TabelaKeyUsersS4BracellOnda3[[#This Row],[Fup Gestor não validou/respondeu lista KeyUser]])),"","#")</f>
        <v>#NAME?</v>
      </c>
      <c r="AE11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3" s="72" t="str">
        <f>IF(ISERROR(SEARCH("@",TabelaKeyUsersS4BracellOnda3[[#This Row],[E-MAIL]]))=FALSE,"Tem e-Mail KeyUserBPFunc","NÂO tem e-Mail KeyUserBPFunc")</f>
        <v>Tem e-Mail KeyUserBPFunc</v>
      </c>
      <c r="AG113" s="72" t="str">
        <f>IF(ISERROR(SEARCH("@",TabelaKeyUsersS4BracellOnda3[[#This Row],[E-mail Gestor]]))=FALSE,"Tem e-Mail Gestor","NÃO tem e-Mail Gestor")</f>
        <v>Tem e-Mail Gestor</v>
      </c>
      <c r="AH113" s="72" t="str">
        <f>"e-Mail KeyUserBPFuncional tem: "&amp;COUNTIFS(TabelaKeyUsersS4BracellOnda3[E-MAIL],TabelaKeyUsersS4BracellOnda3[[#This Row],[E-mail Gestor]])&amp; " Gestor Cadastrado"</f>
        <v>e-Mail KeyUserBPFuncional tem: 1 Gestor Cadastrado</v>
      </c>
      <c r="AI11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4" spans="1:35">
      <c r="A114" s="66" t="s">
        <v>999</v>
      </c>
      <c r="B114" s="66" t="s">
        <v>385</v>
      </c>
      <c r="C114" s="66" t="s">
        <v>405</v>
      </c>
      <c r="D114" s="67" t="str">
        <f>INDEX(TabelaKeyUsersS4BracellOnda3[NOME DO KEY USER/BPs/FUNCIONAL],MATCH(TabelaKeyUsersS4BracellOnda3[[#This Row],[E-mail Gestor]],TabelaKeyUsersS4BracellOnda3[E-MAIL],0))</f>
        <v>Gustavo Gattai Lourenço</v>
      </c>
      <c r="E114" s="67" t="str">
        <f>INDEX(TabelaKeyUsersS4BracellOnda3[CARGO],MATCH(TabelaKeyUsersS4BracellOnda3[[#This Row],[E-mail Gestor]],TabelaKeyUsersS4BracellOnda3[E-MAIL],0))</f>
        <v>Finance Ops Manager - Finance &amp; Accounting</v>
      </c>
      <c r="F114" s="68">
        <v>45699</v>
      </c>
      <c r="G114" s="69" t="s">
        <v>1000</v>
      </c>
      <c r="H114" s="69" t="s">
        <v>1001</v>
      </c>
      <c r="I114" s="69" t="s">
        <v>1002</v>
      </c>
      <c r="J114" s="70" t="s">
        <v>1003</v>
      </c>
      <c r="K114" s="70" t="s">
        <v>1004</v>
      </c>
      <c r="L114" s="70" t="s">
        <v>1005</v>
      </c>
      <c r="M114" s="70" t="s">
        <v>588</v>
      </c>
      <c r="N114" s="70" t="s">
        <v>435</v>
      </c>
      <c r="O114" s="70" t="s">
        <v>1006</v>
      </c>
      <c r="P114" s="70" t="s">
        <v>396</v>
      </c>
      <c r="Q114" s="70" t="s">
        <v>210</v>
      </c>
      <c r="R114" s="70" t="s">
        <v>398</v>
      </c>
      <c r="S114" s="70" t="s">
        <v>414</v>
      </c>
      <c r="T114" s="72" t="str">
        <f>INDEX('[1]Bruno Key Users Consolidado1102'!H:H,MATCH(TRIM(TabelaKeyUsersS4BracellOnda3[[#This Row],[E-MAIL]])&amp;"*",'[1]Bruno Key Users Consolidado1102'!F:F,0))</f>
        <v>Sim (Mandar invites Workshops como mandatório)</v>
      </c>
      <c r="U114" s="72" t="str">
        <f>INDEX('[1]Bruno Key Users Consolidado1102'!E:E,MATCH(TRIM(TabelaKeyUsersS4BracellOnda3[[#This Row],[E-MAIL]])&amp;"*",'[1]Bruno Key Users Consolidado1102'!F:F,0))</f>
        <v>CO/FI</v>
      </c>
      <c r="V114" s="65" t="s">
        <v>1007</v>
      </c>
      <c r="W114" s="65" t="s">
        <v>401</v>
      </c>
      <c r="X114" s="70" t="s">
        <v>402</v>
      </c>
      <c r="Y114" s="73" t="s">
        <v>1008</v>
      </c>
      <c r="Z114" s="80">
        <v>45696</v>
      </c>
      <c r="AA114" s="81" t="str">
        <f>SUBSTITUTE(SUBSTITUTE(SUBSTITUTE(SUBSTITUTE(SUBSTITUTE(TabelaKeyUsersS4BracellOnda3[[#This Row],[WhatsApp]],"(",""), ")",""),"-",""),"+","")," ","")</f>
        <v>19991053818</v>
      </c>
      <c r="AB114" s="72" t="str">
        <f>IF(ISERROR(MATCH("*"&amp;RIGHT(TabelaKeyUsersS4BracellOnda3[[#This Row],[Whatsapp_limpo]],8),[1]GruposWhatsApp!D:D,0)),"Wng: não",INDEX([1]GruposWhatsApp!B:B,MATCH("*"&amp;RIGHT(TabelaKeyUsersS4BracellOnda3[[#This Row],[Whatsapp_limpo]],8),[1]GruposWhatsApp!D:D,0)))</f>
        <v>Wng: não</v>
      </c>
      <c r="AC114" s="77" t="e">
        <f ca="1">_xlfn.TEXTBEFORE(TabelaKeyUsersS4BracellOnda3[[#This Row],[NOME DO KEY USER/BPs/FUNCIONAL]]," ")&amp;" "&amp;TRIM(RIGHT(SUBSTITUTE(TabelaKeyUsersS4BracellOnda3[[#This Row],[NOME DO KEY USER/BPs/FUNCIONAL]]," ",REPT(" ",255)),255))</f>
        <v>#NAME?</v>
      </c>
      <c r="AD114" s="77" t="e">
        <f ca="1">TabelaKeyUsersS4BracellOnda3[[#This Row],[1o. e Último nome]]&amp;" ("&amp;TabelaKeyUsersS4BracellOnda3[[#This Row],[MÓDULO S4HANA]]&amp;")"&amp;
IF(ISERROR(SEARCH("fup-",TabelaKeyUsersS4BracellOnda3[[#This Row],[Fup Gestor não validou/respondeu lista KeyUser]])),"","#")</f>
        <v>#NAME?</v>
      </c>
      <c r="AE11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4" s="72" t="str">
        <f>IF(ISERROR(SEARCH("@",TabelaKeyUsersS4BracellOnda3[[#This Row],[E-MAIL]]))=FALSE,"Tem e-Mail KeyUserBPFunc","NÂO tem e-Mail KeyUserBPFunc")</f>
        <v>Tem e-Mail KeyUserBPFunc</v>
      </c>
      <c r="AG114" s="72" t="str">
        <f>IF(ISERROR(SEARCH("@",TabelaKeyUsersS4BracellOnda3[[#This Row],[E-mail Gestor]]))=FALSE,"Tem e-Mail Gestor","NÃO tem e-Mail Gestor")</f>
        <v>Tem e-Mail Gestor</v>
      </c>
      <c r="AH114" s="72" t="str">
        <f>"e-Mail KeyUserBPFuncional tem: "&amp;COUNTIFS(TabelaKeyUsersS4BracellOnda3[E-MAIL],TabelaKeyUsersS4BracellOnda3[[#This Row],[E-mail Gestor]])&amp; " Gestor Cadastrado"</f>
        <v>e-Mail KeyUserBPFuncional tem: 1 Gestor Cadastrado</v>
      </c>
      <c r="AI11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5" spans="1:35">
      <c r="A115" s="78" t="s">
        <v>1009</v>
      </c>
      <c r="B115" s="66" t="s">
        <v>385</v>
      </c>
      <c r="C115" s="66" t="s">
        <v>405</v>
      </c>
      <c r="D115" s="67" t="str">
        <f>INDEX(TabelaKeyUsersS4BracellOnda3[NOME DO KEY USER/BPs/FUNCIONAL],MATCH(TabelaKeyUsersS4BracellOnda3[[#This Row],[E-mail Gestor]],TabelaKeyUsersS4BracellOnda3[E-MAIL],0))</f>
        <v>Gustavo Gattai Lourenço</v>
      </c>
      <c r="E115" s="67" t="str">
        <f>INDEX(TabelaKeyUsersS4BracellOnda3[CARGO],MATCH(TabelaKeyUsersS4BracellOnda3[[#This Row],[E-mail Gestor]],TabelaKeyUsersS4BracellOnda3[E-MAIL],0))</f>
        <v>Finance Ops Manager - Finance &amp; Accounting</v>
      </c>
      <c r="F115" s="68">
        <v>45699</v>
      </c>
      <c r="G115" s="69" t="s">
        <v>1000</v>
      </c>
      <c r="H115" s="69" t="s">
        <v>1001</v>
      </c>
      <c r="I115" s="69" t="s">
        <v>1002</v>
      </c>
      <c r="J115" s="70" t="s">
        <v>1010</v>
      </c>
      <c r="K115" s="70" t="s">
        <v>1011</v>
      </c>
      <c r="L115" s="70" t="s">
        <v>1005</v>
      </c>
      <c r="M115" s="70" t="s">
        <v>588</v>
      </c>
      <c r="N115" s="70" t="s">
        <v>435</v>
      </c>
      <c r="O115" s="70" t="s">
        <v>1012</v>
      </c>
      <c r="P115" s="70" t="s">
        <v>396</v>
      </c>
      <c r="Q115" s="70" t="s">
        <v>210</v>
      </c>
      <c r="R115" s="70" t="s">
        <v>398</v>
      </c>
      <c r="S115" s="70" t="s">
        <v>414</v>
      </c>
      <c r="T115" s="72" t="str">
        <f>INDEX('[1]Bruno Key Users Consolidado1102'!H:H,MATCH(TRIM(TabelaKeyUsersS4BracellOnda3[[#This Row],[E-MAIL]])&amp;"*",'[1]Bruno Key Users Consolidado1102'!F:F,0))</f>
        <v>Sim (Mandar invites Workshops como mandatório)</v>
      </c>
      <c r="U115" s="72" t="str">
        <f>INDEX('[1]Bruno Key Users Consolidado1102'!E:E,MATCH(TRIM(TabelaKeyUsersS4BracellOnda3[[#This Row],[E-MAIL]])&amp;"*",'[1]Bruno Key Users Consolidado1102'!F:F,0))</f>
        <v>CO/FI</v>
      </c>
      <c r="V115" s="70"/>
      <c r="W115" s="70"/>
      <c r="X115" s="70" t="s">
        <v>447</v>
      </c>
      <c r="Y115" s="73" t="s">
        <v>1013</v>
      </c>
      <c r="Z115" s="80">
        <v>45820</v>
      </c>
      <c r="AA115" s="81" t="str">
        <f>SUBSTITUTE(SUBSTITUTE(SUBSTITUTE(SUBSTITUTE(SUBSTITUTE(TabelaKeyUsersS4BracellOnda3[[#This Row],[WhatsApp]],"(",""), ")",""),"-",""),"+","")," ","")</f>
        <v>19991762708</v>
      </c>
      <c r="AB115" s="72" t="str">
        <f>IF(ISERROR(MATCH("*"&amp;RIGHT(TabelaKeyUsersS4BracellOnda3[[#This Row],[Whatsapp_limpo]],8),[1]GruposWhatsApp!D:D,0)),"Wng: não",INDEX([1]GruposWhatsApp!B:B,MATCH("*"&amp;RIGHT(TabelaKeyUsersS4BracellOnda3[[#This Row],[Whatsapp_limpo]],8),[1]GruposWhatsApp!D:D,0)))</f>
        <v>Wng: não</v>
      </c>
      <c r="AC115" s="77" t="e">
        <f ca="1">_xlfn.TEXTBEFORE(TabelaKeyUsersS4BracellOnda3[[#This Row],[NOME DO KEY USER/BPs/FUNCIONAL]]," ")&amp;" "&amp;TRIM(RIGHT(SUBSTITUTE(TabelaKeyUsersS4BracellOnda3[[#This Row],[NOME DO KEY USER/BPs/FUNCIONAL]]," ",REPT(" ",255)),255))</f>
        <v>#NAME?</v>
      </c>
      <c r="AD115" s="77" t="e">
        <f ca="1">TabelaKeyUsersS4BracellOnda3[[#This Row],[1o. e Último nome]]&amp;" ("&amp;TabelaKeyUsersS4BracellOnda3[[#This Row],[MÓDULO S4HANA]]&amp;")"&amp;
IF(ISERROR(SEARCH("fup-",TabelaKeyUsersS4BracellOnda3[[#This Row],[Fup Gestor não validou/respondeu lista KeyUser]])),"","#")</f>
        <v>#NAME?</v>
      </c>
      <c r="AE11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5" s="72" t="str">
        <f>IF(ISERROR(SEARCH("@",TabelaKeyUsersS4BracellOnda3[[#This Row],[E-MAIL]]))=FALSE,"Tem e-Mail KeyUserBPFunc","NÂO tem e-Mail KeyUserBPFunc")</f>
        <v>Tem e-Mail KeyUserBPFunc</v>
      </c>
      <c r="AG115" s="72" t="str">
        <f>IF(ISERROR(SEARCH("@",TabelaKeyUsersS4BracellOnda3[[#This Row],[E-mail Gestor]]))=FALSE,"Tem e-Mail Gestor","NÃO tem e-Mail Gestor")</f>
        <v>Tem e-Mail Gestor</v>
      </c>
      <c r="AH115" s="72" t="str">
        <f>"e-Mail KeyUserBPFuncional tem: "&amp;COUNTIFS(TabelaKeyUsersS4BracellOnda3[E-MAIL],TabelaKeyUsersS4BracellOnda3[[#This Row],[E-mail Gestor]])&amp; " Gestor Cadastrado"</f>
        <v>e-Mail KeyUserBPFuncional tem: 1 Gestor Cadastrado</v>
      </c>
      <c r="AI11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6" spans="1:35">
      <c r="A116" s="78" t="s">
        <v>1009</v>
      </c>
      <c r="B116" s="66" t="s">
        <v>385</v>
      </c>
      <c r="C116" s="66" t="s">
        <v>405</v>
      </c>
      <c r="D116" s="67" t="str">
        <f>INDEX(TabelaKeyUsersS4BracellOnda3[NOME DO KEY USER/BPs/FUNCIONAL],MATCH(TabelaKeyUsersS4BracellOnda3[[#This Row],[E-mail Gestor]],TabelaKeyUsersS4BracellOnda3[E-MAIL],0))</f>
        <v>Gustavo Gattai Lourenço</v>
      </c>
      <c r="E116" s="67" t="str">
        <f>INDEX(TabelaKeyUsersS4BracellOnda3[CARGO],MATCH(TabelaKeyUsersS4BracellOnda3[[#This Row],[E-mail Gestor]],TabelaKeyUsersS4BracellOnda3[E-MAIL],0))</f>
        <v>Finance Ops Manager - Finance &amp; Accounting</v>
      </c>
      <c r="F116" s="68">
        <v>45699</v>
      </c>
      <c r="G116" s="69" t="s">
        <v>1000</v>
      </c>
      <c r="H116" s="69" t="s">
        <v>1001</v>
      </c>
      <c r="I116" s="69" t="s">
        <v>1002</v>
      </c>
      <c r="J116" s="70" t="s">
        <v>1014</v>
      </c>
      <c r="K116" s="70" t="s">
        <v>1015</v>
      </c>
      <c r="L116" s="70" t="s">
        <v>587</v>
      </c>
      <c r="M116" s="70" t="s">
        <v>588</v>
      </c>
      <c r="N116" s="70" t="s">
        <v>455</v>
      </c>
      <c r="O116" s="70" t="s">
        <v>1016</v>
      </c>
      <c r="P116" s="70" t="s">
        <v>396</v>
      </c>
      <c r="Q116" s="70" t="s">
        <v>210</v>
      </c>
      <c r="R116" s="70" t="s">
        <v>398</v>
      </c>
      <c r="S116" s="70" t="s">
        <v>414</v>
      </c>
      <c r="T116" s="72" t="str">
        <f>INDEX('[1]Bruno Key Users Consolidado1102'!H:H,MATCH(TRIM(TabelaKeyUsersS4BracellOnda3[[#This Row],[E-MAIL]])&amp;"*",'[1]Bruno Key Users Consolidado1102'!F:F,0))</f>
        <v>Sim (Mandar invites Workshops como mandatório)</v>
      </c>
      <c r="U116" s="72" t="str">
        <f>INDEX('[1]Bruno Key Users Consolidado1102'!E:E,MATCH(TRIM(TabelaKeyUsersS4BracellOnda3[[#This Row],[E-MAIL]])&amp;"*",'[1]Bruno Key Users Consolidado1102'!F:F,0))</f>
        <v>CO/FI</v>
      </c>
      <c r="V116" s="70"/>
      <c r="W116" s="70"/>
      <c r="X116" s="70" t="s">
        <v>402</v>
      </c>
      <c r="Y116" s="73" t="s">
        <v>1017</v>
      </c>
      <c r="Z116" s="80">
        <v>46015</v>
      </c>
      <c r="AA116" s="81" t="str">
        <f>SUBSTITUTE(SUBSTITUTE(SUBSTITUTE(SUBSTITUTE(SUBSTITUTE(TabelaKeyUsersS4BracellOnda3[[#This Row],[WhatsApp]],"(",""), ")",""),"-",""),"+","")," ","")</f>
        <v>11973359298</v>
      </c>
      <c r="AB116" s="72" t="str">
        <f>IF(ISERROR(MATCH("*"&amp;RIGHT(TabelaKeyUsersS4BracellOnda3[[#This Row],[Whatsapp_limpo]],8),[1]GruposWhatsApp!D:D,0)),"Wng: não",INDEX([1]GruposWhatsApp!B:B,MATCH("*"&amp;RIGHT(TabelaKeyUsersS4BracellOnda3[[#This Row],[Whatsapp_limpo]],8),[1]GruposWhatsApp!D:D,0)))</f>
        <v>Wng: não</v>
      </c>
      <c r="AC116" s="77" t="e">
        <f ca="1">_xlfn.TEXTBEFORE(TabelaKeyUsersS4BracellOnda3[[#This Row],[NOME DO KEY USER/BPs/FUNCIONAL]]," ")&amp;" "&amp;TRIM(RIGHT(SUBSTITUTE(TabelaKeyUsersS4BracellOnda3[[#This Row],[NOME DO KEY USER/BPs/FUNCIONAL]]," ",REPT(" ",255)),255))</f>
        <v>#NAME?</v>
      </c>
      <c r="AD116" s="77" t="e">
        <f ca="1">TabelaKeyUsersS4BracellOnda3[[#This Row],[1o. e Último nome]]&amp;" ("&amp;TabelaKeyUsersS4BracellOnda3[[#This Row],[MÓDULO S4HANA]]&amp;")"&amp;
IF(ISERROR(SEARCH("fup-",TabelaKeyUsersS4BracellOnda3[[#This Row],[Fup Gestor não validou/respondeu lista KeyUser]])),"","#")</f>
        <v>#NAME?</v>
      </c>
      <c r="AE11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6" s="72" t="str">
        <f>IF(ISERROR(SEARCH("@",TabelaKeyUsersS4BracellOnda3[[#This Row],[E-MAIL]]))=FALSE,"Tem e-Mail KeyUserBPFunc","NÂO tem e-Mail KeyUserBPFunc")</f>
        <v>Tem e-Mail KeyUserBPFunc</v>
      </c>
      <c r="AG116" s="72" t="str">
        <f>IF(ISERROR(SEARCH("@",TabelaKeyUsersS4BracellOnda3[[#This Row],[E-mail Gestor]]))=FALSE,"Tem e-Mail Gestor","NÃO tem e-Mail Gestor")</f>
        <v>Tem e-Mail Gestor</v>
      </c>
      <c r="AH116" s="72" t="str">
        <f>"e-Mail KeyUserBPFuncional tem: "&amp;COUNTIFS(TabelaKeyUsersS4BracellOnda3[E-MAIL],TabelaKeyUsersS4BracellOnda3[[#This Row],[E-mail Gestor]])&amp; " Gestor Cadastrado"</f>
        <v>e-Mail KeyUserBPFuncional tem: 1 Gestor Cadastrado</v>
      </c>
      <c r="AI11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7" spans="1:35">
      <c r="A117" s="78" t="s">
        <v>1009</v>
      </c>
      <c r="B117" s="66" t="s">
        <v>385</v>
      </c>
      <c r="C117" s="66" t="s">
        <v>405</v>
      </c>
      <c r="D117" s="67" t="str">
        <f>INDEX(TabelaKeyUsersS4BracellOnda3[NOME DO KEY USER/BPs/FUNCIONAL],MATCH(TabelaKeyUsersS4BracellOnda3[[#This Row],[E-mail Gestor]],TabelaKeyUsersS4BracellOnda3[E-MAIL],0))</f>
        <v>Gustavo Gattai Lourenço</v>
      </c>
      <c r="E117" s="67" t="str">
        <f>INDEX(TabelaKeyUsersS4BracellOnda3[CARGO],MATCH(TabelaKeyUsersS4BracellOnda3[[#This Row],[E-mail Gestor]],TabelaKeyUsersS4BracellOnda3[E-MAIL],0))</f>
        <v>Finance Ops Manager - Finance &amp; Accounting</v>
      </c>
      <c r="F117" s="68">
        <v>45699</v>
      </c>
      <c r="G117" s="69" t="s">
        <v>1000</v>
      </c>
      <c r="H117" s="69" t="s">
        <v>1001</v>
      </c>
      <c r="I117" s="69" t="s">
        <v>1002</v>
      </c>
      <c r="J117" s="70" t="s">
        <v>1018</v>
      </c>
      <c r="K117" s="70" t="s">
        <v>1019</v>
      </c>
      <c r="L117" s="70" t="s">
        <v>1005</v>
      </c>
      <c r="M117" s="70" t="s">
        <v>588</v>
      </c>
      <c r="N117" s="70" t="s">
        <v>435</v>
      </c>
      <c r="O117" s="70" t="s">
        <v>1020</v>
      </c>
      <c r="P117" s="70" t="s">
        <v>396</v>
      </c>
      <c r="Q117" s="70" t="s">
        <v>210</v>
      </c>
      <c r="R117" s="70" t="s">
        <v>398</v>
      </c>
      <c r="S117" s="70" t="s">
        <v>414</v>
      </c>
      <c r="T117" s="72" t="str">
        <f>INDEX('[1]Bruno Key Users Consolidado1102'!H:H,MATCH(TRIM(TabelaKeyUsersS4BracellOnda3[[#This Row],[E-MAIL]])&amp;"*",'[1]Bruno Key Users Consolidado1102'!F:F,0))</f>
        <v>Sim (Mandar invites Workshops como mandatório)</v>
      </c>
      <c r="U117" s="72" t="str">
        <f>INDEX('[1]Bruno Key Users Consolidado1102'!E:E,MATCH(TRIM(TabelaKeyUsersS4BracellOnda3[[#This Row],[E-MAIL]])&amp;"*",'[1]Bruno Key Users Consolidado1102'!F:F,0))</f>
        <v>CO/FI</v>
      </c>
      <c r="V117" s="70"/>
      <c r="W117" s="70"/>
      <c r="X117" s="70" t="s">
        <v>402</v>
      </c>
      <c r="Y117" s="73" t="s">
        <v>1021</v>
      </c>
      <c r="Z117" s="80">
        <v>45791</v>
      </c>
      <c r="AA117" s="81" t="str">
        <f>SUBSTITUTE(SUBSTITUTE(SUBSTITUTE(SUBSTITUTE(SUBSTITUTE(TabelaKeyUsersS4BracellOnda3[[#This Row],[WhatsApp]],"(",""), ")",""),"-",""),"+","")," ","")</f>
        <v>019996641405</v>
      </c>
      <c r="AB117" s="72" t="str">
        <f>IF(ISERROR(MATCH("*"&amp;RIGHT(TabelaKeyUsersS4BracellOnda3[[#This Row],[Whatsapp_limpo]],8),[1]GruposWhatsApp!D:D,0)),"Wng: não",INDEX([1]GruposWhatsApp!B:B,MATCH("*"&amp;RIGHT(TabelaKeyUsersS4BracellOnda3[[#This Row],[Whatsapp_limpo]],8),[1]GruposWhatsApp!D:D,0)))</f>
        <v>Wng: não</v>
      </c>
      <c r="AC117" s="77" t="e">
        <f ca="1">_xlfn.TEXTBEFORE(TabelaKeyUsersS4BracellOnda3[[#This Row],[NOME DO KEY USER/BPs/FUNCIONAL]]," ")&amp;" "&amp;TRIM(RIGHT(SUBSTITUTE(TabelaKeyUsersS4BracellOnda3[[#This Row],[NOME DO KEY USER/BPs/FUNCIONAL]]," ",REPT(" ",255)),255))</f>
        <v>#NAME?</v>
      </c>
      <c r="AD117" s="77" t="e">
        <f ca="1">TabelaKeyUsersS4BracellOnda3[[#This Row],[1o. e Último nome]]&amp;" ("&amp;TabelaKeyUsersS4BracellOnda3[[#This Row],[MÓDULO S4HANA]]&amp;")"&amp;
IF(ISERROR(SEARCH("fup-",TabelaKeyUsersS4BracellOnda3[[#This Row],[Fup Gestor não validou/respondeu lista KeyUser]])),"","#")</f>
        <v>#NAME?</v>
      </c>
      <c r="AE11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7" s="72" t="str">
        <f>IF(ISERROR(SEARCH("@",TabelaKeyUsersS4BracellOnda3[[#This Row],[E-MAIL]]))=FALSE,"Tem e-Mail KeyUserBPFunc","NÂO tem e-Mail KeyUserBPFunc")</f>
        <v>Tem e-Mail KeyUserBPFunc</v>
      </c>
      <c r="AG117" s="72" t="str">
        <f>IF(ISERROR(SEARCH("@",TabelaKeyUsersS4BracellOnda3[[#This Row],[E-mail Gestor]]))=FALSE,"Tem e-Mail Gestor","NÃO tem e-Mail Gestor")</f>
        <v>Tem e-Mail Gestor</v>
      </c>
      <c r="AH117" s="72" t="str">
        <f>"e-Mail KeyUserBPFuncional tem: "&amp;COUNTIFS(TabelaKeyUsersS4BracellOnda3[E-MAIL],TabelaKeyUsersS4BracellOnda3[[#This Row],[E-mail Gestor]])&amp; " Gestor Cadastrado"</f>
        <v>e-Mail KeyUserBPFuncional tem: 1 Gestor Cadastrado</v>
      </c>
      <c r="AI11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8" spans="1:35">
      <c r="A118" s="96" t="s">
        <v>1022</v>
      </c>
      <c r="B118" s="66"/>
      <c r="C118" s="66" t="s">
        <v>495</v>
      </c>
      <c r="D118" s="67" t="str">
        <f>INDEX(TabelaKeyUsersS4BracellOnda3[NOME DO KEY USER/BPs/FUNCIONAL],MATCH(TabelaKeyUsersS4BracellOnda3[[#This Row],[E-mail Gestor]],TabelaKeyUsersS4BracellOnda3[E-MAIL],0))</f>
        <v>Gustavo Gattai Lourenço</v>
      </c>
      <c r="E118" s="67" t="str">
        <f>INDEX(TabelaKeyUsersS4BracellOnda3[CARGO],MATCH(TabelaKeyUsersS4BracellOnda3[[#This Row],[E-mail Gestor]],TabelaKeyUsersS4BracellOnda3[E-MAIL],0))</f>
        <v>Finance Ops Manager - Finance &amp; Accounting</v>
      </c>
      <c r="F118" s="68">
        <v>45728</v>
      </c>
      <c r="G118" s="69" t="s">
        <v>1000</v>
      </c>
      <c r="H118" s="69" t="s">
        <v>1001</v>
      </c>
      <c r="I118" s="69" t="s">
        <v>1002</v>
      </c>
      <c r="J118" s="65" t="s">
        <v>1023</v>
      </c>
      <c r="K118" s="65" t="s">
        <v>470</v>
      </c>
      <c r="L118" s="70" t="s">
        <v>1005</v>
      </c>
      <c r="M118" s="70" t="s">
        <v>588</v>
      </c>
      <c r="N118" s="70" t="s">
        <v>435</v>
      </c>
      <c r="O118" s="70" t="s">
        <v>1024</v>
      </c>
      <c r="P118" s="70" t="s">
        <v>396</v>
      </c>
      <c r="Q118" s="70" t="s">
        <v>210</v>
      </c>
      <c r="R118" s="70" t="s">
        <v>398</v>
      </c>
      <c r="S118" s="70" t="s">
        <v>414</v>
      </c>
      <c r="T118" s="72" t="e">
        <f>INDEX('[1]Bruno Key Users Consolidado1102'!H:H,MATCH(TRIM(TabelaKeyUsersS4BracellOnda3[[#This Row],[E-MAIL]])&amp;"*",'[1]Bruno Key Users Consolidado1102'!F:F,0))</f>
        <v>#N/A</v>
      </c>
      <c r="U118" s="72" t="e">
        <f>INDEX('[1]Bruno Key Users Consolidado1102'!E:E,MATCH(TRIM(TabelaKeyUsersS4BracellOnda3[[#This Row],[E-MAIL]])&amp;"*",'[1]Bruno Key Users Consolidado1102'!F:F,0))</f>
        <v>#N/A</v>
      </c>
      <c r="V118" s="70"/>
      <c r="W118" s="70"/>
      <c r="X118" s="65" t="s">
        <v>402</v>
      </c>
      <c r="Y118" s="73" t="s">
        <v>1025</v>
      </c>
      <c r="Z118" s="80">
        <v>45672</v>
      </c>
      <c r="AA118" s="81" t="str">
        <f>SUBSTITUTE(SUBSTITUTE(SUBSTITUTE(SUBSTITUTE(SUBSTITUTE(TabelaKeyUsersS4BracellOnda3[[#This Row],[WhatsApp]],"(",""), ")",""),"-",""),"+","")," ","")</f>
        <v>19981475509</v>
      </c>
      <c r="AB118" s="72" t="str">
        <f>IF(ISERROR(MATCH("*"&amp;RIGHT(TabelaKeyUsersS4BracellOnda3[[#This Row],[Whatsapp_limpo]],8),[1]GruposWhatsApp!D:D,0)),"Wng: não",INDEX([1]GruposWhatsApp!B:B,MATCH("*"&amp;RIGHT(TabelaKeyUsersS4BracellOnda3[[#This Row],[Whatsapp_limpo]],8),[1]GruposWhatsApp!D:D,0)))</f>
        <v>Wng: não</v>
      </c>
      <c r="AC118" s="77" t="e">
        <f ca="1">_xlfn.TEXTBEFORE(TabelaKeyUsersS4BracellOnda3[[#This Row],[NOME DO KEY USER/BPs/FUNCIONAL]]," ")&amp;" "&amp;TRIM(RIGHT(SUBSTITUTE(TabelaKeyUsersS4BracellOnda3[[#This Row],[NOME DO KEY USER/BPs/FUNCIONAL]]," ",REPT(" ",255)),255))</f>
        <v>#NAME?</v>
      </c>
      <c r="AD118" s="77" t="e">
        <f ca="1">TabelaKeyUsersS4BracellOnda3[[#This Row],[1o. e Último nome]]&amp;" ("&amp;TabelaKeyUsersS4BracellOnda3[[#This Row],[MÓDULO S4HANA]]&amp;")"&amp;
IF(ISERROR(SEARCH("fup-",TabelaKeyUsersS4BracellOnda3[[#This Row],[Fup Gestor não validou/respondeu lista KeyUser]])),"","#")</f>
        <v>#NAME?</v>
      </c>
      <c r="AE11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8" s="72" t="str">
        <f>IF(ISERROR(SEARCH("@",TabelaKeyUsersS4BracellOnda3[[#This Row],[E-MAIL]]))=FALSE,"Tem e-Mail KeyUserBPFunc","NÂO tem e-Mail KeyUserBPFunc")</f>
        <v>Tem e-Mail KeyUserBPFunc</v>
      </c>
      <c r="AG118" s="72" t="str">
        <f>IF(ISERROR(SEARCH("@",TabelaKeyUsersS4BracellOnda3[[#This Row],[E-mail Gestor]]))=FALSE,"Tem e-Mail Gestor","NÃO tem e-Mail Gestor")</f>
        <v>Tem e-Mail Gestor</v>
      </c>
      <c r="AH118" s="72" t="str">
        <f>"e-Mail KeyUserBPFuncional tem: "&amp;COUNTIFS(TabelaKeyUsersS4BracellOnda3[E-MAIL],TabelaKeyUsersS4BracellOnda3[[#This Row],[E-mail Gestor]])&amp; " Gestor Cadastrado"</f>
        <v>e-Mail KeyUserBPFuncional tem: 1 Gestor Cadastrado</v>
      </c>
      <c r="AI11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19" spans="1:35">
      <c r="A119" s="78" t="s">
        <v>1026</v>
      </c>
      <c r="B119" s="66" t="s">
        <v>1027</v>
      </c>
      <c r="C119" s="66" t="s">
        <v>405</v>
      </c>
      <c r="D119" s="67" t="str">
        <f>INDEX(TabelaKeyUsersS4BracellOnda3[NOME DO KEY USER/BPs/FUNCIONAL],MATCH(TabelaKeyUsersS4BracellOnda3[[#This Row],[E-mail Gestor]],TabelaKeyUsersS4BracellOnda3[E-MAIL],0))</f>
        <v>Matheus Bernardes</v>
      </c>
      <c r="E119" s="67" t="str">
        <f>INDEX(TabelaKeyUsersS4BracellOnda3[CARGO],MATCH(TabelaKeyUsersS4BracellOnda3[[#This Row],[E-mail Gestor]],TabelaKeyUsersS4BracellOnda3[E-MAIL],0))</f>
        <v>Coord Tesouraria - Treasury</v>
      </c>
      <c r="F119" s="68">
        <v>45699</v>
      </c>
      <c r="G119" s="69" t="s">
        <v>1028</v>
      </c>
      <c r="H119" s="69" t="s">
        <v>1029</v>
      </c>
      <c r="I119" s="69" t="s">
        <v>1030</v>
      </c>
      <c r="J119" s="70" t="s">
        <v>1031</v>
      </c>
      <c r="K119" s="70" t="s">
        <v>1032</v>
      </c>
      <c r="L119" s="70" t="s">
        <v>902</v>
      </c>
      <c r="M119" s="70" t="s">
        <v>434</v>
      </c>
      <c r="N119" s="70" t="s">
        <v>435</v>
      </c>
      <c r="O119" s="70" t="s">
        <v>1033</v>
      </c>
      <c r="P119" s="70" t="s">
        <v>396</v>
      </c>
      <c r="Q119" s="70" t="s">
        <v>397</v>
      </c>
      <c r="R119" s="70" t="s">
        <v>398</v>
      </c>
      <c r="S119" s="70" t="s">
        <v>414</v>
      </c>
      <c r="T119" s="72">
        <f>INDEX('[1]Bruno Key Users Consolidado1102'!H:H,MATCH(TRIM(TabelaKeyUsersS4BracellOnda3[[#This Row],[E-MAIL]])&amp;"*",'[1]Bruno Key Users Consolidado1102'!F:F,0))</f>
        <v>0</v>
      </c>
      <c r="U119" s="72" t="str">
        <f>INDEX('[1]Bruno Key Users Consolidado1102'!E:E,MATCH(TRIM(TabelaKeyUsersS4BracellOnda3[[#This Row],[E-MAIL]])&amp;"*",'[1]Bruno Key Users Consolidado1102'!F:F,0))</f>
        <v>FI</v>
      </c>
      <c r="V119" s="70"/>
      <c r="W119" s="70"/>
      <c r="X119" s="70" t="s">
        <v>402</v>
      </c>
      <c r="Y119" s="65" t="s">
        <v>1034</v>
      </c>
      <c r="Z119" s="80">
        <v>45689</v>
      </c>
      <c r="AA119" s="81" t="str">
        <f>SUBSTITUTE(SUBSTITUTE(SUBSTITUTE(SUBSTITUTE(SUBSTITUTE(TabelaKeyUsersS4BracellOnda3[[#This Row],[WhatsApp]],"(",""), ")",""),"-",""),"+","")," ","")</f>
        <v>14996029760</v>
      </c>
      <c r="AB119" s="72" t="str">
        <f>IF(ISERROR(MATCH("*"&amp;RIGHT(TabelaKeyUsersS4BracellOnda3[[#This Row],[Whatsapp_limpo]],8),[1]GruposWhatsApp!D:D,0)),"Wng: não",INDEX([1]GruposWhatsApp!B:B,MATCH("*"&amp;RIGHT(TabelaKeyUsersS4BracellOnda3[[#This Row],[Whatsapp_limpo]],8),[1]GruposWhatsApp!D:D,0)))</f>
        <v>Wng: não</v>
      </c>
      <c r="AC119" s="77" t="e">
        <f ca="1">_xlfn.TEXTBEFORE(TabelaKeyUsersS4BracellOnda3[[#This Row],[NOME DO KEY USER/BPs/FUNCIONAL]]," ")&amp;" "&amp;TRIM(RIGHT(SUBSTITUTE(TabelaKeyUsersS4BracellOnda3[[#This Row],[NOME DO KEY USER/BPs/FUNCIONAL]]," ",REPT(" ",255)),255))</f>
        <v>#NAME?</v>
      </c>
      <c r="AD119" s="77" t="e">
        <f ca="1">TabelaKeyUsersS4BracellOnda3[[#This Row],[1o. e Último nome]]&amp;" ("&amp;TabelaKeyUsersS4BracellOnda3[[#This Row],[MÓDULO S4HANA]]&amp;")"&amp;
IF(ISERROR(SEARCH("fup-",TabelaKeyUsersS4BracellOnda3[[#This Row],[Fup Gestor não validou/respondeu lista KeyUser]])),"","#")</f>
        <v>#NAME?</v>
      </c>
      <c r="AE11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19" s="72" t="str">
        <f>IF(ISERROR(SEARCH("@",TabelaKeyUsersS4BracellOnda3[[#This Row],[E-MAIL]]))=FALSE,"Tem e-Mail KeyUserBPFunc","NÂO tem e-Mail KeyUserBPFunc")</f>
        <v>Tem e-Mail KeyUserBPFunc</v>
      </c>
      <c r="AG119" s="72" t="str">
        <f>IF(ISERROR(SEARCH("@",TabelaKeyUsersS4BracellOnda3[[#This Row],[E-mail Gestor]]))=FALSE,"Tem e-Mail Gestor","NÃO tem e-Mail Gestor")</f>
        <v>Tem e-Mail Gestor</v>
      </c>
      <c r="AH119" s="72" t="str">
        <f>"e-Mail KeyUserBPFuncional tem: "&amp;COUNTIFS(TabelaKeyUsersS4BracellOnda3[E-MAIL],TabelaKeyUsersS4BracellOnda3[[#This Row],[E-mail Gestor]])&amp; " Gestor Cadastrado"</f>
        <v>e-Mail KeyUserBPFuncional tem: 1 Gestor Cadastrado</v>
      </c>
      <c r="AI11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0" spans="1:35">
      <c r="A120" s="78" t="s">
        <v>1026</v>
      </c>
      <c r="B120" s="66" t="s">
        <v>1027</v>
      </c>
      <c r="C120" s="66" t="s">
        <v>405</v>
      </c>
      <c r="D120" s="67" t="str">
        <f>INDEX(TabelaKeyUsersS4BracellOnda3[NOME DO KEY USER/BPs/FUNCIONAL],MATCH(TabelaKeyUsersS4BracellOnda3[[#This Row],[E-mail Gestor]],TabelaKeyUsersS4BracellOnda3[E-MAIL],0))</f>
        <v>Matheus Bernardes</v>
      </c>
      <c r="E120" s="67" t="str">
        <f>INDEX(TabelaKeyUsersS4BracellOnda3[CARGO],MATCH(TabelaKeyUsersS4BracellOnda3[[#This Row],[E-mail Gestor]],TabelaKeyUsersS4BracellOnda3[E-MAIL],0))</f>
        <v>Coord Tesouraria - Treasury</v>
      </c>
      <c r="F120" s="68">
        <v>45702</v>
      </c>
      <c r="G120" s="69" t="s">
        <v>1028</v>
      </c>
      <c r="H120" s="69" t="s">
        <v>1029</v>
      </c>
      <c r="I120" s="69" t="s">
        <v>1030</v>
      </c>
      <c r="J120" s="70" t="s">
        <v>1035</v>
      </c>
      <c r="K120" s="70" t="s">
        <v>1036</v>
      </c>
      <c r="L120" s="70" t="s">
        <v>902</v>
      </c>
      <c r="M120" s="70" t="s">
        <v>434</v>
      </c>
      <c r="N120" s="70" t="s">
        <v>435</v>
      </c>
      <c r="O120" s="70" t="s">
        <v>1037</v>
      </c>
      <c r="P120" s="70" t="s">
        <v>396</v>
      </c>
      <c r="Q120" s="70" t="s">
        <v>397</v>
      </c>
      <c r="R120" s="70" t="s">
        <v>398</v>
      </c>
      <c r="S120" s="70" t="s">
        <v>414</v>
      </c>
      <c r="T120" s="72" t="e">
        <f>INDEX('[1]Bruno Key Users Consolidado1102'!H:H,MATCH(TRIM(TabelaKeyUsersS4BracellOnda3[[#This Row],[E-MAIL]])&amp;"*",'[1]Bruno Key Users Consolidado1102'!F:F,0))</f>
        <v>#N/A</v>
      </c>
      <c r="U120" s="72" t="e">
        <f>INDEX('[1]Bruno Key Users Consolidado1102'!E:E,MATCH(TRIM(TabelaKeyUsersS4BracellOnda3[[#This Row],[E-MAIL]])&amp;"*",'[1]Bruno Key Users Consolidado1102'!F:F,0))</f>
        <v>#N/A</v>
      </c>
      <c r="V120" s="70"/>
      <c r="W120" s="70"/>
      <c r="X120" s="70" t="s">
        <v>402</v>
      </c>
      <c r="Y120" s="73" t="s">
        <v>1038</v>
      </c>
      <c r="Z120" s="80">
        <v>45835</v>
      </c>
      <c r="AA120" s="81" t="str">
        <f>SUBSTITUTE(SUBSTITUTE(SUBSTITUTE(SUBSTITUTE(SUBSTITUTE(TabelaKeyUsersS4BracellOnda3[[#This Row],[WhatsApp]],"(",""), ")",""),"-",""),"+","")," ","")</f>
        <v>14996255651</v>
      </c>
      <c r="AB120" s="72" t="str">
        <f>IF(ISERROR(MATCH("*"&amp;RIGHT(TabelaKeyUsersS4BracellOnda3[[#This Row],[Whatsapp_limpo]],8),[1]GruposWhatsApp!D:D,0)),"Wng: não",INDEX([1]GruposWhatsApp!B:B,MATCH("*"&amp;RIGHT(TabelaKeyUsersS4BracellOnda3[[#This Row],[Whatsapp_limpo]],8),[1]GruposWhatsApp!D:D,0)))</f>
        <v>Wng: não</v>
      </c>
      <c r="AC120" s="77" t="e">
        <f ca="1">_xlfn.TEXTBEFORE(TabelaKeyUsersS4BracellOnda3[[#This Row],[NOME DO KEY USER/BPs/FUNCIONAL]]," ")&amp;" "&amp;TRIM(RIGHT(SUBSTITUTE(TabelaKeyUsersS4BracellOnda3[[#This Row],[NOME DO KEY USER/BPs/FUNCIONAL]]," ",REPT(" ",255)),255))</f>
        <v>#NAME?</v>
      </c>
      <c r="AD120" s="77" t="e">
        <f ca="1">TabelaKeyUsersS4BracellOnda3[[#This Row],[1o. e Último nome]]&amp;" ("&amp;TabelaKeyUsersS4BracellOnda3[[#This Row],[MÓDULO S4HANA]]&amp;")"&amp;
IF(ISERROR(SEARCH("fup-",TabelaKeyUsersS4BracellOnda3[[#This Row],[Fup Gestor não validou/respondeu lista KeyUser]])),"","#")</f>
        <v>#NAME?</v>
      </c>
      <c r="AE12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0" s="72" t="str">
        <f>IF(ISERROR(SEARCH("@",TabelaKeyUsersS4BracellOnda3[[#This Row],[E-MAIL]]))=FALSE,"Tem e-Mail KeyUserBPFunc","NÂO tem e-Mail KeyUserBPFunc")</f>
        <v>Tem e-Mail KeyUserBPFunc</v>
      </c>
      <c r="AG120" s="72" t="str">
        <f>IF(ISERROR(SEARCH("@",TabelaKeyUsersS4BracellOnda3[[#This Row],[E-mail Gestor]]))=FALSE,"Tem e-Mail Gestor","NÃO tem e-Mail Gestor")</f>
        <v>Tem e-Mail Gestor</v>
      </c>
      <c r="AH120" s="72" t="str">
        <f>"e-Mail KeyUserBPFuncional tem: "&amp;COUNTIFS(TabelaKeyUsersS4BracellOnda3[E-MAIL],TabelaKeyUsersS4BracellOnda3[[#This Row],[E-mail Gestor]])&amp; " Gestor Cadastrado"</f>
        <v>e-Mail KeyUserBPFuncional tem: 1 Gestor Cadastrado</v>
      </c>
      <c r="AI12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1" spans="1:35" hidden="1">
      <c r="A121" s="78" t="s">
        <v>1039</v>
      </c>
      <c r="B121" s="66" t="s">
        <v>385</v>
      </c>
      <c r="C121" s="66" t="s">
        <v>495</v>
      </c>
      <c r="D121" s="67" t="str">
        <f>INDEX(TabelaKeyUsersS4BracellOnda3[NOME DO KEY USER/BPs/FUNCIONAL],MATCH(TabelaKeyUsersS4BracellOnda3[[#This Row],[E-mail Gestor]],TabelaKeyUsersS4BracellOnda3[E-MAIL],0))</f>
        <v>Patricia Maria Dos Santos</v>
      </c>
      <c r="E121" s="67" t="str">
        <f>INDEX(TabelaKeyUsersS4BracellOnda3[CARGO],MATCH(TabelaKeyUsersS4BracellOnda3[[#This Row],[E-mail Gestor]],TabelaKeyUsersS4BracellOnda3[E-MAIL],0))</f>
        <v>Ger Terminais Portuarios - Logistics</v>
      </c>
      <c r="F121" s="68">
        <v>45699</v>
      </c>
      <c r="G121" s="69" t="s">
        <v>1040</v>
      </c>
      <c r="H121" s="69" t="s">
        <v>1041</v>
      </c>
      <c r="I121" s="69" t="s">
        <v>1042</v>
      </c>
      <c r="J121" s="70" t="s">
        <v>1043</v>
      </c>
      <c r="K121" s="70" t="s">
        <v>1044</v>
      </c>
      <c r="L121" s="70" t="s">
        <v>1045</v>
      </c>
      <c r="M121" s="70" t="s">
        <v>1046</v>
      </c>
      <c r="N121" s="65" t="s">
        <v>647</v>
      </c>
      <c r="O121" s="70" t="s">
        <v>1047</v>
      </c>
      <c r="P121" s="70" t="s">
        <v>405</v>
      </c>
      <c r="Q121" s="70" t="s">
        <v>1048</v>
      </c>
      <c r="R121" s="70" t="s">
        <v>398</v>
      </c>
      <c r="S121" s="70" t="s">
        <v>414</v>
      </c>
      <c r="T121" s="72">
        <f>INDEX('[1]Bruno Key Users Consolidado1102'!H:H,MATCH(TRIM(TabelaKeyUsersS4BracellOnda3[[#This Row],[E-MAIL]])&amp;"*",'[1]Bruno Key Users Consolidado1102'!F:F,0))</f>
        <v>0</v>
      </c>
      <c r="U121" s="72" t="str">
        <f>INDEX('[1]Bruno Key Users Consolidado1102'!E:E,MATCH(TRIM(TabelaKeyUsersS4BracellOnda3[[#This Row],[E-MAIL]])&amp;"*",'[1]Bruno Key Users Consolidado1102'!F:F,0))</f>
        <v>SD/LES/MM</v>
      </c>
      <c r="V121" s="70"/>
      <c r="W121" s="70"/>
      <c r="X121" s="70"/>
      <c r="Y121" s="65" t="s">
        <v>336</v>
      </c>
      <c r="Z121" s="65"/>
      <c r="AA121" s="81" t="str">
        <f>SUBSTITUTE(SUBSTITUTE(SUBSTITUTE(SUBSTITUTE(SUBSTITUTE(TabelaKeyUsersS4BracellOnda3[[#This Row],[WhatsApp]],"(",""), ")",""),"-",""),"+","")," ","")</f>
        <v>.</v>
      </c>
      <c r="AB121" s="72" t="str">
        <f>IF(ISERROR(MATCH("*"&amp;RIGHT(TabelaKeyUsersS4BracellOnda3[[#This Row],[Whatsapp_limpo]],8),[1]GruposWhatsApp!D:D,0)),"Wng: não",INDEX([1]GruposWhatsApp!B:B,MATCH("*"&amp;RIGHT(TabelaKeyUsersS4BracellOnda3[[#This Row],[Whatsapp_limpo]],8),[1]GruposWhatsApp!D:D,0)))</f>
        <v>Wng: não</v>
      </c>
      <c r="AC121" s="77" t="e">
        <f ca="1">_xlfn.TEXTBEFORE(TabelaKeyUsersS4BracellOnda3[[#This Row],[NOME DO KEY USER/BPs/FUNCIONAL]]," ")&amp;" "&amp;TRIM(RIGHT(SUBSTITUTE(TabelaKeyUsersS4BracellOnda3[[#This Row],[NOME DO KEY USER/BPs/FUNCIONAL]]," ",REPT(" ",255)),255))</f>
        <v>#NAME?</v>
      </c>
      <c r="AD121" s="77" t="e">
        <f ca="1">TabelaKeyUsersS4BracellOnda3[[#This Row],[1o. e Último nome]]&amp;" ("&amp;TabelaKeyUsersS4BracellOnda3[[#This Row],[MÓDULO S4HANA]]&amp;")"&amp;
IF(ISERROR(SEARCH("fup-",TabelaKeyUsersS4BracellOnda3[[#This Row],[Fup Gestor não validou/respondeu lista KeyUser]])),"","#")</f>
        <v>#NAME?</v>
      </c>
      <c r="AE12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1" s="72" t="str">
        <f>IF(ISERROR(SEARCH("@",TabelaKeyUsersS4BracellOnda3[[#This Row],[E-MAIL]]))=FALSE,"Tem e-Mail KeyUserBPFunc","NÂO tem e-Mail KeyUserBPFunc")</f>
        <v>Tem e-Mail KeyUserBPFunc</v>
      </c>
      <c r="AG121" s="72" t="str">
        <f>IF(ISERROR(SEARCH("@",TabelaKeyUsersS4BracellOnda3[[#This Row],[E-mail Gestor]]))=FALSE,"Tem e-Mail Gestor","NÃO tem e-Mail Gestor")</f>
        <v>Tem e-Mail Gestor</v>
      </c>
      <c r="AH121" s="72" t="str">
        <f>"e-Mail KeyUserBPFuncional tem: "&amp;COUNTIFS(TabelaKeyUsersS4BracellOnda3[E-MAIL],TabelaKeyUsersS4BracellOnda3[[#This Row],[E-mail Gestor]])&amp; " Gestor Cadastrado"</f>
        <v>e-Mail KeyUserBPFuncional tem: 1 Gestor Cadastrado</v>
      </c>
      <c r="AI12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2" spans="1:35">
      <c r="A122" s="78" t="s">
        <v>1039</v>
      </c>
      <c r="B122" s="66" t="s">
        <v>385</v>
      </c>
      <c r="C122" s="66" t="s">
        <v>495</v>
      </c>
      <c r="D122" s="67" t="str">
        <f>INDEX(TabelaKeyUsersS4BracellOnda3[NOME DO KEY USER/BPs/FUNCIONAL],MATCH(TabelaKeyUsersS4BracellOnda3[[#This Row],[E-mail Gestor]],TabelaKeyUsersS4BracellOnda3[E-MAIL],0))</f>
        <v>Patricia Maria Dos Santos</v>
      </c>
      <c r="E122" s="67" t="str">
        <f>INDEX(TabelaKeyUsersS4BracellOnda3[CARGO],MATCH(TabelaKeyUsersS4BracellOnda3[[#This Row],[E-mail Gestor]],TabelaKeyUsersS4BracellOnda3[E-MAIL],0))</f>
        <v>Ger Terminais Portuarios - Logistics</v>
      </c>
      <c r="F122" s="68">
        <v>45699</v>
      </c>
      <c r="G122" s="69" t="s">
        <v>1040</v>
      </c>
      <c r="H122" s="69" t="s">
        <v>1041</v>
      </c>
      <c r="I122" s="69" t="s">
        <v>1042</v>
      </c>
      <c r="J122" s="79" t="s">
        <v>1049</v>
      </c>
      <c r="K122" s="70" t="s">
        <v>1050</v>
      </c>
      <c r="L122" s="70" t="s">
        <v>1051</v>
      </c>
      <c r="M122" s="44" t="s">
        <v>1052</v>
      </c>
      <c r="N122" s="65" t="s">
        <v>412</v>
      </c>
      <c r="O122" s="70" t="s">
        <v>1053</v>
      </c>
      <c r="P122" s="70" t="s">
        <v>396</v>
      </c>
      <c r="Q122" s="70" t="s">
        <v>1048</v>
      </c>
      <c r="R122" s="70" t="s">
        <v>398</v>
      </c>
      <c r="S122" s="70" t="s">
        <v>414</v>
      </c>
      <c r="T122" s="72">
        <f>INDEX('[1]Bruno Key Users Consolidado1102'!H:H,MATCH(TRIM(TabelaKeyUsersS4BracellOnda3[[#This Row],[E-MAIL]])&amp;"*",'[1]Bruno Key Users Consolidado1102'!F:F,0))</f>
        <v>0</v>
      </c>
      <c r="U122" s="72" t="str">
        <f>INDEX('[1]Bruno Key Users Consolidado1102'!E:E,MATCH(TRIM(TabelaKeyUsersS4BracellOnda3[[#This Row],[E-MAIL]])&amp;"*",'[1]Bruno Key Users Consolidado1102'!F:F,0))</f>
        <v>PP</v>
      </c>
      <c r="V122" s="70"/>
      <c r="W122" s="70"/>
      <c r="X122" s="70" t="s">
        <v>402</v>
      </c>
      <c r="Y122" s="73" t="s">
        <v>1054</v>
      </c>
      <c r="Z122" s="80">
        <v>45702</v>
      </c>
      <c r="AA122" s="81" t="str">
        <f>SUBSTITUTE(SUBSTITUTE(SUBSTITUTE(SUBSTITUTE(SUBSTITUTE(TabelaKeyUsersS4BracellOnda3[[#This Row],[WhatsApp]],"(",""), ")",""),"-",""),"+","")," ","")</f>
        <v>13988170595</v>
      </c>
      <c r="AB122" s="72" t="str">
        <f>IF(ISERROR(MATCH("*"&amp;RIGHT(TabelaKeyUsersS4BracellOnda3[[#This Row],[Whatsapp_limpo]],8),[1]GruposWhatsApp!D:D,0)),"Wng: não",INDEX([1]GruposWhatsApp!B:B,MATCH("*"&amp;RIGHT(TabelaKeyUsersS4BracellOnda3[[#This Row],[Whatsapp_limpo]],8),[1]GruposWhatsApp!D:D,0)))</f>
        <v>Wng: não</v>
      </c>
      <c r="AC122" s="77" t="e">
        <f ca="1">_xlfn.TEXTBEFORE(TabelaKeyUsersS4BracellOnda3[[#This Row],[NOME DO KEY USER/BPs/FUNCIONAL]]," ")&amp;" "&amp;TRIM(RIGHT(SUBSTITUTE(TabelaKeyUsersS4BracellOnda3[[#This Row],[NOME DO KEY USER/BPs/FUNCIONAL]]," ",REPT(" ",255)),255))</f>
        <v>#NAME?</v>
      </c>
      <c r="AD122" s="77" t="e">
        <f ca="1">TabelaKeyUsersS4BracellOnda3[[#This Row],[1o. e Último nome]]&amp;" ("&amp;TabelaKeyUsersS4BracellOnda3[[#This Row],[MÓDULO S4HANA]]&amp;")"&amp;
IF(ISERROR(SEARCH("fup-",TabelaKeyUsersS4BracellOnda3[[#This Row],[Fup Gestor não validou/respondeu lista KeyUser]])),"","#")</f>
        <v>#NAME?</v>
      </c>
      <c r="AE12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2" s="72" t="str">
        <f>IF(ISERROR(SEARCH("@",TabelaKeyUsersS4BracellOnda3[[#This Row],[E-MAIL]]))=FALSE,"Tem e-Mail KeyUserBPFunc","NÂO tem e-Mail KeyUserBPFunc")</f>
        <v>Tem e-Mail KeyUserBPFunc</v>
      </c>
      <c r="AG122" s="72" t="str">
        <f>IF(ISERROR(SEARCH("@",TabelaKeyUsersS4BracellOnda3[[#This Row],[E-mail Gestor]]))=FALSE,"Tem e-Mail Gestor","NÃO tem e-Mail Gestor")</f>
        <v>Tem e-Mail Gestor</v>
      </c>
      <c r="AH122" s="72" t="str">
        <f>"e-Mail KeyUserBPFuncional tem: "&amp;COUNTIFS(TabelaKeyUsersS4BracellOnda3[E-MAIL],TabelaKeyUsersS4BracellOnda3[[#This Row],[E-mail Gestor]])&amp; " Gestor Cadastrado"</f>
        <v>e-Mail KeyUserBPFuncional tem: 1 Gestor Cadastrado</v>
      </c>
      <c r="AI12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3" spans="1:35">
      <c r="A123" s="78" t="s">
        <v>1055</v>
      </c>
      <c r="B123" s="66" t="s">
        <v>385</v>
      </c>
      <c r="C123" s="66" t="s">
        <v>405</v>
      </c>
      <c r="D123" s="67" t="str">
        <f>INDEX(TabelaKeyUsersS4BracellOnda3[NOME DO KEY USER/BPs/FUNCIONAL],MATCH(TabelaKeyUsersS4BracellOnda3[[#This Row],[E-mail Gestor]],TabelaKeyUsersS4BracellOnda3[E-MAIL],0))</f>
        <v>Rubens Rigueira</v>
      </c>
      <c r="E123" s="67" t="str">
        <f>INDEX(TabelaKeyUsersS4BracellOnda3[CARGO],MATCH(TabelaKeyUsersS4BracellOnda3[[#This Row],[E-mail Gestor]],TabelaKeyUsersS4BracellOnda3[E-MAIL],0))</f>
        <v>Ger Sr Supply Chain - Outbound</v>
      </c>
      <c r="F123" s="68">
        <v>45699</v>
      </c>
      <c r="G123" s="69" t="s">
        <v>1056</v>
      </c>
      <c r="H123" s="69" t="s">
        <v>1057</v>
      </c>
      <c r="I123" s="69" t="s">
        <v>1058</v>
      </c>
      <c r="J123" s="79" t="s">
        <v>1059</v>
      </c>
      <c r="K123" s="70" t="s">
        <v>1044</v>
      </c>
      <c r="L123" s="70" t="s">
        <v>1060</v>
      </c>
      <c r="M123" s="86" t="s">
        <v>1061</v>
      </c>
      <c r="N123" s="70" t="s">
        <v>412</v>
      </c>
      <c r="O123" s="70" t="s">
        <v>1062</v>
      </c>
      <c r="P123" s="70" t="s">
        <v>396</v>
      </c>
      <c r="Q123" s="70" t="s">
        <v>397</v>
      </c>
      <c r="R123" s="70" t="s">
        <v>398</v>
      </c>
      <c r="S123" s="70" t="s">
        <v>414</v>
      </c>
      <c r="T123" s="72">
        <f>INDEX('[1]Bruno Key Users Consolidado1102'!H:H,MATCH(TRIM(TabelaKeyUsersS4BracellOnda3[[#This Row],[E-MAIL]])&amp;"*",'[1]Bruno Key Users Consolidado1102'!F:F,0))</f>
        <v>0</v>
      </c>
      <c r="U123" s="72" t="str">
        <f>INDEX('[1]Bruno Key Users Consolidado1102'!E:E,MATCH(TRIM(TabelaKeyUsersS4BracellOnda3[[#This Row],[E-MAIL]])&amp;"*",'[1]Bruno Key Users Consolidado1102'!F:F,0))</f>
        <v>MM/SD/LES/WM</v>
      </c>
      <c r="V123" s="70"/>
      <c r="W123" s="70"/>
      <c r="X123" s="70" t="s">
        <v>402</v>
      </c>
      <c r="Y123" s="73" t="s">
        <v>1063</v>
      </c>
      <c r="Z123" s="80">
        <v>45708</v>
      </c>
      <c r="AA123" s="81" t="str">
        <f>SUBSTITUTE(SUBSTITUTE(SUBSTITUTE(SUBSTITUTE(SUBSTITUTE(TabelaKeyUsersS4BracellOnda3[[#This Row],[WhatsApp]],"(",""), ")",""),"-",""),"+","")," ","")</f>
        <v>017997071143</v>
      </c>
      <c r="AB123" s="72" t="str">
        <f>IF(ISERROR(MATCH("*"&amp;RIGHT(TabelaKeyUsersS4BracellOnda3[[#This Row],[Whatsapp_limpo]],8),[1]GruposWhatsApp!D:D,0)),"Wng: não",INDEX([1]GruposWhatsApp!B:B,MATCH("*"&amp;RIGHT(TabelaKeyUsersS4BracellOnda3[[#This Row],[Whatsapp_limpo]],8),[1]GruposWhatsApp!D:D,0)))</f>
        <v>Wng: não</v>
      </c>
      <c r="AC123" s="77" t="e">
        <f ca="1">_xlfn.TEXTBEFORE(TabelaKeyUsersS4BracellOnda3[[#This Row],[NOME DO KEY USER/BPs/FUNCIONAL]]," ")&amp;" "&amp;TRIM(RIGHT(SUBSTITUTE(TabelaKeyUsersS4BracellOnda3[[#This Row],[NOME DO KEY USER/BPs/FUNCIONAL]]," ",REPT(" ",255)),255))</f>
        <v>#NAME?</v>
      </c>
      <c r="AD123" s="77" t="e">
        <f ca="1">TabelaKeyUsersS4BracellOnda3[[#This Row],[1o. e Último nome]]&amp;" ("&amp;TabelaKeyUsersS4BracellOnda3[[#This Row],[MÓDULO S4HANA]]&amp;")"&amp;
IF(ISERROR(SEARCH("fup-",TabelaKeyUsersS4BracellOnda3[[#This Row],[Fup Gestor não validou/respondeu lista KeyUser]])),"","#")</f>
        <v>#NAME?</v>
      </c>
      <c r="AE12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3" s="72" t="str">
        <f>IF(ISERROR(SEARCH("@",TabelaKeyUsersS4BracellOnda3[[#This Row],[E-MAIL]]))=FALSE,"Tem e-Mail KeyUserBPFunc","NÂO tem e-Mail KeyUserBPFunc")</f>
        <v>Tem e-Mail KeyUserBPFunc</v>
      </c>
      <c r="AG123" s="72" t="str">
        <f>IF(ISERROR(SEARCH("@",TabelaKeyUsersS4BracellOnda3[[#This Row],[E-mail Gestor]]))=FALSE,"Tem e-Mail Gestor","NÃO tem e-Mail Gestor")</f>
        <v>Tem e-Mail Gestor</v>
      </c>
      <c r="AH123" s="72" t="str">
        <f>"e-Mail KeyUserBPFuncional tem: "&amp;COUNTIFS(TabelaKeyUsersS4BracellOnda3[E-MAIL],TabelaKeyUsersS4BracellOnda3[[#This Row],[E-mail Gestor]])&amp; " Gestor Cadastrado"</f>
        <v>e-Mail KeyUserBPFuncional tem: 1 Gestor Cadastrado</v>
      </c>
      <c r="AI12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4" spans="1:35">
      <c r="A124" s="78" t="s">
        <v>1055</v>
      </c>
      <c r="B124" s="66" t="s">
        <v>385</v>
      </c>
      <c r="C124" s="66" t="s">
        <v>405</v>
      </c>
      <c r="D124" s="67" t="str">
        <f>INDEX(TabelaKeyUsersS4BracellOnda3[NOME DO KEY USER/BPs/FUNCIONAL],MATCH(TabelaKeyUsersS4BracellOnda3[[#This Row],[E-mail Gestor]],TabelaKeyUsersS4BracellOnda3[E-MAIL],0))</f>
        <v>Rubens Rigueira</v>
      </c>
      <c r="E124" s="67" t="str">
        <f>INDEX(TabelaKeyUsersS4BracellOnda3[CARGO],MATCH(TabelaKeyUsersS4BracellOnda3[[#This Row],[E-mail Gestor]],TabelaKeyUsersS4BracellOnda3[E-MAIL],0))</f>
        <v>Ger Sr Supply Chain - Outbound</v>
      </c>
      <c r="F124" s="68">
        <v>45699</v>
      </c>
      <c r="G124" s="69" t="s">
        <v>1056</v>
      </c>
      <c r="H124" s="69" t="s">
        <v>1057</v>
      </c>
      <c r="I124" s="69" t="s">
        <v>1058</v>
      </c>
      <c r="J124" s="79" t="s">
        <v>1064</v>
      </c>
      <c r="K124" s="70" t="s">
        <v>1065</v>
      </c>
      <c r="L124" s="70" t="s">
        <v>1066</v>
      </c>
      <c r="M124" s="86" t="s">
        <v>1061</v>
      </c>
      <c r="N124" s="70" t="s">
        <v>412</v>
      </c>
      <c r="O124" s="70" t="s">
        <v>1067</v>
      </c>
      <c r="P124" s="70" t="s">
        <v>396</v>
      </c>
      <c r="Q124" s="70" t="s">
        <v>397</v>
      </c>
      <c r="R124" s="70" t="s">
        <v>398</v>
      </c>
      <c r="S124" s="70" t="s">
        <v>414</v>
      </c>
      <c r="T124" s="72">
        <f>INDEX('[1]Bruno Key Users Consolidado1102'!H:H,MATCH(TRIM(TabelaKeyUsersS4BracellOnda3[[#This Row],[E-MAIL]])&amp;"*",'[1]Bruno Key Users Consolidado1102'!F:F,0))</f>
        <v>0</v>
      </c>
      <c r="U124" s="72" t="str">
        <f>INDEX('[1]Bruno Key Users Consolidado1102'!E:E,MATCH(TRIM(TabelaKeyUsersS4BracellOnda3[[#This Row],[E-MAIL]])&amp;"*",'[1]Bruno Key Users Consolidado1102'!F:F,0))</f>
        <v>MM/SD/LES/WM</v>
      </c>
      <c r="V124" s="70"/>
      <c r="W124" s="70"/>
      <c r="X124" s="65" t="s">
        <v>465</v>
      </c>
      <c r="Y124" s="65" t="s">
        <v>465</v>
      </c>
      <c r="Z124" s="65" t="s">
        <v>465</v>
      </c>
      <c r="AA124" s="81" t="str">
        <f>SUBSTITUTE(SUBSTITUTE(SUBSTITUTE(SUBSTITUTE(SUBSTITUTE(TabelaKeyUsersS4BracellOnda3[[#This Row],[WhatsApp]],"(",""), ")",""),"-",""),"+","")," ","")</f>
        <v>NãoRespondeu</v>
      </c>
      <c r="AB124" s="72" t="str">
        <f>IF(ISERROR(MATCH("*"&amp;RIGHT(TabelaKeyUsersS4BracellOnda3[[#This Row],[Whatsapp_limpo]],8),[1]GruposWhatsApp!D:D,0)),"Wng: não",INDEX([1]GruposWhatsApp!B:B,MATCH("*"&amp;RIGHT(TabelaKeyUsersS4BracellOnda3[[#This Row],[Whatsapp_limpo]],8),[1]GruposWhatsApp!D:D,0)))</f>
        <v>Wng: não</v>
      </c>
      <c r="AC124" s="77" t="e">
        <f ca="1">_xlfn.TEXTBEFORE(TabelaKeyUsersS4BracellOnda3[[#This Row],[NOME DO KEY USER/BPs/FUNCIONAL]]," ")&amp;" "&amp;TRIM(RIGHT(SUBSTITUTE(TabelaKeyUsersS4BracellOnda3[[#This Row],[NOME DO KEY USER/BPs/FUNCIONAL]]," ",REPT(" ",255)),255))</f>
        <v>#NAME?</v>
      </c>
      <c r="AD124" s="77" t="e">
        <f ca="1">TabelaKeyUsersS4BracellOnda3[[#This Row],[1o. e Último nome]]&amp;" ("&amp;TabelaKeyUsersS4BracellOnda3[[#This Row],[MÓDULO S4HANA]]&amp;")"&amp;
IF(ISERROR(SEARCH("fup-",TabelaKeyUsersS4BracellOnda3[[#This Row],[Fup Gestor não validou/respondeu lista KeyUser]])),"","#")</f>
        <v>#NAME?</v>
      </c>
      <c r="AE12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4" s="72" t="str">
        <f>IF(ISERROR(SEARCH("@",TabelaKeyUsersS4BracellOnda3[[#This Row],[E-MAIL]]))=FALSE,"Tem e-Mail KeyUserBPFunc","NÂO tem e-Mail KeyUserBPFunc")</f>
        <v>Tem e-Mail KeyUserBPFunc</v>
      </c>
      <c r="AG124" s="72" t="str">
        <f>IF(ISERROR(SEARCH("@",TabelaKeyUsersS4BracellOnda3[[#This Row],[E-mail Gestor]]))=FALSE,"Tem e-Mail Gestor","NÃO tem e-Mail Gestor")</f>
        <v>Tem e-Mail Gestor</v>
      </c>
      <c r="AH124" s="72" t="str">
        <f>"e-Mail KeyUserBPFuncional tem: "&amp;COUNTIFS(TabelaKeyUsersS4BracellOnda3[E-MAIL],TabelaKeyUsersS4BracellOnda3[[#This Row],[E-mail Gestor]])&amp; " Gestor Cadastrado"</f>
        <v>e-Mail KeyUserBPFuncional tem: 1 Gestor Cadastrado</v>
      </c>
      <c r="AI12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5" spans="1:35" hidden="1">
      <c r="A125" s="78"/>
      <c r="B125" s="66"/>
      <c r="C125" s="66"/>
      <c r="D125" s="67" t="e">
        <f>INDEX(TabelaKeyUsersS4BracellOnda3[NOME DO KEY USER/BPs/FUNCIONAL],MATCH(TabelaKeyUsersS4BracellOnda3[[#This Row],[E-mail Gestor]],TabelaKeyUsersS4BracellOnda3[E-MAIL],0))</f>
        <v>#N/A</v>
      </c>
      <c r="E125" s="67" t="e">
        <f>INDEX(TabelaKeyUsersS4BracellOnda3[CARGO],MATCH(TabelaKeyUsersS4BracellOnda3[[#This Row],[E-mail Gestor]],TabelaKeyUsersS4BracellOnda3[E-MAIL],0))</f>
        <v>#N/A</v>
      </c>
      <c r="F125" s="68">
        <v>45713</v>
      </c>
      <c r="G125" s="82" t="s">
        <v>1068</v>
      </c>
      <c r="H125" s="82" t="s">
        <v>1068</v>
      </c>
      <c r="I125" s="82" t="s">
        <v>1068</v>
      </c>
      <c r="J125" s="70" t="s">
        <v>964</v>
      </c>
      <c r="K125" s="65" t="s">
        <v>966</v>
      </c>
      <c r="L125" s="65" t="s">
        <v>1069</v>
      </c>
      <c r="M125" s="70"/>
      <c r="N125" s="65" t="s">
        <v>405</v>
      </c>
      <c r="O125" s="70" t="s">
        <v>965</v>
      </c>
      <c r="P125" s="70" t="s">
        <v>396</v>
      </c>
      <c r="Q125" s="70" t="s">
        <v>397</v>
      </c>
      <c r="R125" s="70" t="s">
        <v>398</v>
      </c>
      <c r="S125" s="36" t="s">
        <v>509</v>
      </c>
      <c r="T125" s="72" t="e">
        <f>INDEX('[1]Bruno Key Users Consolidado1102'!H:H,MATCH(TRIM(TabelaKeyUsersS4BracellOnda3[[#This Row],[E-MAIL]])&amp;"*",'[1]Bruno Key Users Consolidado1102'!F:F,0))</f>
        <v>#N/A</v>
      </c>
      <c r="U125" s="72" t="e">
        <f>INDEX('[1]Bruno Key Users Consolidado1102'!E:E,MATCH(TRIM(TabelaKeyUsersS4BracellOnda3[[#This Row],[E-MAIL]])&amp;"*",'[1]Bruno Key Users Consolidado1102'!F:F,0))</f>
        <v>#N/A</v>
      </c>
      <c r="X125" s="70"/>
      <c r="Y125" s="65" t="s">
        <v>336</v>
      </c>
      <c r="Z125" s="65"/>
      <c r="AA125" s="81" t="str">
        <f>SUBSTITUTE(SUBSTITUTE(SUBSTITUTE(SUBSTITUTE(SUBSTITUTE(TabelaKeyUsersS4BracellOnda3[[#This Row],[WhatsApp]],"(",""), ")",""),"-",""),"+","")," ","")</f>
        <v>.</v>
      </c>
      <c r="AB125" s="72" t="str">
        <f>IF(ISERROR(MATCH("*"&amp;RIGHT(TabelaKeyUsersS4BracellOnda3[[#This Row],[Whatsapp_limpo]],8),[1]GruposWhatsApp!D:D,0)),"Wng: não",INDEX([1]GruposWhatsApp!B:B,MATCH("*"&amp;RIGHT(TabelaKeyUsersS4BracellOnda3[[#This Row],[Whatsapp_limpo]],8),[1]GruposWhatsApp!D:D,0)))</f>
        <v>Wng: não</v>
      </c>
      <c r="AC125" s="77" t="e">
        <f ca="1">_xlfn.TEXTBEFORE(TabelaKeyUsersS4BracellOnda3[[#This Row],[NOME DO KEY USER/BPs/FUNCIONAL]]," ")&amp;" "&amp;TRIM(RIGHT(SUBSTITUTE(TabelaKeyUsersS4BracellOnda3[[#This Row],[NOME DO KEY USER/BPs/FUNCIONAL]]," ",REPT(" ",255)),255))</f>
        <v>#NAME?</v>
      </c>
      <c r="AD125" s="77" t="e">
        <f ca="1">TabelaKeyUsersS4BracellOnda3[[#This Row],[1o. e Último nome]]&amp;" ("&amp;TabelaKeyUsersS4BracellOnda3[[#This Row],[MÓDULO S4HANA]]&amp;")"&amp;
IF(ISERROR(SEARCH("fup-",TabelaKeyUsersS4BracellOnda3[[#This Row],[Fup Gestor não validou/respondeu lista KeyUser]])),"","#")</f>
        <v>#NAME?</v>
      </c>
      <c r="AE12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25" s="72" t="str">
        <f>IF(ISERROR(SEARCH("@",TabelaKeyUsersS4BracellOnda3[[#This Row],[E-MAIL]]))=FALSE,"Tem e-Mail KeyUserBPFunc","NÂO tem e-Mail KeyUserBPFunc")</f>
        <v>Tem e-Mail KeyUserBPFunc</v>
      </c>
      <c r="AG125" s="72" t="str">
        <f>IF(ISERROR(SEARCH("@",TabelaKeyUsersS4BracellOnda3[[#This Row],[E-mail Gestor]]))=FALSE,"Tem e-Mail Gestor","NÃO tem e-Mail Gestor")</f>
        <v>NÃO tem e-Mail Gestor</v>
      </c>
      <c r="AH125" s="72" t="str">
        <f>"e-Mail KeyUserBPFuncional tem: "&amp;COUNTIFS(TabelaKeyUsersS4BracellOnda3[E-MAIL],TabelaKeyUsersS4BracellOnda3[[#This Row],[E-mail Gestor]])&amp; " Gestor Cadastrado"</f>
        <v>e-Mail KeyUserBPFuncional tem: 0 Gestor Cadastrado</v>
      </c>
      <c r="AI12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6" spans="1:35">
      <c r="A126" s="78" t="s">
        <v>1070</v>
      </c>
      <c r="B126" s="66" t="s">
        <v>385</v>
      </c>
      <c r="C126" s="66" t="s">
        <v>495</v>
      </c>
      <c r="D126" s="67" t="str">
        <f>INDEX(TabelaKeyUsersS4BracellOnda3[NOME DO KEY USER/BPs/FUNCIONAL],MATCH(TabelaKeyUsersS4BracellOnda3[[#This Row],[E-mail Gestor]],TabelaKeyUsersS4BracellOnda3[E-MAIL],0))</f>
        <v>Sérgio Montanha</v>
      </c>
      <c r="E126" s="67" t="str">
        <f>INDEX(TabelaKeyUsersS4BracellOnda3[CARGO],MATCH(TabelaKeyUsersS4BracellOnda3[[#This Row],[E-mail Gestor]],TabelaKeyUsersS4BracellOnda3[E-MAIL],0))</f>
        <v>Head Tissue Operations</v>
      </c>
      <c r="F126" s="68">
        <v>45699</v>
      </c>
      <c r="G126" s="69" t="s">
        <v>1071</v>
      </c>
      <c r="H126" s="69" t="s">
        <v>1072</v>
      </c>
      <c r="I126" s="69" t="s">
        <v>1073</v>
      </c>
      <c r="J126" s="70" t="s">
        <v>1074</v>
      </c>
      <c r="K126" s="70" t="s">
        <v>1075</v>
      </c>
      <c r="L126" s="70" t="s">
        <v>1076</v>
      </c>
      <c r="M126" s="70" t="s">
        <v>732</v>
      </c>
      <c r="N126" s="70" t="s">
        <v>733</v>
      </c>
      <c r="O126" s="70" t="s">
        <v>1077</v>
      </c>
      <c r="P126" s="70" t="s">
        <v>396</v>
      </c>
      <c r="Q126" s="70" t="s">
        <v>397</v>
      </c>
      <c r="R126" s="70" t="s">
        <v>398</v>
      </c>
      <c r="S126" s="70" t="s">
        <v>414</v>
      </c>
      <c r="T126" s="72">
        <f>INDEX('[1]Bruno Key Users Consolidado1102'!H:H,MATCH(TRIM(TabelaKeyUsersS4BracellOnda3[[#This Row],[E-MAIL]])&amp;"*",'[1]Bruno Key Users Consolidado1102'!F:F,0))</f>
        <v>0</v>
      </c>
      <c r="U126" s="72" t="str">
        <f>INDEX('[1]Bruno Key Users Consolidado1102'!E:E,MATCH(TRIM(TabelaKeyUsersS4BracellOnda3[[#This Row],[E-MAIL]])&amp;"*",'[1]Bruno Key Users Consolidado1102'!F:F,0))</f>
        <v>PP</v>
      </c>
      <c r="V126" s="70"/>
      <c r="W126" s="70"/>
      <c r="X126" s="65" t="s">
        <v>465</v>
      </c>
      <c r="Y126" s="65" t="s">
        <v>465</v>
      </c>
      <c r="Z126" s="65" t="s">
        <v>465</v>
      </c>
      <c r="AA126" s="81" t="str">
        <f>SUBSTITUTE(SUBSTITUTE(SUBSTITUTE(SUBSTITUTE(SUBSTITUTE(TabelaKeyUsersS4BracellOnda3[[#This Row],[WhatsApp]],"(",""), ")",""),"-",""),"+","")," ","")</f>
        <v>NãoRespondeu</v>
      </c>
      <c r="AB126" s="72" t="str">
        <f>IF(ISERROR(MATCH("*"&amp;RIGHT(TabelaKeyUsersS4BracellOnda3[[#This Row],[Whatsapp_limpo]],8),[1]GruposWhatsApp!D:D,0)),"Wng: não",INDEX([1]GruposWhatsApp!B:B,MATCH("*"&amp;RIGHT(TabelaKeyUsersS4BracellOnda3[[#This Row],[Whatsapp_limpo]],8),[1]GruposWhatsApp!D:D,0)))</f>
        <v>Wng: não</v>
      </c>
      <c r="AC126" s="77" t="e">
        <f ca="1">_xlfn.TEXTBEFORE(TabelaKeyUsersS4BracellOnda3[[#This Row],[NOME DO KEY USER/BPs/FUNCIONAL]]," ")&amp;" "&amp;TRIM(RIGHT(SUBSTITUTE(TabelaKeyUsersS4BracellOnda3[[#This Row],[NOME DO KEY USER/BPs/FUNCIONAL]]," ",REPT(" ",255)),255))</f>
        <v>#NAME?</v>
      </c>
      <c r="AD126" s="77" t="e">
        <f ca="1">TabelaKeyUsersS4BracellOnda3[[#This Row],[1o. e Último nome]]&amp;" ("&amp;TabelaKeyUsersS4BracellOnda3[[#This Row],[MÓDULO S4HANA]]&amp;")"&amp;
IF(ISERROR(SEARCH("fup-",TabelaKeyUsersS4BracellOnda3[[#This Row],[Fup Gestor não validou/respondeu lista KeyUser]])),"","#")</f>
        <v>#NAME?</v>
      </c>
      <c r="AE12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6" s="72" t="str">
        <f>IF(ISERROR(SEARCH("@",TabelaKeyUsersS4BracellOnda3[[#This Row],[E-MAIL]]))=FALSE,"Tem e-Mail KeyUserBPFunc","NÂO tem e-Mail KeyUserBPFunc")</f>
        <v>Tem e-Mail KeyUserBPFunc</v>
      </c>
      <c r="AG126" s="72" t="str">
        <f>IF(ISERROR(SEARCH("@",TabelaKeyUsersS4BracellOnda3[[#This Row],[E-mail Gestor]]))=FALSE,"Tem e-Mail Gestor","NÃO tem e-Mail Gestor")</f>
        <v>Tem e-Mail Gestor</v>
      </c>
      <c r="AH126" s="72" t="str">
        <f>"e-Mail KeyUserBPFuncional tem: "&amp;COUNTIFS(TabelaKeyUsersS4BracellOnda3[E-MAIL],TabelaKeyUsersS4BracellOnda3[[#This Row],[E-mail Gestor]])&amp; " Gestor Cadastrado"</f>
        <v>e-Mail KeyUserBPFuncional tem: 1 Gestor Cadastrado</v>
      </c>
      <c r="AI12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7" spans="1:35" hidden="1">
      <c r="A127" s="66" t="s">
        <v>1078</v>
      </c>
      <c r="B127" s="66" t="s">
        <v>385</v>
      </c>
      <c r="C127" s="66" t="s">
        <v>495</v>
      </c>
      <c r="D127" s="67" t="e">
        <f>INDEX(TabelaKeyUsersS4BracellOnda3[NOME DO KEY USER/BPs/FUNCIONAL],MATCH(TabelaKeyUsersS4BracellOnda3[[#This Row],[E-mail Gestor]],TabelaKeyUsersS4BracellOnda3[E-MAIL],0))</f>
        <v>#N/A</v>
      </c>
      <c r="E127" s="67" t="e">
        <f>INDEX(TabelaKeyUsersS4BracellOnda3[CARGO],MATCH(TabelaKeyUsersS4BracellOnda3[[#This Row],[E-mail Gestor]],TabelaKeyUsersS4BracellOnda3[E-MAIL],0))</f>
        <v>#N/A</v>
      </c>
      <c r="F127" s="68">
        <v>45699</v>
      </c>
      <c r="G127" s="69" t="s">
        <v>1079</v>
      </c>
      <c r="H127" s="69" t="s">
        <v>1080</v>
      </c>
      <c r="I127" s="69" t="s">
        <v>470</v>
      </c>
      <c r="J127" s="70" t="s">
        <v>1081</v>
      </c>
      <c r="K127" s="70" t="s">
        <v>1082</v>
      </c>
      <c r="L127" s="70" t="s">
        <v>1083</v>
      </c>
      <c r="M127" s="70" t="s">
        <v>1084</v>
      </c>
      <c r="N127" s="70" t="s">
        <v>503</v>
      </c>
      <c r="O127" s="70" t="s">
        <v>1085</v>
      </c>
      <c r="P127" s="70" t="s">
        <v>396</v>
      </c>
      <c r="Q127" s="70" t="s">
        <v>397</v>
      </c>
      <c r="R127" s="70" t="s">
        <v>398</v>
      </c>
      <c r="S127" s="70" t="s">
        <v>735</v>
      </c>
      <c r="T127" s="72">
        <f>INDEX('[1]Bruno Key Users Consolidado1102'!H:H,MATCH(TRIM(TabelaKeyUsersS4BracellOnda3[[#This Row],[E-MAIL]])&amp;"*",'[1]Bruno Key Users Consolidado1102'!F:F,0))</f>
        <v>0</v>
      </c>
      <c r="U127" s="72" t="str">
        <f>INDEX('[1]Bruno Key Users Consolidado1102'!E:E,MATCH(TRIM(TabelaKeyUsersS4BracellOnda3[[#This Row],[E-MAIL]])&amp;"*",'[1]Bruno Key Users Consolidado1102'!F:F,0))</f>
        <v>PP/PM</v>
      </c>
      <c r="V127" s="70"/>
      <c r="W127" s="70"/>
      <c r="X127" s="70"/>
      <c r="Y127" s="65" t="s">
        <v>336</v>
      </c>
      <c r="Z127" s="65"/>
      <c r="AA127" s="81" t="str">
        <f>SUBSTITUTE(SUBSTITUTE(SUBSTITUTE(SUBSTITUTE(SUBSTITUTE(TabelaKeyUsersS4BracellOnda3[[#This Row],[WhatsApp]],"(",""), ")",""),"-",""),"+","")," ","")</f>
        <v>.</v>
      </c>
      <c r="AB127" s="72" t="str">
        <f>IF(ISERROR(MATCH("*"&amp;RIGHT(TabelaKeyUsersS4BracellOnda3[[#This Row],[Whatsapp_limpo]],8),[1]GruposWhatsApp!D:D,0)),"Wng: não",INDEX([1]GruposWhatsApp!B:B,MATCH("*"&amp;RIGHT(TabelaKeyUsersS4BracellOnda3[[#This Row],[Whatsapp_limpo]],8),[1]GruposWhatsApp!D:D,0)))</f>
        <v>Wng: não</v>
      </c>
      <c r="AC127" s="77" t="e">
        <f ca="1">_xlfn.TEXTBEFORE(TabelaKeyUsersS4BracellOnda3[[#This Row],[NOME DO KEY USER/BPs/FUNCIONAL]]," ")&amp;" "&amp;TRIM(RIGHT(SUBSTITUTE(TabelaKeyUsersS4BracellOnda3[[#This Row],[NOME DO KEY USER/BPs/FUNCIONAL]]," ",REPT(" ",255)),255))</f>
        <v>#NAME?</v>
      </c>
      <c r="AD127" s="77" t="e">
        <f ca="1">TabelaKeyUsersS4BracellOnda3[[#This Row],[1o. e Último nome]]&amp;" ("&amp;TabelaKeyUsersS4BracellOnda3[[#This Row],[MÓDULO S4HANA]]&amp;")"&amp;
IF(ISERROR(SEARCH("fup-",TabelaKeyUsersS4BracellOnda3[[#This Row],[Fup Gestor não validou/respondeu lista KeyUser]])),"","#")</f>
        <v>#NAME?</v>
      </c>
      <c r="AE12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7" s="72" t="str">
        <f>IF(ISERROR(SEARCH("@",TabelaKeyUsersS4BracellOnda3[[#This Row],[E-MAIL]]))=FALSE,"Tem e-Mail KeyUserBPFunc","NÂO tem e-Mail KeyUserBPFunc")</f>
        <v>Tem e-Mail KeyUserBPFunc</v>
      </c>
      <c r="AG127" s="72" t="str">
        <f>IF(ISERROR(SEARCH("@",TabelaKeyUsersS4BracellOnda3[[#This Row],[E-mail Gestor]]))=FALSE,"Tem e-Mail Gestor","NÃO tem e-Mail Gestor")</f>
        <v>Tem e-Mail Gestor</v>
      </c>
      <c r="AH127" s="72" t="str">
        <f>"e-Mail KeyUserBPFuncional tem: "&amp;COUNTIFS(TabelaKeyUsersS4BracellOnda3[E-MAIL],TabelaKeyUsersS4BracellOnda3[[#This Row],[E-mail Gestor]])&amp; " Gestor Cadastrado"</f>
        <v>e-Mail KeyUserBPFuncional tem: 0 Gestor Cadastrado</v>
      </c>
      <c r="AI12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8" spans="1:35">
      <c r="A128" s="66" t="s">
        <v>1086</v>
      </c>
      <c r="B128" s="66" t="s">
        <v>385</v>
      </c>
      <c r="C128" s="66" t="s">
        <v>575</v>
      </c>
      <c r="D128" s="67" t="str">
        <f>INDEX(TabelaKeyUsersS4BracellOnda3[NOME DO KEY USER/BPs/FUNCIONAL],MATCH(TabelaKeyUsersS4BracellOnda3[[#This Row],[E-mail Gestor]],TabelaKeyUsersS4BracellOnda3[E-MAIL],0))</f>
        <v>Wagner Liz</v>
      </c>
      <c r="E128" s="67" t="str">
        <f>INDEX(TabelaKeyUsersS4BracellOnda3[CARGO],MATCH(TabelaKeyUsersS4BracellOnda3[[#This Row],[E-mail Gestor]],TabelaKeyUsersS4BracellOnda3[E-MAIL],0))</f>
        <v>Ger Produção - Administrative Pool</v>
      </c>
      <c r="F128" s="68">
        <v>45699</v>
      </c>
      <c r="G128" s="69" t="s">
        <v>1087</v>
      </c>
      <c r="H128" s="69" t="s">
        <v>1088</v>
      </c>
      <c r="I128" s="69" t="s">
        <v>1089</v>
      </c>
      <c r="J128" s="70" t="s">
        <v>1090</v>
      </c>
      <c r="K128" s="70" t="s">
        <v>1091</v>
      </c>
      <c r="L128" s="70" t="s">
        <v>1092</v>
      </c>
      <c r="M128" s="70" t="s">
        <v>732</v>
      </c>
      <c r="N128" s="70" t="s">
        <v>733</v>
      </c>
      <c r="O128" s="70" t="s">
        <v>1093</v>
      </c>
      <c r="P128" s="70" t="s">
        <v>396</v>
      </c>
      <c r="Q128" s="70" t="s">
        <v>397</v>
      </c>
      <c r="R128" s="70" t="s">
        <v>398</v>
      </c>
      <c r="S128" s="70" t="s">
        <v>414</v>
      </c>
      <c r="T128" s="72" t="e">
        <f>INDEX('[1]Bruno Key Users Consolidado1102'!H:H,MATCH(TRIM(TabelaKeyUsersS4BracellOnda3[[#This Row],[E-MAIL]])&amp;"*",'[1]Bruno Key Users Consolidado1102'!F:F,0))</f>
        <v>#N/A</v>
      </c>
      <c r="U128" s="72" t="e">
        <f>INDEX('[1]Bruno Key Users Consolidado1102'!E:E,MATCH(TRIM(TabelaKeyUsersS4BracellOnda3[[#This Row],[E-MAIL]])&amp;"*",'[1]Bruno Key Users Consolidado1102'!F:F,0))</f>
        <v>#N/A</v>
      </c>
      <c r="V128" s="70"/>
      <c r="W128" s="70"/>
      <c r="X128" s="70" t="s">
        <v>402</v>
      </c>
      <c r="Y128" s="65" t="s">
        <v>1094</v>
      </c>
      <c r="Z128" s="65" t="s">
        <v>566</v>
      </c>
      <c r="AA128" s="81" t="str">
        <f>SUBSTITUTE(SUBSTITUTE(SUBSTITUTE(SUBSTITUTE(SUBSTITUTE(TabelaKeyUsersS4BracellOnda3[[#This Row],[WhatsApp]],"(",""), ")",""),"-",""),"+","")," ","")</f>
        <v>99991551444</v>
      </c>
      <c r="AB128" s="72" t="str">
        <f>IF(ISERROR(MATCH("*"&amp;RIGHT(TabelaKeyUsersS4BracellOnda3[[#This Row],[Whatsapp_limpo]],8),[1]GruposWhatsApp!D:D,0)),"Wng: não",INDEX([1]GruposWhatsApp!B:B,MATCH("*"&amp;RIGHT(TabelaKeyUsersS4BracellOnda3[[#This Row],[Whatsapp_limpo]],8),[1]GruposWhatsApp!D:D,0)))</f>
        <v>Wng: não</v>
      </c>
      <c r="AC128" s="77" t="e">
        <f ca="1">_xlfn.TEXTBEFORE(TabelaKeyUsersS4BracellOnda3[[#This Row],[NOME DO KEY USER/BPs/FUNCIONAL]]," ")&amp;" "&amp;TRIM(RIGHT(SUBSTITUTE(TabelaKeyUsersS4BracellOnda3[[#This Row],[NOME DO KEY USER/BPs/FUNCIONAL]]," ",REPT(" ",255)),255))</f>
        <v>#NAME?</v>
      </c>
      <c r="AD128" s="77" t="e">
        <f ca="1">TabelaKeyUsersS4BracellOnda3[[#This Row],[1o. e Último nome]]&amp;" ("&amp;TabelaKeyUsersS4BracellOnda3[[#This Row],[MÓDULO S4HANA]]&amp;")"&amp;
IF(ISERROR(SEARCH("fup-",TabelaKeyUsersS4BracellOnda3[[#This Row],[Fup Gestor não validou/respondeu lista KeyUser]])),"","#")</f>
        <v>#NAME?</v>
      </c>
      <c r="AE12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8" s="72" t="str">
        <f>IF(ISERROR(SEARCH("@",TabelaKeyUsersS4BracellOnda3[[#This Row],[E-MAIL]]))=FALSE,"Tem e-Mail KeyUserBPFunc","NÂO tem e-Mail KeyUserBPFunc")</f>
        <v>Tem e-Mail KeyUserBPFunc</v>
      </c>
      <c r="AG128" s="72" t="str">
        <f>IF(ISERROR(SEARCH("@",TabelaKeyUsersS4BracellOnda3[[#This Row],[E-mail Gestor]]))=FALSE,"Tem e-Mail Gestor","NÃO tem e-Mail Gestor")</f>
        <v>Tem e-Mail Gestor</v>
      </c>
      <c r="AH128" s="72" t="str">
        <f>"e-Mail KeyUserBPFuncional tem: "&amp;COUNTIFS(TabelaKeyUsersS4BracellOnda3[E-MAIL],TabelaKeyUsersS4BracellOnda3[[#This Row],[E-mail Gestor]])&amp; " Gestor Cadastrado"</f>
        <v>e-Mail KeyUserBPFuncional tem: 1 Gestor Cadastrado</v>
      </c>
      <c r="AI12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29" spans="1:35">
      <c r="A129" s="66" t="s">
        <v>1095</v>
      </c>
      <c r="B129" s="66" t="s">
        <v>385</v>
      </c>
      <c r="C129" s="66" t="s">
        <v>575</v>
      </c>
      <c r="D129" s="67" t="str">
        <f>INDEX(TabelaKeyUsersS4BracellOnda3[NOME DO KEY USER/BPs/FUNCIONAL],MATCH(TabelaKeyUsersS4BracellOnda3[[#This Row],[E-mail Gestor]],TabelaKeyUsersS4BracellOnda3[E-MAIL],0))</f>
        <v>Wagner Liz</v>
      </c>
      <c r="E129" s="67" t="str">
        <f>INDEX(TabelaKeyUsersS4BracellOnda3[CARGO],MATCH(TabelaKeyUsersS4BracellOnda3[[#This Row],[E-mail Gestor]],TabelaKeyUsersS4BracellOnda3[E-MAIL],0))</f>
        <v>Ger Produção - Administrative Pool</v>
      </c>
      <c r="F129" s="68">
        <v>45699</v>
      </c>
      <c r="G129" s="69" t="s">
        <v>1087</v>
      </c>
      <c r="H129" s="69" t="s">
        <v>1088</v>
      </c>
      <c r="I129" s="69" t="s">
        <v>1089</v>
      </c>
      <c r="J129" s="70" t="s">
        <v>1096</v>
      </c>
      <c r="K129" s="70" t="s">
        <v>1097</v>
      </c>
      <c r="L129" s="70" t="s">
        <v>1092</v>
      </c>
      <c r="M129" s="70" t="s">
        <v>732</v>
      </c>
      <c r="N129" s="70" t="s">
        <v>733</v>
      </c>
      <c r="O129" s="70" t="s">
        <v>1098</v>
      </c>
      <c r="P129" s="70" t="s">
        <v>396</v>
      </c>
      <c r="Q129" s="70" t="s">
        <v>397</v>
      </c>
      <c r="R129" s="70" t="s">
        <v>398</v>
      </c>
      <c r="S129" s="70" t="s">
        <v>414</v>
      </c>
      <c r="T129" s="72">
        <f>INDEX('[1]Bruno Key Users Consolidado1102'!H:H,MATCH(TRIM(TabelaKeyUsersS4BracellOnda3[[#This Row],[E-MAIL]])&amp;"*",'[1]Bruno Key Users Consolidado1102'!F:F,0))</f>
        <v>0</v>
      </c>
      <c r="U129" s="72" t="str">
        <f>INDEX('[1]Bruno Key Users Consolidado1102'!E:E,MATCH(TRIM(TabelaKeyUsersS4BracellOnda3[[#This Row],[E-MAIL]])&amp;"*",'[1]Bruno Key Users Consolidado1102'!F:F,0))</f>
        <v>PP</v>
      </c>
      <c r="V129" s="70"/>
      <c r="W129" s="70"/>
      <c r="X129" s="65" t="s">
        <v>465</v>
      </c>
      <c r="Y129" s="65" t="s">
        <v>465</v>
      </c>
      <c r="Z129" s="65" t="s">
        <v>465</v>
      </c>
      <c r="AA129" s="81" t="str">
        <f>SUBSTITUTE(SUBSTITUTE(SUBSTITUTE(SUBSTITUTE(SUBSTITUTE(TabelaKeyUsersS4BracellOnda3[[#This Row],[WhatsApp]],"(",""), ")",""),"-",""),"+","")," ","")</f>
        <v>NãoRespondeu</v>
      </c>
      <c r="AB129" s="72" t="str">
        <f>IF(ISERROR(MATCH("*"&amp;RIGHT(TabelaKeyUsersS4BracellOnda3[[#This Row],[Whatsapp_limpo]],8),[1]GruposWhatsApp!D:D,0)),"Wng: não",INDEX([1]GruposWhatsApp!B:B,MATCH("*"&amp;RIGHT(TabelaKeyUsersS4BracellOnda3[[#This Row],[Whatsapp_limpo]],8),[1]GruposWhatsApp!D:D,0)))</f>
        <v>Wng: não</v>
      </c>
      <c r="AC129" s="77" t="e">
        <f ca="1">_xlfn.TEXTBEFORE(TabelaKeyUsersS4BracellOnda3[[#This Row],[NOME DO KEY USER/BPs/FUNCIONAL]]," ")&amp;" "&amp;TRIM(RIGHT(SUBSTITUTE(TabelaKeyUsersS4BracellOnda3[[#This Row],[NOME DO KEY USER/BPs/FUNCIONAL]]," ",REPT(" ",255)),255))</f>
        <v>#NAME?</v>
      </c>
      <c r="AD129" s="77" t="e">
        <f ca="1">TabelaKeyUsersS4BracellOnda3[[#This Row],[1o. e Último nome]]&amp;" ("&amp;TabelaKeyUsersS4BracellOnda3[[#This Row],[MÓDULO S4HANA]]&amp;")"&amp;
IF(ISERROR(SEARCH("fup-",TabelaKeyUsersS4BracellOnda3[[#This Row],[Fup Gestor não validou/respondeu lista KeyUser]])),"","#")</f>
        <v>#NAME?</v>
      </c>
      <c r="AE12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29" s="72" t="str">
        <f>IF(ISERROR(SEARCH("@",TabelaKeyUsersS4BracellOnda3[[#This Row],[E-MAIL]]))=FALSE,"Tem e-Mail KeyUserBPFunc","NÂO tem e-Mail KeyUserBPFunc")</f>
        <v>Tem e-Mail KeyUserBPFunc</v>
      </c>
      <c r="AG129" s="72" t="str">
        <f>IF(ISERROR(SEARCH("@",TabelaKeyUsersS4BracellOnda3[[#This Row],[E-mail Gestor]]))=FALSE,"Tem e-Mail Gestor","NÃO tem e-Mail Gestor")</f>
        <v>Tem e-Mail Gestor</v>
      </c>
      <c r="AH129" s="72" t="str">
        <f>"e-Mail KeyUserBPFuncional tem: "&amp;COUNTIFS(TabelaKeyUsersS4BracellOnda3[E-MAIL],TabelaKeyUsersS4BracellOnda3[[#This Row],[E-mail Gestor]])&amp; " Gestor Cadastrado"</f>
        <v>e-Mail KeyUserBPFuncional tem: 1 Gestor Cadastrado</v>
      </c>
      <c r="AI12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0" spans="1:35" hidden="1">
      <c r="A130" s="66" t="s">
        <v>1099</v>
      </c>
      <c r="B130" s="66" t="s">
        <v>405</v>
      </c>
      <c r="C130" s="66" t="s">
        <v>405</v>
      </c>
      <c r="D130" s="67" t="e">
        <f>INDEX(TabelaKeyUsersS4BracellOnda3[NOME DO KEY USER/BPs/FUNCIONAL],MATCH(TabelaKeyUsersS4BracellOnda3[[#This Row],[E-mail Gestor]],TabelaKeyUsersS4BracellOnda3[E-MAIL],0))</f>
        <v>#N/A</v>
      </c>
      <c r="E130" s="67" t="e">
        <f>INDEX(TabelaKeyUsersS4BracellOnda3[CARGO],MATCH(TabelaKeyUsersS4BracellOnda3[[#This Row],[E-mail Gestor]],TabelaKeyUsersS4BracellOnda3[E-MAIL],0))</f>
        <v>#N/A</v>
      </c>
      <c r="F130" s="68">
        <v>45699</v>
      </c>
      <c r="G130" s="69" t="s">
        <v>1100</v>
      </c>
      <c r="H130" s="69" t="s">
        <v>470</v>
      </c>
      <c r="I130" s="69" t="s">
        <v>470</v>
      </c>
      <c r="J130" s="70" t="s">
        <v>1101</v>
      </c>
      <c r="K130" s="70" t="s">
        <v>1102</v>
      </c>
      <c r="L130" s="70" t="s">
        <v>1103</v>
      </c>
      <c r="M130" s="70" t="s">
        <v>732</v>
      </c>
      <c r="N130" s="70"/>
      <c r="O130" s="70" t="s">
        <v>1104</v>
      </c>
      <c r="P130" s="70" t="s">
        <v>1105</v>
      </c>
      <c r="Q130" s="70" t="s">
        <v>1106</v>
      </c>
      <c r="R130" s="70" t="s">
        <v>398</v>
      </c>
      <c r="S130" s="70" t="s">
        <v>756</v>
      </c>
      <c r="T130" s="72" t="str">
        <f>INDEX('[1]Bruno Key Users Consolidado1102'!H:H,MATCH(TRIM(TabelaKeyUsersS4BracellOnda3[[#This Row],[E-MAIL]])&amp;"*",'[1]Bruno Key Users Consolidado1102'!F:F,0))</f>
        <v>Não (Mandar invites Workshops como Convidado)</v>
      </c>
      <c r="U130" s="72" t="str">
        <f>INDEX('[1]Bruno Key Users Consolidado1102'!E:E,MATCH(TRIM(TabelaKeyUsersS4BracellOnda3[[#This Row],[E-MAIL]])&amp;"*",'[1]Bruno Key Users Consolidado1102'!F:F,0))</f>
        <v>PP</v>
      </c>
      <c r="V130" s="70"/>
      <c r="W130" s="70"/>
      <c r="X130" s="70"/>
      <c r="Y130" s="65" t="s">
        <v>336</v>
      </c>
      <c r="Z130" s="65"/>
      <c r="AA130" s="81" t="str">
        <f>SUBSTITUTE(SUBSTITUTE(SUBSTITUTE(SUBSTITUTE(SUBSTITUTE(TabelaKeyUsersS4BracellOnda3[[#This Row],[WhatsApp]],"(",""), ")",""),"-",""),"+","")," ","")</f>
        <v>.</v>
      </c>
      <c r="AB130" s="72" t="str">
        <f>IF(ISERROR(MATCH("*"&amp;RIGHT(TabelaKeyUsersS4BracellOnda3[[#This Row],[Whatsapp_limpo]],8),[1]GruposWhatsApp!D:D,0)),"Wng: não",INDEX([1]GruposWhatsApp!B:B,MATCH("*"&amp;RIGHT(TabelaKeyUsersS4BracellOnda3[[#This Row],[Whatsapp_limpo]],8),[1]GruposWhatsApp!D:D,0)))</f>
        <v>Wng: não</v>
      </c>
      <c r="AC130" s="77" t="e">
        <f ca="1">_xlfn.TEXTBEFORE(TabelaKeyUsersS4BracellOnda3[[#This Row],[NOME DO KEY USER/BPs/FUNCIONAL]]," ")&amp;" "&amp;TRIM(RIGHT(SUBSTITUTE(TabelaKeyUsersS4BracellOnda3[[#This Row],[NOME DO KEY USER/BPs/FUNCIONAL]]," ",REPT(" ",255)),255))</f>
        <v>#NAME?</v>
      </c>
      <c r="AD130" s="77" t="e">
        <f ca="1">TabelaKeyUsersS4BracellOnda3[[#This Row],[1o. e Último nome]]&amp;" ("&amp;TabelaKeyUsersS4BracellOnda3[[#This Row],[MÓDULO S4HANA]]&amp;")"&amp;
IF(ISERROR(SEARCH("fup-",TabelaKeyUsersS4BracellOnda3[[#This Row],[Fup Gestor não validou/respondeu lista KeyUser]])),"","#")</f>
        <v>#NAME?</v>
      </c>
      <c r="AE13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0" s="72" t="str">
        <f>IF(ISERROR(SEARCH("@",TabelaKeyUsersS4BracellOnda3[[#This Row],[E-MAIL]]))=FALSE,"Tem e-Mail KeyUserBPFunc","NÂO tem e-Mail KeyUserBPFunc")</f>
        <v>Tem e-Mail KeyUserBPFunc</v>
      </c>
      <c r="AG130" s="72" t="str">
        <f>IF(ISERROR(SEARCH("@",TabelaKeyUsersS4BracellOnda3[[#This Row],[E-mail Gestor]]))=FALSE,"Tem e-Mail Gestor","NÃO tem e-Mail Gestor")</f>
        <v>NÃO tem e-Mail Gestor</v>
      </c>
      <c r="AH130" s="72" t="str">
        <f>"e-Mail KeyUserBPFuncional tem: "&amp;COUNTIFS(TabelaKeyUsersS4BracellOnda3[E-MAIL],TabelaKeyUsersS4BracellOnda3[[#This Row],[E-mail Gestor]])&amp; " Gestor Cadastrado"</f>
        <v>e-Mail KeyUserBPFuncional tem: 0 Gestor Cadastrado</v>
      </c>
      <c r="AI13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1" spans="1:35" hidden="1">
      <c r="A131" s="66" t="s">
        <v>1099</v>
      </c>
      <c r="B131" s="66" t="s">
        <v>405</v>
      </c>
      <c r="C131" s="66" t="s">
        <v>405</v>
      </c>
      <c r="D131" s="67" t="e">
        <f>INDEX(TabelaKeyUsersS4BracellOnda3[NOME DO KEY USER/BPs/FUNCIONAL],MATCH(TabelaKeyUsersS4BracellOnda3[[#This Row],[E-mail Gestor]],TabelaKeyUsersS4BracellOnda3[E-MAIL],0))</f>
        <v>#N/A</v>
      </c>
      <c r="E131" s="67" t="e">
        <f>INDEX(TabelaKeyUsersS4BracellOnda3[CARGO],MATCH(TabelaKeyUsersS4BracellOnda3[[#This Row],[E-mail Gestor]],TabelaKeyUsersS4BracellOnda3[E-MAIL],0))</f>
        <v>#N/A</v>
      </c>
      <c r="F131" s="68">
        <v>45699</v>
      </c>
      <c r="G131" s="69" t="s">
        <v>1107</v>
      </c>
      <c r="H131" s="69" t="s">
        <v>470</v>
      </c>
      <c r="I131" s="69" t="s">
        <v>470</v>
      </c>
      <c r="J131" s="70" t="s">
        <v>1108</v>
      </c>
      <c r="K131" s="70" t="s">
        <v>1109</v>
      </c>
      <c r="L131" s="70" t="s">
        <v>1110</v>
      </c>
      <c r="M131" s="70" t="s">
        <v>502</v>
      </c>
      <c r="N131" s="70"/>
      <c r="O131" s="70" t="s">
        <v>1111</v>
      </c>
      <c r="P131" s="70" t="s">
        <v>1105</v>
      </c>
      <c r="Q131" s="70" t="s">
        <v>1112</v>
      </c>
      <c r="R131" s="70" t="s">
        <v>398</v>
      </c>
      <c r="S131" s="70" t="s">
        <v>756</v>
      </c>
      <c r="T131" s="72" t="str">
        <f>INDEX('[1]Bruno Key Users Consolidado1102'!H:H,MATCH(TRIM(TabelaKeyUsersS4BracellOnda3[[#This Row],[E-MAIL]])&amp;"*",'[1]Bruno Key Users Consolidado1102'!F:F,0))</f>
        <v>Não (Mandar invites Workshops como Convidado)</v>
      </c>
      <c r="U131" s="72" t="str">
        <f>INDEX('[1]Bruno Key Users Consolidado1102'!E:E,MATCH(TRIM(TabelaKeyUsersS4BracellOnda3[[#This Row],[E-MAIL]])&amp;"*",'[1]Bruno Key Users Consolidado1102'!F:F,0))</f>
        <v>PM</v>
      </c>
      <c r="V131" s="70"/>
      <c r="W131" s="70"/>
      <c r="X131" s="70"/>
      <c r="Y131" s="65" t="s">
        <v>336</v>
      </c>
      <c r="Z131" s="65"/>
      <c r="AA131" s="81" t="str">
        <f>SUBSTITUTE(SUBSTITUTE(SUBSTITUTE(SUBSTITUTE(SUBSTITUTE(TabelaKeyUsersS4BracellOnda3[[#This Row],[WhatsApp]],"(",""), ")",""),"-",""),"+","")," ","")</f>
        <v>.</v>
      </c>
      <c r="AB131" s="72" t="str">
        <f>IF(ISERROR(MATCH("*"&amp;RIGHT(TabelaKeyUsersS4BracellOnda3[[#This Row],[Whatsapp_limpo]],8),[1]GruposWhatsApp!D:D,0)),"Wng: não",INDEX([1]GruposWhatsApp!B:B,MATCH("*"&amp;RIGHT(TabelaKeyUsersS4BracellOnda3[[#This Row],[Whatsapp_limpo]],8),[1]GruposWhatsApp!D:D,0)))</f>
        <v>Wng: não</v>
      </c>
      <c r="AC131" s="77" t="e">
        <f ca="1">_xlfn.TEXTBEFORE(TabelaKeyUsersS4BracellOnda3[[#This Row],[NOME DO KEY USER/BPs/FUNCIONAL]]," ")&amp;" "&amp;TRIM(RIGHT(SUBSTITUTE(TabelaKeyUsersS4BracellOnda3[[#This Row],[NOME DO KEY USER/BPs/FUNCIONAL]]," ",REPT(" ",255)),255))</f>
        <v>#NAME?</v>
      </c>
      <c r="AD131" s="77" t="e">
        <f ca="1">TabelaKeyUsersS4BracellOnda3[[#This Row],[1o. e Último nome]]&amp;" ("&amp;TabelaKeyUsersS4BracellOnda3[[#This Row],[MÓDULO S4HANA]]&amp;")"&amp;
IF(ISERROR(SEARCH("fup-",TabelaKeyUsersS4BracellOnda3[[#This Row],[Fup Gestor não validou/respondeu lista KeyUser]])),"","#")</f>
        <v>#NAME?</v>
      </c>
      <c r="AE13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1" s="72" t="str">
        <f>IF(ISERROR(SEARCH("@",TabelaKeyUsersS4BracellOnda3[[#This Row],[E-MAIL]]))=FALSE,"Tem e-Mail KeyUserBPFunc","NÂO tem e-Mail KeyUserBPFunc")</f>
        <v>Tem e-Mail KeyUserBPFunc</v>
      </c>
      <c r="AG131" s="72" t="str">
        <f>IF(ISERROR(SEARCH("@",TabelaKeyUsersS4BracellOnda3[[#This Row],[E-mail Gestor]]))=FALSE,"Tem e-Mail Gestor","NÃO tem e-Mail Gestor")</f>
        <v>NÃO tem e-Mail Gestor</v>
      </c>
      <c r="AH131" s="72" t="str">
        <f>"e-Mail KeyUserBPFuncional tem: "&amp;COUNTIFS(TabelaKeyUsersS4BracellOnda3[E-MAIL],TabelaKeyUsersS4BracellOnda3[[#This Row],[E-mail Gestor]])&amp; " Gestor Cadastrado"</f>
        <v>e-Mail KeyUserBPFuncional tem: 0 Gestor Cadastrado</v>
      </c>
      <c r="AI13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2" spans="1:35" ht="15" hidden="1">
      <c r="A132" s="66" t="s">
        <v>1099</v>
      </c>
      <c r="B132" s="66" t="s">
        <v>405</v>
      </c>
      <c r="C132" s="66" t="s">
        <v>405</v>
      </c>
      <c r="D132" s="67" t="e">
        <f>INDEX(TabelaKeyUsersS4BracellOnda3[NOME DO KEY USER/BPs/FUNCIONAL],MATCH(TabelaKeyUsersS4BracellOnda3[[#This Row],[E-mail Gestor]],TabelaKeyUsersS4BracellOnda3[E-MAIL],0))</f>
        <v>#N/A</v>
      </c>
      <c r="E132" s="67" t="e">
        <f>INDEX(TabelaKeyUsersS4BracellOnda3[CARGO],MATCH(TabelaKeyUsersS4BracellOnda3[[#This Row],[E-mail Gestor]],TabelaKeyUsersS4BracellOnda3[E-MAIL],0))</f>
        <v>#N/A</v>
      </c>
      <c r="F132" s="68">
        <v>45699</v>
      </c>
      <c r="G132" s="69" t="s">
        <v>1113</v>
      </c>
      <c r="H132" s="69" t="s">
        <v>470</v>
      </c>
      <c r="I132" s="69" t="s">
        <v>470</v>
      </c>
      <c r="J132" s="70" t="s">
        <v>1114</v>
      </c>
      <c r="K132" s="70" t="s">
        <v>1115</v>
      </c>
      <c r="L132" s="70" t="s">
        <v>1116</v>
      </c>
      <c r="M132" s="70" t="s">
        <v>828</v>
      </c>
      <c r="N132" s="70"/>
      <c r="O132" s="70" t="s">
        <v>1117</v>
      </c>
      <c r="P132" s="70" t="s">
        <v>1105</v>
      </c>
      <c r="Q132" s="70" t="s">
        <v>1118</v>
      </c>
      <c r="R132" s="70" t="s">
        <v>398</v>
      </c>
      <c r="S132" s="70" t="s">
        <v>756</v>
      </c>
      <c r="T132" s="72" t="str">
        <f>INDEX('[1]Bruno Key Users Consolidado1102'!H:H,MATCH(TRIM(TabelaKeyUsersS4BracellOnda3[[#This Row],[E-MAIL]])&amp;"*",'[1]Bruno Key Users Consolidado1102'!F:F,0))</f>
        <v>Não (Mandar invites Workshops como Convidado)</v>
      </c>
      <c r="U132" s="72" t="str">
        <f>INDEX('[1]Bruno Key Users Consolidado1102'!E:E,MATCH(TRIM(TabelaKeyUsersS4BracellOnda3[[#This Row],[E-MAIL]])&amp;"*",'[1]Bruno Key Users Consolidado1102'!F:F,0))</f>
        <v>QM</v>
      </c>
      <c r="V132" s="70"/>
      <c r="W132" s="70"/>
      <c r="X132" s="70"/>
      <c r="Y132" s="65" t="s">
        <v>336</v>
      </c>
      <c r="Z132" s="65"/>
      <c r="AA132" s="81" t="str">
        <f>SUBSTITUTE(SUBSTITUTE(SUBSTITUTE(SUBSTITUTE(SUBSTITUTE(TabelaKeyUsersS4BracellOnda3[[#This Row],[WhatsApp]],"(",""), ")",""),"-",""),"+","")," ","")</f>
        <v>.</v>
      </c>
      <c r="AB132" s="72" t="str">
        <f>IF(ISERROR(MATCH("*"&amp;RIGHT(TabelaKeyUsersS4BracellOnda3[[#This Row],[Whatsapp_limpo]],8),[1]GruposWhatsApp!D:D,0)),"Wng: não",INDEX([1]GruposWhatsApp!B:B,MATCH("*"&amp;RIGHT(TabelaKeyUsersS4BracellOnda3[[#This Row],[Whatsapp_limpo]],8),[1]GruposWhatsApp!D:D,0)))</f>
        <v>Wng: não</v>
      </c>
      <c r="AC132" s="77" t="e">
        <f ca="1">_xlfn.TEXTBEFORE(TabelaKeyUsersS4BracellOnda3[[#This Row],[NOME DO KEY USER/BPs/FUNCIONAL]]," ")&amp;" "&amp;TRIM(RIGHT(SUBSTITUTE(TabelaKeyUsersS4BracellOnda3[[#This Row],[NOME DO KEY USER/BPs/FUNCIONAL]]," ",REPT(" ",255)),255))</f>
        <v>#NAME?</v>
      </c>
      <c r="AD132" s="77" t="e">
        <f ca="1">TabelaKeyUsersS4BracellOnda3[[#This Row],[1o. e Último nome]]&amp;" ("&amp;TabelaKeyUsersS4BracellOnda3[[#This Row],[MÓDULO S4HANA]]&amp;")"&amp;
IF(ISERROR(SEARCH("fup-",TabelaKeyUsersS4BracellOnda3[[#This Row],[Fup Gestor não validou/respondeu lista KeyUser]])),"","#")</f>
        <v>#NAME?</v>
      </c>
      <c r="AE13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2" s="72" t="str">
        <f>IF(ISERROR(SEARCH("@",TabelaKeyUsersS4BracellOnda3[[#This Row],[E-MAIL]]))=FALSE,"Tem e-Mail KeyUserBPFunc","NÂO tem e-Mail KeyUserBPFunc")</f>
        <v>Tem e-Mail KeyUserBPFunc</v>
      </c>
      <c r="AG132" s="72" t="str">
        <f>IF(ISERROR(SEARCH("@",TabelaKeyUsersS4BracellOnda3[[#This Row],[E-mail Gestor]]))=FALSE,"Tem e-Mail Gestor","NÃO tem e-Mail Gestor")</f>
        <v>NÃO tem e-Mail Gestor</v>
      </c>
      <c r="AH132" s="72" t="str">
        <f>"e-Mail KeyUserBPFuncional tem: "&amp;COUNTIFS(TabelaKeyUsersS4BracellOnda3[E-MAIL],TabelaKeyUsersS4BracellOnda3[[#This Row],[E-mail Gestor]])&amp; " Gestor Cadastrado"</f>
        <v>e-Mail KeyUserBPFuncional tem: 0 Gestor Cadastrado</v>
      </c>
      <c r="AI13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3" spans="1:35" hidden="1">
      <c r="A133" s="66" t="s">
        <v>1099</v>
      </c>
      <c r="B133" s="66" t="s">
        <v>405</v>
      </c>
      <c r="C133" s="66" t="s">
        <v>405</v>
      </c>
      <c r="D133" s="67" t="e">
        <f>INDEX(TabelaKeyUsersS4BracellOnda3[NOME DO KEY USER/BPs/FUNCIONAL],MATCH(TabelaKeyUsersS4BracellOnda3[[#This Row],[E-mail Gestor]],TabelaKeyUsersS4BracellOnda3[E-MAIL],0))</f>
        <v>#N/A</v>
      </c>
      <c r="E133" s="67" t="e">
        <f>INDEX(TabelaKeyUsersS4BracellOnda3[CARGO],MATCH(TabelaKeyUsersS4BracellOnda3[[#This Row],[E-mail Gestor]],TabelaKeyUsersS4BracellOnda3[E-MAIL],0))</f>
        <v>#N/A</v>
      </c>
      <c r="F133" s="68">
        <v>45699</v>
      </c>
      <c r="G133" s="69" t="s">
        <v>1119</v>
      </c>
      <c r="H133" s="69" t="s">
        <v>470</v>
      </c>
      <c r="I133" s="69" t="s">
        <v>470</v>
      </c>
      <c r="J133" s="70" t="s">
        <v>1120</v>
      </c>
      <c r="K133" s="70" t="s">
        <v>1121</v>
      </c>
      <c r="L133" s="70" t="s">
        <v>1122</v>
      </c>
      <c r="M133" s="70" t="s">
        <v>1123</v>
      </c>
      <c r="N133" s="70"/>
      <c r="O133" s="70" t="s">
        <v>1124</v>
      </c>
      <c r="P133" s="70" t="s">
        <v>1105</v>
      </c>
      <c r="Q133" s="70" t="s">
        <v>1125</v>
      </c>
      <c r="R133" s="70" t="s">
        <v>398</v>
      </c>
      <c r="S133" s="70" t="s">
        <v>756</v>
      </c>
      <c r="T133" s="72" t="str">
        <f>INDEX('[1]Bruno Key Users Consolidado1102'!H:H,MATCH(TRIM(TabelaKeyUsersS4BracellOnda3[[#This Row],[E-MAIL]])&amp;"*",'[1]Bruno Key Users Consolidado1102'!F:F,0))</f>
        <v>Sim (Mandar invites Workshops como mandatório)</v>
      </c>
      <c r="U133" s="72" t="str">
        <f>INDEX('[1]Bruno Key Users Consolidado1102'!E:E,MATCH(TRIM(TabelaKeyUsersS4BracellOnda3[[#This Row],[E-MAIL]])&amp;"*",'[1]Bruno Key Users Consolidado1102'!F:F,0))</f>
        <v>Project Management</v>
      </c>
      <c r="V133" s="70"/>
      <c r="W133" s="70"/>
      <c r="X133" s="70"/>
      <c r="Y133" s="65" t="s">
        <v>336</v>
      </c>
      <c r="Z133" s="65"/>
      <c r="AA133" s="81" t="str">
        <f>SUBSTITUTE(SUBSTITUTE(SUBSTITUTE(SUBSTITUTE(SUBSTITUTE(TabelaKeyUsersS4BracellOnda3[[#This Row],[WhatsApp]],"(",""), ")",""),"-",""),"+","")," ","")</f>
        <v>.</v>
      </c>
      <c r="AB133" s="72" t="str">
        <f>IF(ISERROR(MATCH("*"&amp;RIGHT(TabelaKeyUsersS4BracellOnda3[[#This Row],[Whatsapp_limpo]],8),[1]GruposWhatsApp!D:D,0)),"Wng: não",INDEX([1]GruposWhatsApp!B:B,MATCH("*"&amp;RIGHT(TabelaKeyUsersS4BracellOnda3[[#This Row],[Whatsapp_limpo]],8),[1]GruposWhatsApp!D:D,0)))</f>
        <v>Wng: não</v>
      </c>
      <c r="AC133" s="77" t="e">
        <f ca="1">_xlfn.TEXTBEFORE(TabelaKeyUsersS4BracellOnda3[[#This Row],[NOME DO KEY USER/BPs/FUNCIONAL]]," ")&amp;" "&amp;TRIM(RIGHT(SUBSTITUTE(TabelaKeyUsersS4BracellOnda3[[#This Row],[NOME DO KEY USER/BPs/FUNCIONAL]]," ",REPT(" ",255)),255))</f>
        <v>#NAME?</v>
      </c>
      <c r="AD133" s="77" t="e">
        <f ca="1">TabelaKeyUsersS4BracellOnda3[[#This Row],[1o. e Último nome]]&amp;" ("&amp;TabelaKeyUsersS4BracellOnda3[[#This Row],[MÓDULO S4HANA]]&amp;")"&amp;
IF(ISERROR(SEARCH("fup-",TabelaKeyUsersS4BracellOnda3[[#This Row],[Fup Gestor não validou/respondeu lista KeyUser]])),"","#")</f>
        <v>#NAME?</v>
      </c>
      <c r="AE13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3" s="72" t="str">
        <f>IF(ISERROR(SEARCH("@",TabelaKeyUsersS4BracellOnda3[[#This Row],[E-MAIL]]))=FALSE,"Tem e-Mail KeyUserBPFunc","NÂO tem e-Mail KeyUserBPFunc")</f>
        <v>Tem e-Mail KeyUserBPFunc</v>
      </c>
      <c r="AG133" s="72" t="str">
        <f>IF(ISERROR(SEARCH("@",TabelaKeyUsersS4BracellOnda3[[#This Row],[E-mail Gestor]]))=FALSE,"Tem e-Mail Gestor","NÃO tem e-Mail Gestor")</f>
        <v>NÃO tem e-Mail Gestor</v>
      </c>
      <c r="AH133" s="72" t="str">
        <f>"e-Mail KeyUserBPFuncional tem: "&amp;COUNTIFS(TabelaKeyUsersS4BracellOnda3[E-MAIL],TabelaKeyUsersS4BracellOnda3[[#This Row],[E-mail Gestor]])&amp; " Gestor Cadastrado"</f>
        <v>e-Mail KeyUserBPFuncional tem: 0 Gestor Cadastrado</v>
      </c>
      <c r="AI13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4" spans="1:35" ht="15" hidden="1">
      <c r="A134" s="66" t="s">
        <v>1099</v>
      </c>
      <c r="B134" s="66" t="s">
        <v>405</v>
      </c>
      <c r="C134" s="66" t="s">
        <v>405</v>
      </c>
      <c r="D134" s="67" t="str">
        <f>INDEX(TabelaKeyUsersS4BracellOnda3[NOME DO KEY USER/BPs/FUNCIONAL],MATCH(TabelaKeyUsersS4BracellOnda3[[#This Row],[E-mail Gestor]],TabelaKeyUsersS4BracellOnda3[E-MAIL],0))</f>
        <v>Alisson Araujo De Oliveira</v>
      </c>
      <c r="E134" s="67" t="str">
        <f>INDEX(TabelaKeyUsersS4BracellOnda3[CARGO],MATCH(TabelaKeyUsersS4BracellOnda3[[#This Row],[E-mail Gestor]],TabelaKeyUsersS4BracellOnda3[E-MAIL],0))</f>
        <v>Ger Suprimentos - Planning &amp;Intelligence</v>
      </c>
      <c r="F134" s="68">
        <v>45699</v>
      </c>
      <c r="G134" s="69" t="s">
        <v>406</v>
      </c>
      <c r="H134" s="69" t="s">
        <v>407</v>
      </c>
      <c r="I134" s="69" t="s">
        <v>408</v>
      </c>
      <c r="J134" s="70" t="s">
        <v>1126</v>
      </c>
      <c r="K134" s="70" t="s">
        <v>1127</v>
      </c>
      <c r="L134" s="70" t="s">
        <v>1128</v>
      </c>
      <c r="M134" s="70" t="s">
        <v>860</v>
      </c>
      <c r="N134" s="70" t="s">
        <v>412</v>
      </c>
      <c r="O134" s="70" t="s">
        <v>1129</v>
      </c>
      <c r="P134" s="70" t="s">
        <v>1105</v>
      </c>
      <c r="Q134" s="70" t="s">
        <v>1118</v>
      </c>
      <c r="R134" s="70" t="s">
        <v>398</v>
      </c>
      <c r="S134" s="70" t="s">
        <v>756</v>
      </c>
      <c r="T134" s="72" t="str">
        <f>INDEX('[1]Bruno Key Users Consolidado1102'!H:H,MATCH(TRIM(TabelaKeyUsersS4BracellOnda3[[#This Row],[E-MAIL]])&amp;"*",'[1]Bruno Key Users Consolidado1102'!F:F,0))</f>
        <v>Não (Mandar invites Workshops como Convidado)</v>
      </c>
      <c r="U134" s="72" t="str">
        <f>INDEX('[1]Bruno Key Users Consolidado1102'!E:E,MATCH(TRIM(TabelaKeyUsersS4BracellOnda3[[#This Row],[E-MAIL]])&amp;"*",'[1]Bruno Key Users Consolidado1102'!F:F,0))</f>
        <v>WM/MM</v>
      </c>
      <c r="V134" s="70"/>
      <c r="W134" s="70"/>
      <c r="X134" s="70"/>
      <c r="Y134" s="65" t="s">
        <v>336</v>
      </c>
      <c r="Z134" s="65"/>
      <c r="AA134" s="81" t="str">
        <f>SUBSTITUTE(SUBSTITUTE(SUBSTITUTE(SUBSTITUTE(SUBSTITUTE(TabelaKeyUsersS4BracellOnda3[[#This Row],[WhatsApp]],"(",""), ")",""),"-",""),"+","")," ","")</f>
        <v>.</v>
      </c>
      <c r="AB134" s="72" t="str">
        <f>IF(ISERROR(MATCH("*"&amp;RIGHT(TabelaKeyUsersS4BracellOnda3[[#This Row],[Whatsapp_limpo]],8),[1]GruposWhatsApp!D:D,0)),"Wng: não",INDEX([1]GruposWhatsApp!B:B,MATCH("*"&amp;RIGHT(TabelaKeyUsersS4BracellOnda3[[#This Row],[Whatsapp_limpo]],8),[1]GruposWhatsApp!D:D,0)))</f>
        <v>Wng: não</v>
      </c>
      <c r="AC134" s="77" t="e">
        <f ca="1">_xlfn.TEXTBEFORE(TabelaKeyUsersS4BracellOnda3[[#This Row],[NOME DO KEY USER/BPs/FUNCIONAL]]," ")&amp;" "&amp;TRIM(RIGHT(SUBSTITUTE(TabelaKeyUsersS4BracellOnda3[[#This Row],[NOME DO KEY USER/BPs/FUNCIONAL]]," ",REPT(" ",255)),255))</f>
        <v>#NAME?</v>
      </c>
      <c r="AD134" s="77" t="e">
        <f ca="1">TabelaKeyUsersS4BracellOnda3[[#This Row],[1o. e Último nome]]&amp;" ("&amp;TabelaKeyUsersS4BracellOnda3[[#This Row],[MÓDULO S4HANA]]&amp;")"&amp;
IF(ISERROR(SEARCH("fup-",TabelaKeyUsersS4BracellOnda3[[#This Row],[Fup Gestor não validou/respondeu lista KeyUser]])),"","#")</f>
        <v>#NAME?</v>
      </c>
      <c r="AE13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4" s="72" t="str">
        <f>IF(ISERROR(SEARCH("@",TabelaKeyUsersS4BracellOnda3[[#This Row],[E-MAIL]]))=FALSE,"Tem e-Mail KeyUserBPFunc","NÂO tem e-Mail KeyUserBPFunc")</f>
        <v>Tem e-Mail KeyUserBPFunc</v>
      </c>
      <c r="AG134" s="72" t="str">
        <f>IF(ISERROR(SEARCH("@",TabelaKeyUsersS4BracellOnda3[[#This Row],[E-mail Gestor]]))=FALSE,"Tem e-Mail Gestor","NÃO tem e-Mail Gestor")</f>
        <v>Tem e-Mail Gestor</v>
      </c>
      <c r="AH134" s="72" t="str">
        <f>"e-Mail KeyUserBPFuncional tem: "&amp;COUNTIFS(TabelaKeyUsersS4BracellOnda3[E-MAIL],TabelaKeyUsersS4BracellOnda3[[#This Row],[E-mail Gestor]])&amp; " Gestor Cadastrado"</f>
        <v>e-Mail KeyUserBPFuncional tem: 1 Gestor Cadastrado</v>
      </c>
      <c r="AI13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5" spans="1:35" hidden="1">
      <c r="A135" s="66" t="s">
        <v>1099</v>
      </c>
      <c r="B135" s="66" t="s">
        <v>405</v>
      </c>
      <c r="C135" s="66" t="s">
        <v>405</v>
      </c>
      <c r="D135" s="67" t="str">
        <f>INDEX(TabelaKeyUsersS4BracellOnda3[NOME DO KEY USER/BPs/FUNCIONAL],MATCH(TabelaKeyUsersS4BracellOnda3[[#This Row],[E-mail Gestor]],TabelaKeyUsersS4BracellOnda3[E-MAIL],0))</f>
        <v>Alisson Araujo De Oliveira</v>
      </c>
      <c r="E135" s="67" t="str">
        <f>INDEX(TabelaKeyUsersS4BracellOnda3[CARGO],MATCH(TabelaKeyUsersS4BracellOnda3[[#This Row],[E-mail Gestor]],TabelaKeyUsersS4BracellOnda3[E-MAIL],0))</f>
        <v>Ger Suprimentos - Planning &amp;Intelligence</v>
      </c>
      <c r="F135" s="68">
        <v>45699</v>
      </c>
      <c r="G135" s="69" t="s">
        <v>406</v>
      </c>
      <c r="H135" s="69" t="s">
        <v>407</v>
      </c>
      <c r="I135" s="69" t="s">
        <v>408</v>
      </c>
      <c r="J135" s="79" t="s">
        <v>1130</v>
      </c>
      <c r="K135" s="70" t="s">
        <v>418</v>
      </c>
      <c r="L135" s="70" t="s">
        <v>1131</v>
      </c>
      <c r="M135" s="70" t="s">
        <v>393</v>
      </c>
      <c r="N135" s="70" t="s">
        <v>412</v>
      </c>
      <c r="O135" s="70" t="s">
        <v>1132</v>
      </c>
      <c r="P135" s="70" t="s">
        <v>396</v>
      </c>
      <c r="Q135" s="70" t="s">
        <v>1125</v>
      </c>
      <c r="R135" s="70" t="s">
        <v>398</v>
      </c>
      <c r="S135" s="70" t="s">
        <v>756</v>
      </c>
      <c r="T135" s="72" t="str">
        <f>INDEX('[1]Bruno Key Users Consolidado1102'!H:H,MATCH(TRIM(TabelaKeyUsersS4BracellOnda3[[#This Row],[E-MAIL]])&amp;"*",'[1]Bruno Key Users Consolidado1102'!F:F,0))</f>
        <v>Não (Mandar invites Workshops como Convidado)</v>
      </c>
      <c r="U135" s="72" t="str">
        <f>INDEX('[1]Bruno Key Users Consolidado1102'!E:E,MATCH(TRIM(TabelaKeyUsersS4BracellOnda3[[#This Row],[E-MAIL]])&amp;"*",'[1]Bruno Key Users Consolidado1102'!F:F,0))</f>
        <v>MM</v>
      </c>
      <c r="V135" s="65" t="s">
        <v>1133</v>
      </c>
      <c r="W135" s="65" t="s">
        <v>1133</v>
      </c>
      <c r="X135" s="70"/>
      <c r="Y135" s="65" t="s">
        <v>336</v>
      </c>
      <c r="Z135" s="65"/>
      <c r="AA135" s="81" t="str">
        <f>SUBSTITUTE(SUBSTITUTE(SUBSTITUTE(SUBSTITUTE(SUBSTITUTE(TabelaKeyUsersS4BracellOnda3[[#This Row],[WhatsApp]],"(",""), ")",""),"-",""),"+","")," ","")</f>
        <v>.</v>
      </c>
      <c r="AB135" s="72" t="str">
        <f>IF(ISERROR(MATCH("*"&amp;RIGHT(TabelaKeyUsersS4BracellOnda3[[#This Row],[Whatsapp_limpo]],8),[1]GruposWhatsApp!D:D,0)),"Wng: não",INDEX([1]GruposWhatsApp!B:B,MATCH("*"&amp;RIGHT(TabelaKeyUsersS4BracellOnda3[[#This Row],[Whatsapp_limpo]],8),[1]GruposWhatsApp!D:D,0)))</f>
        <v>Wng: não</v>
      </c>
      <c r="AC135" s="77" t="e">
        <f ca="1">_xlfn.TEXTBEFORE(TabelaKeyUsersS4BracellOnda3[[#This Row],[NOME DO KEY USER/BPs/FUNCIONAL]]," ")&amp;" "&amp;TRIM(RIGHT(SUBSTITUTE(TabelaKeyUsersS4BracellOnda3[[#This Row],[NOME DO KEY USER/BPs/FUNCIONAL]]," ",REPT(" ",255)),255))</f>
        <v>#NAME?</v>
      </c>
      <c r="AD135" s="77" t="e">
        <f ca="1">TabelaKeyUsersS4BracellOnda3[[#This Row],[1o. e Último nome]]&amp;" ("&amp;TabelaKeyUsersS4BracellOnda3[[#This Row],[MÓDULO S4HANA]]&amp;")"&amp;
IF(ISERROR(SEARCH("fup-",TabelaKeyUsersS4BracellOnda3[[#This Row],[Fup Gestor não validou/respondeu lista KeyUser]])),"","#")</f>
        <v>#NAME?</v>
      </c>
      <c r="AE13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5" s="72" t="str">
        <f>IF(ISERROR(SEARCH("@",TabelaKeyUsersS4BracellOnda3[[#This Row],[E-MAIL]]))=FALSE,"Tem e-Mail KeyUserBPFunc","NÂO tem e-Mail KeyUserBPFunc")</f>
        <v>Tem e-Mail KeyUserBPFunc</v>
      </c>
      <c r="AG135" s="72" t="str">
        <f>IF(ISERROR(SEARCH("@",TabelaKeyUsersS4BracellOnda3[[#This Row],[E-mail Gestor]]))=FALSE,"Tem e-Mail Gestor","NÃO tem e-Mail Gestor")</f>
        <v>Tem e-Mail Gestor</v>
      </c>
      <c r="AH135" s="72" t="str">
        <f>"e-Mail KeyUserBPFuncional tem: "&amp;COUNTIFS(TabelaKeyUsersS4BracellOnda3[E-MAIL],TabelaKeyUsersS4BracellOnda3[[#This Row],[E-mail Gestor]])&amp; " Gestor Cadastrado"</f>
        <v>e-Mail KeyUserBPFuncional tem: 1 Gestor Cadastrado</v>
      </c>
      <c r="AI13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6" spans="1:35" hidden="1">
      <c r="A136" s="66" t="s">
        <v>1099</v>
      </c>
      <c r="B136" s="66" t="s">
        <v>405</v>
      </c>
      <c r="C136" s="66" t="s">
        <v>405</v>
      </c>
      <c r="D136" s="67" t="e">
        <f>INDEX(TabelaKeyUsersS4BracellOnda3[NOME DO KEY USER/BPs/FUNCIONAL],MATCH(TabelaKeyUsersS4BracellOnda3[[#This Row],[E-mail Gestor]],TabelaKeyUsersS4BracellOnda3[E-MAIL],0))</f>
        <v>#N/A</v>
      </c>
      <c r="E136" s="67" t="e">
        <f>INDEX(TabelaKeyUsersS4BracellOnda3[CARGO],MATCH(TabelaKeyUsersS4BracellOnda3[[#This Row],[E-mail Gestor]],TabelaKeyUsersS4BracellOnda3[E-MAIL],0))</f>
        <v>#N/A</v>
      </c>
      <c r="F136" s="68">
        <v>45699</v>
      </c>
      <c r="G136" s="69" t="s">
        <v>1134</v>
      </c>
      <c r="H136" s="69" t="s">
        <v>470</v>
      </c>
      <c r="I136" s="69" t="s">
        <v>470</v>
      </c>
      <c r="J136" s="70" t="s">
        <v>1135</v>
      </c>
      <c r="K136" s="70" t="s">
        <v>1136</v>
      </c>
      <c r="L136" s="70" t="s">
        <v>1128</v>
      </c>
      <c r="M136" s="70" t="s">
        <v>521</v>
      </c>
      <c r="N136" s="70"/>
      <c r="O136" s="70" t="s">
        <v>1137</v>
      </c>
      <c r="P136" s="70" t="s">
        <v>1105</v>
      </c>
      <c r="Q136" s="70" t="s">
        <v>1112</v>
      </c>
      <c r="R136" s="70" t="s">
        <v>398</v>
      </c>
      <c r="S136" s="70" t="s">
        <v>756</v>
      </c>
      <c r="T136" s="72" t="str">
        <f>INDEX('[1]Bruno Key Users Consolidado1102'!H:H,MATCH(TRIM(TabelaKeyUsersS4BracellOnda3[[#This Row],[E-MAIL]])&amp;"*",'[1]Bruno Key Users Consolidado1102'!F:F,0))</f>
        <v>Não (Mandar invites Workshops como Convidado)</v>
      </c>
      <c r="U136" s="72" t="str">
        <f>INDEX('[1]Bruno Key Users Consolidado1102'!E:E,MATCH(TRIM(TabelaKeyUsersS4BracellOnda3[[#This Row],[E-MAIL]])&amp;"*",'[1]Bruno Key Users Consolidado1102'!F:F,0))</f>
        <v>WM</v>
      </c>
      <c r="V136" s="70"/>
      <c r="W136" s="70"/>
      <c r="X136" s="70"/>
      <c r="Y136" s="65" t="s">
        <v>336</v>
      </c>
      <c r="Z136" s="65"/>
      <c r="AA136" s="81" t="str">
        <f>SUBSTITUTE(SUBSTITUTE(SUBSTITUTE(SUBSTITUTE(SUBSTITUTE(TabelaKeyUsersS4BracellOnda3[[#This Row],[WhatsApp]],"(",""), ")",""),"-",""),"+","")," ","")</f>
        <v>.</v>
      </c>
      <c r="AB136" s="72" t="str">
        <f>IF(ISERROR(MATCH("*"&amp;RIGHT(TabelaKeyUsersS4BracellOnda3[[#This Row],[Whatsapp_limpo]],8),[1]GruposWhatsApp!D:D,0)),"Wng: não",INDEX([1]GruposWhatsApp!B:B,MATCH("*"&amp;RIGHT(TabelaKeyUsersS4BracellOnda3[[#This Row],[Whatsapp_limpo]],8),[1]GruposWhatsApp!D:D,0)))</f>
        <v>Wng: não</v>
      </c>
      <c r="AC136" s="77" t="e">
        <f ca="1">_xlfn.TEXTBEFORE(TabelaKeyUsersS4BracellOnda3[[#This Row],[NOME DO KEY USER/BPs/FUNCIONAL]]," ")&amp;" "&amp;TRIM(RIGHT(SUBSTITUTE(TabelaKeyUsersS4BracellOnda3[[#This Row],[NOME DO KEY USER/BPs/FUNCIONAL]]," ",REPT(" ",255)),255))</f>
        <v>#NAME?</v>
      </c>
      <c r="AD136" s="77" t="e">
        <f ca="1">TabelaKeyUsersS4BracellOnda3[[#This Row],[1o. e Último nome]]&amp;" ("&amp;TabelaKeyUsersS4BracellOnda3[[#This Row],[MÓDULO S4HANA]]&amp;")"&amp;
IF(ISERROR(SEARCH("fup-",TabelaKeyUsersS4BracellOnda3[[#This Row],[Fup Gestor não validou/respondeu lista KeyUser]])),"","#")</f>
        <v>#NAME?</v>
      </c>
      <c r="AE13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6" s="72" t="str">
        <f>IF(ISERROR(SEARCH("@",TabelaKeyUsersS4BracellOnda3[[#This Row],[E-MAIL]]))=FALSE,"Tem e-Mail KeyUserBPFunc","NÂO tem e-Mail KeyUserBPFunc")</f>
        <v>Tem e-Mail KeyUserBPFunc</v>
      </c>
      <c r="AG136" s="72" t="str">
        <f>IF(ISERROR(SEARCH("@",TabelaKeyUsersS4BracellOnda3[[#This Row],[E-mail Gestor]]))=FALSE,"Tem e-Mail Gestor","NÃO tem e-Mail Gestor")</f>
        <v>NÃO tem e-Mail Gestor</v>
      </c>
      <c r="AH136" s="72" t="str">
        <f>"e-Mail KeyUserBPFuncional tem: "&amp;COUNTIFS(TabelaKeyUsersS4BracellOnda3[E-MAIL],TabelaKeyUsersS4BracellOnda3[[#This Row],[E-mail Gestor]])&amp; " Gestor Cadastrado"</f>
        <v>e-Mail KeyUserBPFuncional tem: 0 Gestor Cadastrado</v>
      </c>
      <c r="AI13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7" spans="1:35" hidden="1">
      <c r="A137" s="66" t="s">
        <v>1099</v>
      </c>
      <c r="B137" s="66" t="s">
        <v>405</v>
      </c>
      <c r="C137" s="66" t="s">
        <v>405</v>
      </c>
      <c r="D137" s="67" t="e">
        <f>INDEX(TabelaKeyUsersS4BracellOnda3[NOME DO KEY USER/BPs/FUNCIONAL],MATCH(TabelaKeyUsersS4BracellOnda3[[#This Row],[E-mail Gestor]],TabelaKeyUsersS4BracellOnda3[E-MAIL],0))</f>
        <v>#N/A</v>
      </c>
      <c r="E137" s="67" t="e">
        <f>INDEX(TabelaKeyUsersS4BracellOnda3[CARGO],MATCH(TabelaKeyUsersS4BracellOnda3[[#This Row],[E-mail Gestor]],TabelaKeyUsersS4BracellOnda3[E-MAIL],0))</f>
        <v>#N/A</v>
      </c>
      <c r="F137" s="68">
        <v>45699</v>
      </c>
      <c r="G137" s="69" t="s">
        <v>1138</v>
      </c>
      <c r="H137" s="69" t="s">
        <v>470</v>
      </c>
      <c r="I137" s="69" t="s">
        <v>470</v>
      </c>
      <c r="J137" s="70" t="s">
        <v>1139</v>
      </c>
      <c r="K137" s="70" t="s">
        <v>1140</v>
      </c>
      <c r="L137" s="70" t="s">
        <v>902</v>
      </c>
      <c r="M137" s="70" t="s">
        <v>1141</v>
      </c>
      <c r="N137" s="70"/>
      <c r="O137" s="70" t="s">
        <v>1142</v>
      </c>
      <c r="P137" s="70" t="s">
        <v>1105</v>
      </c>
      <c r="Q137" s="70" t="s">
        <v>1106</v>
      </c>
      <c r="R137" s="70" t="s">
        <v>398</v>
      </c>
      <c r="S137" s="70" t="s">
        <v>756</v>
      </c>
      <c r="T137" s="72" t="str">
        <f>INDEX('[1]Bruno Key Users Consolidado1102'!H:H,MATCH(TRIM(TabelaKeyUsersS4BracellOnda3[[#This Row],[E-MAIL]])&amp;"*",'[1]Bruno Key Users Consolidado1102'!F:F,0))</f>
        <v>Não (Mandar invites Workshops como Convidado)</v>
      </c>
      <c r="U137" s="72" t="str">
        <f>INDEX('[1]Bruno Key Users Consolidado1102'!E:E,MATCH(TRIM(TabelaKeyUsersS4BracellOnda3[[#This Row],[E-MAIL]])&amp;"*",'[1]Bruno Key Users Consolidado1102'!F:F,0))</f>
        <v>Gestão</v>
      </c>
      <c r="V137" s="70"/>
      <c r="W137" s="70"/>
      <c r="X137" s="70"/>
      <c r="Y137" s="65" t="s">
        <v>336</v>
      </c>
      <c r="Z137" s="65"/>
      <c r="AA137" s="81" t="str">
        <f>SUBSTITUTE(SUBSTITUTE(SUBSTITUTE(SUBSTITUTE(SUBSTITUTE(TabelaKeyUsersS4BracellOnda3[[#This Row],[WhatsApp]],"(",""), ")",""),"-",""),"+","")," ","")</f>
        <v>.</v>
      </c>
      <c r="AB137" s="72" t="str">
        <f>IF(ISERROR(MATCH("*"&amp;RIGHT(TabelaKeyUsersS4BracellOnda3[[#This Row],[Whatsapp_limpo]],8),[1]GruposWhatsApp!D:D,0)),"Wng: não",INDEX([1]GruposWhatsApp!B:B,MATCH("*"&amp;RIGHT(TabelaKeyUsersS4BracellOnda3[[#This Row],[Whatsapp_limpo]],8),[1]GruposWhatsApp!D:D,0)))</f>
        <v>Wng: não</v>
      </c>
      <c r="AC137" s="77" t="e">
        <f ca="1">_xlfn.TEXTBEFORE(TabelaKeyUsersS4BracellOnda3[[#This Row],[NOME DO KEY USER/BPs/FUNCIONAL]]," ")&amp;" "&amp;TRIM(RIGHT(SUBSTITUTE(TabelaKeyUsersS4BracellOnda3[[#This Row],[NOME DO KEY USER/BPs/FUNCIONAL]]," ",REPT(" ",255)),255))</f>
        <v>#NAME?</v>
      </c>
      <c r="AD137" s="77" t="e">
        <f ca="1">TabelaKeyUsersS4BracellOnda3[[#This Row],[1o. e Último nome]]&amp;" ("&amp;TabelaKeyUsersS4BracellOnda3[[#This Row],[MÓDULO S4HANA]]&amp;")"&amp;
IF(ISERROR(SEARCH("fup-",TabelaKeyUsersS4BracellOnda3[[#This Row],[Fup Gestor não validou/respondeu lista KeyUser]])),"","#")</f>
        <v>#NAME?</v>
      </c>
      <c r="AE13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7" s="72" t="str">
        <f>IF(ISERROR(SEARCH("@",TabelaKeyUsersS4BracellOnda3[[#This Row],[E-MAIL]]))=FALSE,"Tem e-Mail KeyUserBPFunc","NÂO tem e-Mail KeyUserBPFunc")</f>
        <v>Tem e-Mail KeyUserBPFunc</v>
      </c>
      <c r="AG137" s="72" t="str">
        <f>IF(ISERROR(SEARCH("@",TabelaKeyUsersS4BracellOnda3[[#This Row],[E-mail Gestor]]))=FALSE,"Tem e-Mail Gestor","NÃO tem e-Mail Gestor")</f>
        <v>NÃO tem e-Mail Gestor</v>
      </c>
      <c r="AH137" s="72" t="str">
        <f>"e-Mail KeyUserBPFuncional tem: "&amp;COUNTIFS(TabelaKeyUsersS4BracellOnda3[E-MAIL],TabelaKeyUsersS4BracellOnda3[[#This Row],[E-mail Gestor]])&amp; " Gestor Cadastrado"</f>
        <v>e-Mail KeyUserBPFuncional tem: 0 Gestor Cadastrado</v>
      </c>
      <c r="AI13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8" spans="1:35" hidden="1">
      <c r="A138" s="66" t="s">
        <v>1099</v>
      </c>
      <c r="B138" s="66" t="s">
        <v>405</v>
      </c>
      <c r="C138" s="66" t="s">
        <v>405</v>
      </c>
      <c r="D138" s="67" t="e">
        <f>INDEX(TabelaKeyUsersS4BracellOnda3[NOME DO KEY USER/BPs/FUNCIONAL],MATCH(TabelaKeyUsersS4BracellOnda3[[#This Row],[E-mail Gestor]],TabelaKeyUsersS4BracellOnda3[E-MAIL],0))</f>
        <v>#N/A</v>
      </c>
      <c r="E138" s="67" t="e">
        <f>INDEX(TabelaKeyUsersS4BracellOnda3[CARGO],MATCH(TabelaKeyUsersS4BracellOnda3[[#This Row],[E-mail Gestor]],TabelaKeyUsersS4BracellOnda3[E-MAIL],0))</f>
        <v>#N/A</v>
      </c>
      <c r="F138" s="68">
        <v>45699</v>
      </c>
      <c r="G138" s="69" t="s">
        <v>1138</v>
      </c>
      <c r="H138" s="69" t="s">
        <v>470</v>
      </c>
      <c r="I138" s="69" t="s">
        <v>470</v>
      </c>
      <c r="J138" s="70" t="s">
        <v>1143</v>
      </c>
      <c r="K138" s="70" t="s">
        <v>1144</v>
      </c>
      <c r="L138" s="70" t="s">
        <v>865</v>
      </c>
      <c r="M138" s="70" t="s">
        <v>434</v>
      </c>
      <c r="N138" s="70"/>
      <c r="O138" s="70" t="s">
        <v>1145</v>
      </c>
      <c r="P138" s="70" t="s">
        <v>1105</v>
      </c>
      <c r="Q138" s="70" t="s">
        <v>1106</v>
      </c>
      <c r="R138" s="70" t="s">
        <v>398</v>
      </c>
      <c r="S138" s="70" t="s">
        <v>756</v>
      </c>
      <c r="T138" s="72" t="str">
        <f>INDEX('[1]Bruno Key Users Consolidado1102'!H:H,MATCH(TRIM(TabelaKeyUsersS4BracellOnda3[[#This Row],[E-MAIL]])&amp;"*",'[1]Bruno Key Users Consolidado1102'!F:F,0))</f>
        <v>Não (Mandar invites Workshops como Convidado)</v>
      </c>
      <c r="U138" s="72" t="str">
        <f>INDEX('[1]Bruno Key Users Consolidado1102'!E:E,MATCH(TRIM(TabelaKeyUsersS4BracellOnda3[[#This Row],[E-MAIL]])&amp;"*",'[1]Bruno Key Users Consolidado1102'!F:F,0))</f>
        <v>FI</v>
      </c>
      <c r="V138" s="70"/>
      <c r="W138" s="70"/>
      <c r="X138" s="70"/>
      <c r="Y138" s="65" t="s">
        <v>336</v>
      </c>
      <c r="Z138" s="65"/>
      <c r="AA138" s="81" t="str">
        <f>SUBSTITUTE(SUBSTITUTE(SUBSTITUTE(SUBSTITUTE(SUBSTITUTE(TabelaKeyUsersS4BracellOnda3[[#This Row],[WhatsApp]],"(",""), ")",""),"-",""),"+","")," ","")</f>
        <v>.</v>
      </c>
      <c r="AB138" s="72" t="str">
        <f>IF(ISERROR(MATCH("*"&amp;RIGHT(TabelaKeyUsersS4BracellOnda3[[#This Row],[Whatsapp_limpo]],8),[1]GruposWhatsApp!D:D,0)),"Wng: não",INDEX([1]GruposWhatsApp!B:B,MATCH("*"&amp;RIGHT(TabelaKeyUsersS4BracellOnda3[[#This Row],[Whatsapp_limpo]],8),[1]GruposWhatsApp!D:D,0)))</f>
        <v>Wng: não</v>
      </c>
      <c r="AC138" s="77" t="e">
        <f ca="1">_xlfn.TEXTBEFORE(TabelaKeyUsersS4BracellOnda3[[#This Row],[NOME DO KEY USER/BPs/FUNCIONAL]]," ")&amp;" "&amp;TRIM(RIGHT(SUBSTITUTE(TabelaKeyUsersS4BracellOnda3[[#This Row],[NOME DO KEY USER/BPs/FUNCIONAL]]," ",REPT(" ",255)),255))</f>
        <v>#NAME?</v>
      </c>
      <c r="AD138" s="77" t="e">
        <f ca="1">TabelaKeyUsersS4BracellOnda3[[#This Row],[1o. e Último nome]]&amp;" ("&amp;TabelaKeyUsersS4BracellOnda3[[#This Row],[MÓDULO S4HANA]]&amp;")"&amp;
IF(ISERROR(SEARCH("fup-",TabelaKeyUsersS4BracellOnda3[[#This Row],[Fup Gestor não validou/respondeu lista KeyUser]])),"","#")</f>
        <v>#NAME?</v>
      </c>
      <c r="AE13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8" s="72" t="str">
        <f>IF(ISERROR(SEARCH("@",TabelaKeyUsersS4BracellOnda3[[#This Row],[E-MAIL]]))=FALSE,"Tem e-Mail KeyUserBPFunc","NÂO tem e-Mail KeyUserBPFunc")</f>
        <v>Tem e-Mail KeyUserBPFunc</v>
      </c>
      <c r="AG138" s="72" t="str">
        <f>IF(ISERROR(SEARCH("@",TabelaKeyUsersS4BracellOnda3[[#This Row],[E-mail Gestor]]))=FALSE,"Tem e-Mail Gestor","NÃO tem e-Mail Gestor")</f>
        <v>NÃO tem e-Mail Gestor</v>
      </c>
      <c r="AH138" s="72" t="str">
        <f>"e-Mail KeyUserBPFuncional tem: "&amp;COUNTIFS(TabelaKeyUsersS4BracellOnda3[E-MAIL],TabelaKeyUsersS4BracellOnda3[[#This Row],[E-mail Gestor]])&amp; " Gestor Cadastrado"</f>
        <v>e-Mail KeyUserBPFuncional tem: 0 Gestor Cadastrado</v>
      </c>
      <c r="AI13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39" spans="1:35" hidden="1">
      <c r="A139" s="66" t="s">
        <v>1099</v>
      </c>
      <c r="B139" s="66" t="s">
        <v>405</v>
      </c>
      <c r="C139" s="66" t="s">
        <v>405</v>
      </c>
      <c r="D139" s="67" t="e">
        <f>INDEX(TabelaKeyUsersS4BracellOnda3[NOME DO KEY USER/BPs/FUNCIONAL],MATCH(TabelaKeyUsersS4BracellOnda3[[#This Row],[E-mail Gestor]],TabelaKeyUsersS4BracellOnda3[E-MAIL],0))</f>
        <v>#N/A</v>
      </c>
      <c r="E139" s="67" t="e">
        <f>INDEX(TabelaKeyUsersS4BracellOnda3[CARGO],MATCH(TabelaKeyUsersS4BracellOnda3[[#This Row],[E-mail Gestor]],TabelaKeyUsersS4BracellOnda3[E-MAIL],0))</f>
        <v>#N/A</v>
      </c>
      <c r="F139" s="68">
        <v>45699</v>
      </c>
      <c r="G139" s="69" t="s">
        <v>1146</v>
      </c>
      <c r="H139" s="69" t="s">
        <v>470</v>
      </c>
      <c r="I139" s="69" t="s">
        <v>470</v>
      </c>
      <c r="J139" s="70" t="s">
        <v>1147</v>
      </c>
      <c r="K139" s="70" t="s">
        <v>1148</v>
      </c>
      <c r="L139" s="70" t="s">
        <v>1149</v>
      </c>
      <c r="M139" s="65" t="s">
        <v>521</v>
      </c>
      <c r="N139" s="70"/>
      <c r="O139" s="70" t="s">
        <v>1150</v>
      </c>
      <c r="P139" s="70" t="s">
        <v>1105</v>
      </c>
      <c r="Q139" s="70" t="s">
        <v>1106</v>
      </c>
      <c r="R139" s="70" t="s">
        <v>398</v>
      </c>
      <c r="S139" s="70" t="s">
        <v>756</v>
      </c>
      <c r="T139" s="72" t="str">
        <f>INDEX('[1]Bruno Key Users Consolidado1102'!H:H,MATCH(TRIM(TabelaKeyUsersS4BracellOnda3[[#This Row],[E-MAIL]])&amp;"*",'[1]Bruno Key Users Consolidado1102'!F:F,0))</f>
        <v>Não (Mandar invites Workshops como Convidado)</v>
      </c>
      <c r="U139" s="72" t="str">
        <f>INDEX('[1]Bruno Key Users Consolidado1102'!E:E,MATCH(TRIM(TabelaKeyUsersS4BracellOnda3[[#This Row],[E-MAIL]])&amp;"*",'[1]Bruno Key Users Consolidado1102'!F:F,0))</f>
        <v> WM</v>
      </c>
      <c r="V139" s="70"/>
      <c r="W139" s="70"/>
      <c r="X139" s="70"/>
      <c r="Y139" s="65" t="s">
        <v>336</v>
      </c>
      <c r="Z139" s="65"/>
      <c r="AA139" s="81" t="str">
        <f>SUBSTITUTE(SUBSTITUTE(SUBSTITUTE(SUBSTITUTE(SUBSTITUTE(TabelaKeyUsersS4BracellOnda3[[#This Row],[WhatsApp]],"(",""), ")",""),"-",""),"+","")," ","")</f>
        <v>.</v>
      </c>
      <c r="AB139" s="72" t="str">
        <f>IF(ISERROR(MATCH("*"&amp;RIGHT(TabelaKeyUsersS4BracellOnda3[[#This Row],[Whatsapp_limpo]],8),[1]GruposWhatsApp!D:D,0)),"Wng: não",INDEX([1]GruposWhatsApp!B:B,MATCH("*"&amp;RIGHT(TabelaKeyUsersS4BracellOnda3[[#This Row],[Whatsapp_limpo]],8),[1]GruposWhatsApp!D:D,0)))</f>
        <v>Wng: não</v>
      </c>
      <c r="AC139" s="77" t="e">
        <f ca="1">_xlfn.TEXTBEFORE(TabelaKeyUsersS4BracellOnda3[[#This Row],[NOME DO KEY USER/BPs/FUNCIONAL]]," ")&amp;" "&amp;TRIM(RIGHT(SUBSTITUTE(TabelaKeyUsersS4BracellOnda3[[#This Row],[NOME DO KEY USER/BPs/FUNCIONAL]]," ",REPT(" ",255)),255))</f>
        <v>#NAME?</v>
      </c>
      <c r="AD139" s="77" t="e">
        <f ca="1">TabelaKeyUsersS4BracellOnda3[[#This Row],[1o. e Último nome]]&amp;" ("&amp;TabelaKeyUsersS4BracellOnda3[[#This Row],[MÓDULO S4HANA]]&amp;")"&amp;
IF(ISERROR(SEARCH("fup-",TabelaKeyUsersS4BracellOnda3[[#This Row],[Fup Gestor não validou/respondeu lista KeyUser]])),"","#")</f>
        <v>#NAME?</v>
      </c>
      <c r="AE13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39" s="72" t="str">
        <f>IF(ISERROR(SEARCH("@",TabelaKeyUsersS4BracellOnda3[[#This Row],[E-MAIL]]))=FALSE,"Tem e-Mail KeyUserBPFunc","NÂO tem e-Mail KeyUserBPFunc")</f>
        <v>Tem e-Mail KeyUserBPFunc</v>
      </c>
      <c r="AG139" s="72" t="str">
        <f>IF(ISERROR(SEARCH("@",TabelaKeyUsersS4BracellOnda3[[#This Row],[E-mail Gestor]]))=FALSE,"Tem e-Mail Gestor","NÃO tem e-Mail Gestor")</f>
        <v>NÃO tem e-Mail Gestor</v>
      </c>
      <c r="AH139" s="72" t="str">
        <f>"e-Mail KeyUserBPFuncional tem: "&amp;COUNTIFS(TabelaKeyUsersS4BracellOnda3[E-MAIL],TabelaKeyUsersS4BracellOnda3[[#This Row],[E-mail Gestor]])&amp; " Gestor Cadastrado"</f>
        <v>e-Mail KeyUserBPFuncional tem: 0 Gestor Cadastrado</v>
      </c>
      <c r="AI13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0" spans="1:35" hidden="1">
      <c r="A140" s="66" t="s">
        <v>1099</v>
      </c>
      <c r="B140" s="66" t="s">
        <v>405</v>
      </c>
      <c r="C140" s="66" t="s">
        <v>405</v>
      </c>
      <c r="D140" s="67" t="e">
        <f>INDEX(TabelaKeyUsersS4BracellOnda3[NOME DO KEY USER/BPs/FUNCIONAL],MATCH(TabelaKeyUsersS4BracellOnda3[[#This Row],[E-mail Gestor]],TabelaKeyUsersS4BracellOnda3[E-MAIL],0))</f>
        <v>#N/A</v>
      </c>
      <c r="E140" s="67" t="e">
        <f>INDEX(TabelaKeyUsersS4BracellOnda3[CARGO],MATCH(TabelaKeyUsersS4BracellOnda3[[#This Row],[E-mail Gestor]],TabelaKeyUsersS4BracellOnda3[E-MAIL],0))</f>
        <v>#N/A</v>
      </c>
      <c r="F140" s="68">
        <v>45699</v>
      </c>
      <c r="G140" s="69" t="s">
        <v>1146</v>
      </c>
      <c r="H140" s="69" t="s">
        <v>470</v>
      </c>
      <c r="I140" s="69" t="s">
        <v>470</v>
      </c>
      <c r="J140" s="70" t="s">
        <v>1151</v>
      </c>
      <c r="K140" s="70" t="s">
        <v>1152</v>
      </c>
      <c r="L140" s="70" t="s">
        <v>1149</v>
      </c>
      <c r="M140" s="70" t="s">
        <v>1153</v>
      </c>
      <c r="N140" s="70"/>
      <c r="O140" s="70" t="s">
        <v>1154</v>
      </c>
      <c r="P140" s="70" t="s">
        <v>1105</v>
      </c>
      <c r="Q140" s="70" t="s">
        <v>1112</v>
      </c>
      <c r="R140" s="70" t="s">
        <v>398</v>
      </c>
      <c r="S140" s="70" t="s">
        <v>756</v>
      </c>
      <c r="T140" s="72" t="str">
        <f>INDEX('[1]Bruno Key Users Consolidado1102'!H:H,MATCH(TRIM(TabelaKeyUsersS4BracellOnda3[[#This Row],[E-MAIL]])&amp;"*",'[1]Bruno Key Users Consolidado1102'!F:F,0))</f>
        <v>Não (Mandar invites Workshops como Convidado)</v>
      </c>
      <c r="U140" s="72" t="str">
        <f>INDEX('[1]Bruno Key Users Consolidado1102'!E:E,MATCH(TRIM(TabelaKeyUsersS4BracellOnda3[[#This Row],[E-MAIL]])&amp;"*",'[1]Bruno Key Users Consolidado1102'!F:F,0))</f>
        <v>LES</v>
      </c>
      <c r="V140" s="70"/>
      <c r="W140" s="70"/>
      <c r="X140" s="70"/>
      <c r="Y140" s="65" t="s">
        <v>336</v>
      </c>
      <c r="Z140" s="65"/>
      <c r="AA140" s="81" t="str">
        <f>SUBSTITUTE(SUBSTITUTE(SUBSTITUTE(SUBSTITUTE(SUBSTITUTE(TabelaKeyUsersS4BracellOnda3[[#This Row],[WhatsApp]],"(",""), ")",""),"-",""),"+","")," ","")</f>
        <v>.</v>
      </c>
      <c r="AB140" s="72" t="str">
        <f>IF(ISERROR(MATCH("*"&amp;RIGHT(TabelaKeyUsersS4BracellOnda3[[#This Row],[Whatsapp_limpo]],8),[1]GruposWhatsApp!D:D,0)),"Wng: não",INDEX([1]GruposWhatsApp!B:B,MATCH("*"&amp;RIGHT(TabelaKeyUsersS4BracellOnda3[[#This Row],[Whatsapp_limpo]],8),[1]GruposWhatsApp!D:D,0)))</f>
        <v>Wng: não</v>
      </c>
      <c r="AC140" s="77" t="e">
        <f ca="1">_xlfn.TEXTBEFORE(TabelaKeyUsersS4BracellOnda3[[#This Row],[NOME DO KEY USER/BPs/FUNCIONAL]]," ")&amp;" "&amp;TRIM(RIGHT(SUBSTITUTE(TabelaKeyUsersS4BracellOnda3[[#This Row],[NOME DO KEY USER/BPs/FUNCIONAL]]," ",REPT(" ",255)),255))</f>
        <v>#NAME?</v>
      </c>
      <c r="AD140" s="77" t="e">
        <f ca="1">TabelaKeyUsersS4BracellOnda3[[#This Row],[1o. e Último nome]]&amp;" ("&amp;TabelaKeyUsersS4BracellOnda3[[#This Row],[MÓDULO S4HANA]]&amp;")"&amp;
IF(ISERROR(SEARCH("fup-",TabelaKeyUsersS4BracellOnda3[[#This Row],[Fup Gestor não validou/respondeu lista KeyUser]])),"","#")</f>
        <v>#NAME?</v>
      </c>
      <c r="AE14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0" s="72" t="str">
        <f>IF(ISERROR(SEARCH("@",TabelaKeyUsersS4BracellOnda3[[#This Row],[E-MAIL]]))=FALSE,"Tem e-Mail KeyUserBPFunc","NÂO tem e-Mail KeyUserBPFunc")</f>
        <v>Tem e-Mail KeyUserBPFunc</v>
      </c>
      <c r="AG140" s="72" t="str">
        <f>IF(ISERROR(SEARCH("@",TabelaKeyUsersS4BracellOnda3[[#This Row],[E-mail Gestor]]))=FALSE,"Tem e-Mail Gestor","NÃO tem e-Mail Gestor")</f>
        <v>NÃO tem e-Mail Gestor</v>
      </c>
      <c r="AH140" s="72" t="str">
        <f>"e-Mail KeyUserBPFuncional tem: "&amp;COUNTIFS(TabelaKeyUsersS4BracellOnda3[E-MAIL],TabelaKeyUsersS4BracellOnda3[[#This Row],[E-mail Gestor]])&amp; " Gestor Cadastrado"</f>
        <v>e-Mail KeyUserBPFuncional tem: 0 Gestor Cadastrado</v>
      </c>
      <c r="AI14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1" spans="1:35" hidden="1">
      <c r="A141" s="66" t="s">
        <v>1099</v>
      </c>
      <c r="B141" s="66" t="s">
        <v>405</v>
      </c>
      <c r="C141" s="66" t="s">
        <v>405</v>
      </c>
      <c r="D141" s="67" t="e">
        <f>INDEX(TabelaKeyUsersS4BracellOnda3[NOME DO KEY USER/BPs/FUNCIONAL],MATCH(TabelaKeyUsersS4BracellOnda3[[#This Row],[E-mail Gestor]],TabelaKeyUsersS4BracellOnda3[E-MAIL],0))</f>
        <v>#N/A</v>
      </c>
      <c r="E141" s="67" t="e">
        <f>INDEX(TabelaKeyUsersS4BracellOnda3[CARGO],MATCH(TabelaKeyUsersS4BracellOnda3[[#This Row],[E-mail Gestor]],TabelaKeyUsersS4BracellOnda3[E-MAIL],0))</f>
        <v>#N/A</v>
      </c>
      <c r="F141" s="68">
        <v>45699</v>
      </c>
      <c r="G141" s="69" t="s">
        <v>1146</v>
      </c>
      <c r="H141" s="69" t="s">
        <v>470</v>
      </c>
      <c r="I141" s="69" t="s">
        <v>470</v>
      </c>
      <c r="J141" s="70" t="s">
        <v>1155</v>
      </c>
      <c r="K141" s="70" t="s">
        <v>1156</v>
      </c>
      <c r="L141" s="70" t="s">
        <v>1157</v>
      </c>
      <c r="M141" s="70" t="s">
        <v>646</v>
      </c>
      <c r="N141" s="65" t="s">
        <v>647</v>
      </c>
      <c r="O141" s="70" t="s">
        <v>1158</v>
      </c>
      <c r="P141" s="70" t="s">
        <v>1105</v>
      </c>
      <c r="Q141" s="70" t="s">
        <v>1112</v>
      </c>
      <c r="R141" s="70" t="s">
        <v>398</v>
      </c>
      <c r="S141" s="70" t="s">
        <v>756</v>
      </c>
      <c r="T141" s="72" t="str">
        <f>INDEX('[1]Bruno Key Users Consolidado1102'!H:H,MATCH(TRIM(TabelaKeyUsersS4BracellOnda3[[#This Row],[E-MAIL]])&amp;"*",'[1]Bruno Key Users Consolidado1102'!F:F,0))</f>
        <v>Não (Mandar invites Workshops como Convidado)</v>
      </c>
      <c r="U141" s="72" t="str">
        <f>INDEX('[1]Bruno Key Users Consolidado1102'!E:E,MATCH(TRIM(TabelaKeyUsersS4BracellOnda3[[#This Row],[E-MAIL]])&amp;"*",'[1]Bruno Key Users Consolidado1102'!F:F,0))</f>
        <v>SD</v>
      </c>
      <c r="V141" s="70"/>
      <c r="W141" s="70"/>
      <c r="X141" s="70"/>
      <c r="Y141" s="65" t="s">
        <v>336</v>
      </c>
      <c r="Z141" s="65"/>
      <c r="AA141" s="81" t="str">
        <f>SUBSTITUTE(SUBSTITUTE(SUBSTITUTE(SUBSTITUTE(SUBSTITUTE(TabelaKeyUsersS4BracellOnda3[[#This Row],[WhatsApp]],"(",""), ")",""),"-",""),"+","")," ","")</f>
        <v>.</v>
      </c>
      <c r="AB141" s="72" t="str">
        <f>IF(ISERROR(MATCH("*"&amp;RIGHT(TabelaKeyUsersS4BracellOnda3[[#This Row],[Whatsapp_limpo]],8),[1]GruposWhatsApp!D:D,0)),"Wng: não",INDEX([1]GruposWhatsApp!B:B,MATCH("*"&amp;RIGHT(TabelaKeyUsersS4BracellOnda3[[#This Row],[Whatsapp_limpo]],8),[1]GruposWhatsApp!D:D,0)))</f>
        <v>Wng: não</v>
      </c>
      <c r="AC141" s="77" t="e">
        <f ca="1">_xlfn.TEXTBEFORE(TabelaKeyUsersS4BracellOnda3[[#This Row],[NOME DO KEY USER/BPs/FUNCIONAL]]," ")&amp;" "&amp;TRIM(RIGHT(SUBSTITUTE(TabelaKeyUsersS4BracellOnda3[[#This Row],[NOME DO KEY USER/BPs/FUNCIONAL]]," ",REPT(" ",255)),255))</f>
        <v>#NAME?</v>
      </c>
      <c r="AD141" s="77" t="e">
        <f ca="1">TabelaKeyUsersS4BracellOnda3[[#This Row],[1o. e Último nome]]&amp;" ("&amp;TabelaKeyUsersS4BracellOnda3[[#This Row],[MÓDULO S4HANA]]&amp;")"&amp;
IF(ISERROR(SEARCH("fup-",TabelaKeyUsersS4BracellOnda3[[#This Row],[Fup Gestor não validou/respondeu lista KeyUser]])),"","#")</f>
        <v>#NAME?</v>
      </c>
      <c r="AE14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1" s="72" t="str">
        <f>IF(ISERROR(SEARCH("@",TabelaKeyUsersS4BracellOnda3[[#This Row],[E-MAIL]]))=FALSE,"Tem e-Mail KeyUserBPFunc","NÂO tem e-Mail KeyUserBPFunc")</f>
        <v>Tem e-Mail KeyUserBPFunc</v>
      </c>
      <c r="AG141" s="72" t="str">
        <f>IF(ISERROR(SEARCH("@",TabelaKeyUsersS4BracellOnda3[[#This Row],[E-mail Gestor]]))=FALSE,"Tem e-Mail Gestor","NÃO tem e-Mail Gestor")</f>
        <v>NÃO tem e-Mail Gestor</v>
      </c>
      <c r="AH141" s="72" t="str">
        <f>"e-Mail KeyUserBPFuncional tem: "&amp;COUNTIFS(TabelaKeyUsersS4BracellOnda3[E-MAIL],TabelaKeyUsersS4BracellOnda3[[#This Row],[E-mail Gestor]])&amp; " Gestor Cadastrado"</f>
        <v>e-Mail KeyUserBPFuncional tem: 0 Gestor Cadastrado</v>
      </c>
      <c r="AI14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2" spans="1:35" ht="15" hidden="1">
      <c r="A142" s="66" t="s">
        <v>1099</v>
      </c>
      <c r="B142" s="66" t="s">
        <v>405</v>
      </c>
      <c r="C142" s="66" t="s">
        <v>405</v>
      </c>
      <c r="D142" s="67" t="e">
        <f>INDEX(TabelaKeyUsersS4BracellOnda3[NOME DO KEY USER/BPs/FUNCIONAL],MATCH(TabelaKeyUsersS4BracellOnda3[[#This Row],[E-mail Gestor]],TabelaKeyUsersS4BracellOnda3[E-MAIL],0))</f>
        <v>#N/A</v>
      </c>
      <c r="E142" s="67" t="e">
        <f>INDEX(TabelaKeyUsersS4BracellOnda3[CARGO],MATCH(TabelaKeyUsersS4BracellOnda3[[#This Row],[E-mail Gestor]],TabelaKeyUsersS4BracellOnda3[E-MAIL],0))</f>
        <v>#N/A</v>
      </c>
      <c r="F142" s="68">
        <v>45699</v>
      </c>
      <c r="G142" s="69" t="s">
        <v>1159</v>
      </c>
      <c r="H142" s="69" t="s">
        <v>470</v>
      </c>
      <c r="I142" s="69" t="s">
        <v>470</v>
      </c>
      <c r="J142" s="70" t="s">
        <v>1160</v>
      </c>
      <c r="K142" s="70" t="s">
        <v>1161</v>
      </c>
      <c r="L142" s="70" t="s">
        <v>1162</v>
      </c>
      <c r="M142" s="65" t="s">
        <v>1163</v>
      </c>
      <c r="N142" s="65" t="s">
        <v>647</v>
      </c>
      <c r="O142" s="70" t="s">
        <v>1164</v>
      </c>
      <c r="P142" s="70" t="s">
        <v>1105</v>
      </c>
      <c r="Q142" s="70" t="s">
        <v>1118</v>
      </c>
      <c r="R142" s="70" t="s">
        <v>398</v>
      </c>
      <c r="S142" s="70" t="s">
        <v>756</v>
      </c>
      <c r="T142" s="72" t="str">
        <f>INDEX('[1]Bruno Key Users Consolidado1102'!H:H,MATCH(TRIM(TabelaKeyUsersS4BracellOnda3[[#This Row],[E-MAIL]])&amp;"*",'[1]Bruno Key Users Consolidado1102'!F:F,0))</f>
        <v>Não (Mandar invites Workshops como Convidado)</v>
      </c>
      <c r="U142" s="72" t="str">
        <f>INDEX('[1]Bruno Key Users Consolidado1102'!E:E,MATCH(TRIM(TabelaKeyUsersS4BracellOnda3[[#This Row],[E-MAIL]])&amp;"*",'[1]Bruno Key Users Consolidado1102'!F:F,0))</f>
        <v> SD, MM</v>
      </c>
      <c r="V142" s="70"/>
      <c r="W142" s="70"/>
      <c r="X142" s="70"/>
      <c r="Y142" s="65" t="s">
        <v>336</v>
      </c>
      <c r="Z142" s="65"/>
      <c r="AA142" s="81" t="str">
        <f>SUBSTITUTE(SUBSTITUTE(SUBSTITUTE(SUBSTITUTE(SUBSTITUTE(TabelaKeyUsersS4BracellOnda3[[#This Row],[WhatsApp]],"(",""), ")",""),"-",""),"+","")," ","")</f>
        <v>.</v>
      </c>
      <c r="AB142" s="72" t="str">
        <f>IF(ISERROR(MATCH("*"&amp;RIGHT(TabelaKeyUsersS4BracellOnda3[[#This Row],[Whatsapp_limpo]],8),[1]GruposWhatsApp!D:D,0)),"Wng: não",INDEX([1]GruposWhatsApp!B:B,MATCH("*"&amp;RIGHT(TabelaKeyUsersS4BracellOnda3[[#This Row],[Whatsapp_limpo]],8),[1]GruposWhatsApp!D:D,0)))</f>
        <v>Wng: não</v>
      </c>
      <c r="AC142" s="77" t="e">
        <f ca="1">_xlfn.TEXTBEFORE(TabelaKeyUsersS4BracellOnda3[[#This Row],[NOME DO KEY USER/BPs/FUNCIONAL]]," ")&amp;" "&amp;TRIM(RIGHT(SUBSTITUTE(TabelaKeyUsersS4BracellOnda3[[#This Row],[NOME DO KEY USER/BPs/FUNCIONAL]]," ",REPT(" ",255)),255))</f>
        <v>#NAME?</v>
      </c>
      <c r="AD142" s="77" t="e">
        <f ca="1">TabelaKeyUsersS4BracellOnda3[[#This Row],[1o. e Último nome]]&amp;" ("&amp;TabelaKeyUsersS4BracellOnda3[[#This Row],[MÓDULO S4HANA]]&amp;")"&amp;
IF(ISERROR(SEARCH("fup-",TabelaKeyUsersS4BracellOnda3[[#This Row],[Fup Gestor não validou/respondeu lista KeyUser]])),"","#")</f>
        <v>#NAME?</v>
      </c>
      <c r="AE14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2" s="72" t="str">
        <f>IF(ISERROR(SEARCH("@",TabelaKeyUsersS4BracellOnda3[[#This Row],[E-MAIL]]))=FALSE,"Tem e-Mail KeyUserBPFunc","NÂO tem e-Mail KeyUserBPFunc")</f>
        <v>Tem e-Mail KeyUserBPFunc</v>
      </c>
      <c r="AG142" s="72" t="str">
        <f>IF(ISERROR(SEARCH("@",TabelaKeyUsersS4BracellOnda3[[#This Row],[E-mail Gestor]]))=FALSE,"Tem e-Mail Gestor","NÃO tem e-Mail Gestor")</f>
        <v>NÃO tem e-Mail Gestor</v>
      </c>
      <c r="AH142" s="72" t="str">
        <f>"e-Mail KeyUserBPFuncional tem: "&amp;COUNTIFS(TabelaKeyUsersS4BracellOnda3[E-MAIL],TabelaKeyUsersS4BracellOnda3[[#This Row],[E-mail Gestor]])&amp; " Gestor Cadastrado"</f>
        <v>e-Mail KeyUserBPFuncional tem: 0 Gestor Cadastrado</v>
      </c>
      <c r="AI14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3" spans="1:35" hidden="1">
      <c r="A143" s="66" t="s">
        <v>1099</v>
      </c>
      <c r="B143" s="66" t="s">
        <v>405</v>
      </c>
      <c r="C143" s="66" t="s">
        <v>405</v>
      </c>
      <c r="D143" s="67" t="e">
        <f>INDEX(TabelaKeyUsersS4BracellOnda3[NOME DO KEY USER/BPs/FUNCIONAL],MATCH(TabelaKeyUsersS4BracellOnda3[[#This Row],[E-mail Gestor]],TabelaKeyUsersS4BracellOnda3[E-MAIL],0))</f>
        <v>#N/A</v>
      </c>
      <c r="E143" s="67" t="e">
        <f>INDEX(TabelaKeyUsersS4BracellOnda3[CARGO],MATCH(TabelaKeyUsersS4BracellOnda3[[#This Row],[E-mail Gestor]],TabelaKeyUsersS4BracellOnda3[E-MAIL],0))</f>
        <v>#N/A</v>
      </c>
      <c r="F143" s="68">
        <v>45699</v>
      </c>
      <c r="G143" s="69" t="s">
        <v>1165</v>
      </c>
      <c r="H143" s="69" t="s">
        <v>470</v>
      </c>
      <c r="I143" s="69" t="s">
        <v>470</v>
      </c>
      <c r="J143" s="70" t="s">
        <v>1166</v>
      </c>
      <c r="K143" s="70" t="s">
        <v>1167</v>
      </c>
      <c r="L143" s="70" t="s">
        <v>1168</v>
      </c>
      <c r="M143" s="70" t="s">
        <v>1169</v>
      </c>
      <c r="N143" s="70"/>
      <c r="O143" s="70" t="s">
        <v>1170</v>
      </c>
      <c r="P143" s="70" t="s">
        <v>1105</v>
      </c>
      <c r="Q143" s="70" t="s">
        <v>1106</v>
      </c>
      <c r="R143" s="70" t="s">
        <v>398</v>
      </c>
      <c r="S143" s="70" t="s">
        <v>756</v>
      </c>
      <c r="T143" s="72" t="str">
        <f>INDEX('[1]Bruno Key Users Consolidado1102'!H:H,MATCH(TRIM(TabelaKeyUsersS4BracellOnda3[[#This Row],[E-MAIL]])&amp;"*",'[1]Bruno Key Users Consolidado1102'!F:F,0))</f>
        <v>Não (Mandar invites Workshops como Convidado)</v>
      </c>
      <c r="U143" s="72" t="str">
        <f>INDEX('[1]Bruno Key Users Consolidado1102'!E:E,MATCH(TRIM(TabelaKeyUsersS4BracellOnda3[[#This Row],[E-MAIL]])&amp;"*",'[1]Bruno Key Users Consolidado1102'!F:F,0))</f>
        <v>GENERALISTA</v>
      </c>
      <c r="V143" s="70"/>
      <c r="W143" s="70"/>
      <c r="X143" s="70"/>
      <c r="Y143" s="65" t="s">
        <v>336</v>
      </c>
      <c r="Z143" s="65"/>
      <c r="AA143" s="81" t="str">
        <f>SUBSTITUTE(SUBSTITUTE(SUBSTITUTE(SUBSTITUTE(SUBSTITUTE(TabelaKeyUsersS4BracellOnda3[[#This Row],[WhatsApp]],"(",""), ")",""),"-",""),"+","")," ","")</f>
        <v>.</v>
      </c>
      <c r="AB143" s="72" t="str">
        <f>IF(ISERROR(MATCH("*"&amp;RIGHT(TabelaKeyUsersS4BracellOnda3[[#This Row],[Whatsapp_limpo]],8),[1]GruposWhatsApp!D:D,0)),"Wng: não",INDEX([1]GruposWhatsApp!B:B,MATCH("*"&amp;RIGHT(TabelaKeyUsersS4BracellOnda3[[#This Row],[Whatsapp_limpo]],8),[1]GruposWhatsApp!D:D,0)))</f>
        <v>Wng: não</v>
      </c>
      <c r="AC143" s="77" t="e">
        <f ca="1">_xlfn.TEXTBEFORE(TabelaKeyUsersS4BracellOnda3[[#This Row],[NOME DO KEY USER/BPs/FUNCIONAL]]," ")&amp;" "&amp;TRIM(RIGHT(SUBSTITUTE(TabelaKeyUsersS4BracellOnda3[[#This Row],[NOME DO KEY USER/BPs/FUNCIONAL]]," ",REPT(" ",255)),255))</f>
        <v>#NAME?</v>
      </c>
      <c r="AD143" s="77" t="e">
        <f ca="1">TabelaKeyUsersS4BracellOnda3[[#This Row],[1o. e Último nome]]&amp;" ("&amp;TabelaKeyUsersS4BracellOnda3[[#This Row],[MÓDULO S4HANA]]&amp;")"&amp;
IF(ISERROR(SEARCH("fup-",TabelaKeyUsersS4BracellOnda3[[#This Row],[Fup Gestor não validou/respondeu lista KeyUser]])),"","#")</f>
        <v>#NAME?</v>
      </c>
      <c r="AE14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3" s="72" t="str">
        <f>IF(ISERROR(SEARCH("@",TabelaKeyUsersS4BracellOnda3[[#This Row],[E-MAIL]]))=FALSE,"Tem e-Mail KeyUserBPFunc","NÂO tem e-Mail KeyUserBPFunc")</f>
        <v>Tem e-Mail KeyUserBPFunc</v>
      </c>
      <c r="AG143" s="72" t="str">
        <f>IF(ISERROR(SEARCH("@",TabelaKeyUsersS4BracellOnda3[[#This Row],[E-mail Gestor]]))=FALSE,"Tem e-Mail Gestor","NÃO tem e-Mail Gestor")</f>
        <v>NÃO tem e-Mail Gestor</v>
      </c>
      <c r="AH143" s="72" t="str">
        <f>"e-Mail KeyUserBPFuncional tem: "&amp;COUNTIFS(TabelaKeyUsersS4BracellOnda3[E-MAIL],TabelaKeyUsersS4BracellOnda3[[#This Row],[E-mail Gestor]])&amp; " Gestor Cadastrado"</f>
        <v>e-Mail KeyUserBPFuncional tem: 0 Gestor Cadastrado</v>
      </c>
      <c r="AI14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4" spans="1:35" hidden="1">
      <c r="A144" s="66" t="s">
        <v>1099</v>
      </c>
      <c r="B144" s="66" t="s">
        <v>405</v>
      </c>
      <c r="C144" s="66" t="s">
        <v>405</v>
      </c>
      <c r="D144" s="67" t="e">
        <f>INDEX(TabelaKeyUsersS4BracellOnda3[NOME DO KEY USER/BPs/FUNCIONAL],MATCH(TabelaKeyUsersS4BracellOnda3[[#This Row],[E-mail Gestor]],TabelaKeyUsersS4BracellOnda3[E-MAIL],0))</f>
        <v>#N/A</v>
      </c>
      <c r="E144" s="67" t="e">
        <f>INDEX(TabelaKeyUsersS4BracellOnda3[CARGO],MATCH(TabelaKeyUsersS4BracellOnda3[[#This Row],[E-mail Gestor]],TabelaKeyUsersS4BracellOnda3[E-MAIL],0))</f>
        <v>#N/A</v>
      </c>
      <c r="F144" s="68">
        <v>45699</v>
      </c>
      <c r="G144" s="69" t="s">
        <v>1171</v>
      </c>
      <c r="H144" s="69" t="s">
        <v>470</v>
      </c>
      <c r="I144" s="69" t="s">
        <v>470</v>
      </c>
      <c r="J144" s="70" t="s">
        <v>1172</v>
      </c>
      <c r="K144" s="70" t="s">
        <v>1102</v>
      </c>
      <c r="L144" s="70" t="s">
        <v>1173</v>
      </c>
      <c r="M144" s="70" t="s">
        <v>732</v>
      </c>
      <c r="N144" s="70"/>
      <c r="O144" s="70" t="s">
        <v>1174</v>
      </c>
      <c r="P144" s="70" t="s">
        <v>1105</v>
      </c>
      <c r="Q144" s="70" t="s">
        <v>1106</v>
      </c>
      <c r="R144" s="70" t="s">
        <v>398</v>
      </c>
      <c r="S144" s="70" t="s">
        <v>756</v>
      </c>
      <c r="T144" s="72" t="str">
        <f>INDEX('[1]Bruno Key Users Consolidado1102'!H:H,MATCH(TRIM(TabelaKeyUsersS4BracellOnda3[[#This Row],[E-MAIL]])&amp;"*",'[1]Bruno Key Users Consolidado1102'!F:F,0))</f>
        <v>Não (Mandar invites Workshops como Convidado)</v>
      </c>
      <c r="U144" s="72" t="str">
        <f>INDEX('[1]Bruno Key Users Consolidado1102'!E:E,MATCH(TRIM(TabelaKeyUsersS4BracellOnda3[[#This Row],[E-MAIL]])&amp;"*",'[1]Bruno Key Users Consolidado1102'!F:F,0))</f>
        <v>PP</v>
      </c>
      <c r="V144" s="70"/>
      <c r="W144" s="70"/>
      <c r="X144" s="70"/>
      <c r="Y144" s="65" t="s">
        <v>336</v>
      </c>
      <c r="Z144" s="65"/>
      <c r="AA144" s="81" t="str">
        <f>SUBSTITUTE(SUBSTITUTE(SUBSTITUTE(SUBSTITUTE(SUBSTITUTE(TabelaKeyUsersS4BracellOnda3[[#This Row],[WhatsApp]],"(",""), ")",""),"-",""),"+","")," ","")</f>
        <v>.</v>
      </c>
      <c r="AB144" s="72" t="str">
        <f>IF(ISERROR(MATCH("*"&amp;RIGHT(TabelaKeyUsersS4BracellOnda3[[#This Row],[Whatsapp_limpo]],8),[1]GruposWhatsApp!D:D,0)),"Wng: não",INDEX([1]GruposWhatsApp!B:B,MATCH("*"&amp;RIGHT(TabelaKeyUsersS4BracellOnda3[[#This Row],[Whatsapp_limpo]],8),[1]GruposWhatsApp!D:D,0)))</f>
        <v>Wng: não</v>
      </c>
      <c r="AC144" s="77" t="e">
        <f ca="1">_xlfn.TEXTBEFORE(TabelaKeyUsersS4BracellOnda3[[#This Row],[NOME DO KEY USER/BPs/FUNCIONAL]]," ")&amp;" "&amp;TRIM(RIGHT(SUBSTITUTE(TabelaKeyUsersS4BracellOnda3[[#This Row],[NOME DO KEY USER/BPs/FUNCIONAL]]," ",REPT(" ",255)),255))</f>
        <v>#NAME?</v>
      </c>
      <c r="AD144" s="77" t="e">
        <f ca="1">TabelaKeyUsersS4BracellOnda3[[#This Row],[1o. e Último nome]]&amp;" ("&amp;TabelaKeyUsersS4BracellOnda3[[#This Row],[MÓDULO S4HANA]]&amp;")"&amp;
IF(ISERROR(SEARCH("fup-",TabelaKeyUsersS4BracellOnda3[[#This Row],[Fup Gestor não validou/respondeu lista KeyUser]])),"","#")</f>
        <v>#NAME?</v>
      </c>
      <c r="AE14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4" s="72" t="str">
        <f>IF(ISERROR(SEARCH("@",TabelaKeyUsersS4BracellOnda3[[#This Row],[E-MAIL]]))=FALSE,"Tem e-Mail KeyUserBPFunc","NÂO tem e-Mail KeyUserBPFunc")</f>
        <v>Tem e-Mail KeyUserBPFunc</v>
      </c>
      <c r="AG144" s="72" t="str">
        <f>IF(ISERROR(SEARCH("@",TabelaKeyUsersS4BracellOnda3[[#This Row],[E-mail Gestor]]))=FALSE,"Tem e-Mail Gestor","NÃO tem e-Mail Gestor")</f>
        <v>NÃO tem e-Mail Gestor</v>
      </c>
      <c r="AH144" s="72" t="str">
        <f>"e-Mail KeyUserBPFuncional tem: "&amp;COUNTIFS(TabelaKeyUsersS4BracellOnda3[E-MAIL],TabelaKeyUsersS4BracellOnda3[[#This Row],[E-mail Gestor]])&amp; " Gestor Cadastrado"</f>
        <v>e-Mail KeyUserBPFuncional tem: 0 Gestor Cadastrado</v>
      </c>
      <c r="AI14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5" spans="1:35" hidden="1">
      <c r="A145" s="66" t="s">
        <v>1099</v>
      </c>
      <c r="B145" s="66" t="s">
        <v>405</v>
      </c>
      <c r="C145" s="66" t="s">
        <v>405</v>
      </c>
      <c r="D145" s="67" t="e">
        <f>INDEX(TabelaKeyUsersS4BracellOnda3[NOME DO KEY USER/BPs/FUNCIONAL],MATCH(TabelaKeyUsersS4BracellOnda3[[#This Row],[E-mail Gestor]],TabelaKeyUsersS4BracellOnda3[E-MAIL],0))</f>
        <v>#N/A</v>
      </c>
      <c r="E145" s="67" t="e">
        <f>INDEX(TabelaKeyUsersS4BracellOnda3[CARGO],MATCH(TabelaKeyUsersS4BracellOnda3[[#This Row],[E-mail Gestor]],TabelaKeyUsersS4BracellOnda3[E-MAIL],0))</f>
        <v>#N/A</v>
      </c>
      <c r="F145" s="68">
        <v>45699</v>
      </c>
      <c r="G145" s="69" t="s">
        <v>1171</v>
      </c>
      <c r="H145" s="69" t="s">
        <v>470</v>
      </c>
      <c r="I145" s="69" t="s">
        <v>470</v>
      </c>
      <c r="J145" s="70" t="s">
        <v>1175</v>
      </c>
      <c r="K145" s="70" t="s">
        <v>1148</v>
      </c>
      <c r="L145" s="70" t="s">
        <v>1128</v>
      </c>
      <c r="M145" s="70" t="s">
        <v>860</v>
      </c>
      <c r="N145" s="70" t="s">
        <v>412</v>
      </c>
      <c r="O145" s="70" t="s">
        <v>1176</v>
      </c>
      <c r="P145" s="70" t="s">
        <v>1105</v>
      </c>
      <c r="Q145" s="70" t="s">
        <v>1106</v>
      </c>
      <c r="R145" s="70" t="s">
        <v>398</v>
      </c>
      <c r="S145" s="70" t="s">
        <v>756</v>
      </c>
      <c r="T145" s="72" t="str">
        <f>INDEX('[1]Bruno Key Users Consolidado1102'!H:H,MATCH(TRIM(TabelaKeyUsersS4BracellOnda3[[#This Row],[E-MAIL]])&amp;"*",'[1]Bruno Key Users Consolidado1102'!F:F,0))</f>
        <v>Não (Mandar invites Workshops como Convidado)</v>
      </c>
      <c r="U145" s="72" t="str">
        <f>INDEX('[1]Bruno Key Users Consolidado1102'!E:E,MATCH(TRIM(TabelaKeyUsersS4BracellOnda3[[#This Row],[E-MAIL]])&amp;"*",'[1]Bruno Key Users Consolidado1102'!F:F,0))</f>
        <v>WM/MM</v>
      </c>
      <c r="V145" s="70"/>
      <c r="W145" s="70"/>
      <c r="X145" s="70"/>
      <c r="Y145" s="65" t="s">
        <v>336</v>
      </c>
      <c r="Z145" s="65"/>
      <c r="AA145" s="81" t="str">
        <f>SUBSTITUTE(SUBSTITUTE(SUBSTITUTE(SUBSTITUTE(SUBSTITUTE(TabelaKeyUsersS4BracellOnda3[[#This Row],[WhatsApp]],"(",""), ")",""),"-",""),"+","")," ","")</f>
        <v>.</v>
      </c>
      <c r="AB145" s="72" t="str">
        <f>IF(ISERROR(MATCH("*"&amp;RIGHT(TabelaKeyUsersS4BracellOnda3[[#This Row],[Whatsapp_limpo]],8),[1]GruposWhatsApp!D:D,0)),"Wng: não",INDEX([1]GruposWhatsApp!B:B,MATCH("*"&amp;RIGHT(TabelaKeyUsersS4BracellOnda3[[#This Row],[Whatsapp_limpo]],8),[1]GruposWhatsApp!D:D,0)))</f>
        <v>Wng: não</v>
      </c>
      <c r="AC145" s="77" t="e">
        <f ca="1">_xlfn.TEXTBEFORE(TabelaKeyUsersS4BracellOnda3[[#This Row],[NOME DO KEY USER/BPs/FUNCIONAL]]," ")&amp;" "&amp;TRIM(RIGHT(SUBSTITUTE(TabelaKeyUsersS4BracellOnda3[[#This Row],[NOME DO KEY USER/BPs/FUNCIONAL]]," ",REPT(" ",255)),255))</f>
        <v>#NAME?</v>
      </c>
      <c r="AD145" s="77" t="e">
        <f ca="1">TabelaKeyUsersS4BracellOnda3[[#This Row],[1o. e Último nome]]&amp;" ("&amp;TabelaKeyUsersS4BracellOnda3[[#This Row],[MÓDULO S4HANA]]&amp;")"&amp;
IF(ISERROR(SEARCH("fup-",TabelaKeyUsersS4BracellOnda3[[#This Row],[Fup Gestor não validou/respondeu lista KeyUser]])),"","#")</f>
        <v>#NAME?</v>
      </c>
      <c r="AE14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5" s="72" t="str">
        <f>IF(ISERROR(SEARCH("@",TabelaKeyUsersS4BracellOnda3[[#This Row],[E-MAIL]]))=FALSE,"Tem e-Mail KeyUserBPFunc","NÂO tem e-Mail KeyUserBPFunc")</f>
        <v>Tem e-Mail KeyUserBPFunc</v>
      </c>
      <c r="AG145" s="72" t="str">
        <f>IF(ISERROR(SEARCH("@",TabelaKeyUsersS4BracellOnda3[[#This Row],[E-mail Gestor]]))=FALSE,"Tem e-Mail Gestor","NÃO tem e-Mail Gestor")</f>
        <v>NÃO tem e-Mail Gestor</v>
      </c>
      <c r="AH145" s="72" t="str">
        <f>"e-Mail KeyUserBPFuncional tem: "&amp;COUNTIFS(TabelaKeyUsersS4BracellOnda3[E-MAIL],TabelaKeyUsersS4BracellOnda3[[#This Row],[E-mail Gestor]])&amp; " Gestor Cadastrado"</f>
        <v>e-Mail KeyUserBPFuncional tem: 0 Gestor Cadastrado</v>
      </c>
      <c r="AI14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6" spans="1:35" ht="15" hidden="1">
      <c r="A146" s="66" t="s">
        <v>1099</v>
      </c>
      <c r="B146" s="66" t="s">
        <v>405</v>
      </c>
      <c r="C146" s="66" t="s">
        <v>405</v>
      </c>
      <c r="D146" s="67" t="e">
        <f>INDEX(TabelaKeyUsersS4BracellOnda3[NOME DO KEY USER/BPs/FUNCIONAL],MATCH(TabelaKeyUsersS4BracellOnda3[[#This Row],[E-mail Gestor]],TabelaKeyUsersS4BracellOnda3[E-MAIL],0))</f>
        <v>#N/A</v>
      </c>
      <c r="E146" s="67" t="e">
        <f>INDEX(TabelaKeyUsersS4BracellOnda3[CARGO],MATCH(TabelaKeyUsersS4BracellOnda3[[#This Row],[E-mail Gestor]],TabelaKeyUsersS4BracellOnda3[E-MAIL],0))</f>
        <v>#N/A</v>
      </c>
      <c r="F146" s="68">
        <v>45699</v>
      </c>
      <c r="G146" s="69" t="s">
        <v>1177</v>
      </c>
      <c r="H146" s="69" t="s">
        <v>470</v>
      </c>
      <c r="I146" s="69" t="s">
        <v>470</v>
      </c>
      <c r="J146" s="70" t="s">
        <v>1178</v>
      </c>
      <c r="K146" s="70" t="s">
        <v>1179</v>
      </c>
      <c r="L146" s="70" t="s">
        <v>865</v>
      </c>
      <c r="M146" s="70" t="s">
        <v>454</v>
      </c>
      <c r="N146" s="70"/>
      <c r="O146" s="70" t="s">
        <v>1180</v>
      </c>
      <c r="P146" s="70" t="s">
        <v>1105</v>
      </c>
      <c r="Q146" s="70" t="s">
        <v>1118</v>
      </c>
      <c r="R146" s="70" t="s">
        <v>398</v>
      </c>
      <c r="S146" s="70" t="s">
        <v>756</v>
      </c>
      <c r="T146" s="72" t="str">
        <f>INDEX('[1]Bruno Key Users Consolidado1102'!H:H,MATCH(TRIM(TabelaKeyUsersS4BracellOnda3[[#This Row],[E-MAIL]])&amp;"*",'[1]Bruno Key Users Consolidado1102'!F:F,0))</f>
        <v>Não (Mandar invites Workshops como Convidado)</v>
      </c>
      <c r="U146" s="72" t="str">
        <f>INDEX('[1]Bruno Key Users Consolidado1102'!E:E,MATCH(TRIM(TabelaKeyUsersS4BracellOnda3[[#This Row],[E-MAIL]])&amp;"*",'[1]Bruno Key Users Consolidado1102'!F:F,0))</f>
        <v>CO</v>
      </c>
      <c r="V146" s="70"/>
      <c r="W146" s="70"/>
      <c r="X146" s="70"/>
      <c r="Y146" s="65" t="s">
        <v>336</v>
      </c>
      <c r="Z146" s="65"/>
      <c r="AA146" s="81" t="str">
        <f>SUBSTITUTE(SUBSTITUTE(SUBSTITUTE(SUBSTITUTE(SUBSTITUTE(TabelaKeyUsersS4BracellOnda3[[#This Row],[WhatsApp]],"(",""), ")",""),"-",""),"+","")," ","")</f>
        <v>.</v>
      </c>
      <c r="AB146" s="72" t="str">
        <f>IF(ISERROR(MATCH("*"&amp;RIGHT(TabelaKeyUsersS4BracellOnda3[[#This Row],[Whatsapp_limpo]],8),[1]GruposWhatsApp!D:D,0)),"Wng: não",INDEX([1]GruposWhatsApp!B:B,MATCH("*"&amp;RIGHT(TabelaKeyUsersS4BracellOnda3[[#This Row],[Whatsapp_limpo]],8),[1]GruposWhatsApp!D:D,0)))</f>
        <v>Wng: não</v>
      </c>
      <c r="AC146" s="77" t="e">
        <f ca="1">_xlfn.TEXTBEFORE(TabelaKeyUsersS4BracellOnda3[[#This Row],[NOME DO KEY USER/BPs/FUNCIONAL]]," ")&amp;" "&amp;TRIM(RIGHT(SUBSTITUTE(TabelaKeyUsersS4BracellOnda3[[#This Row],[NOME DO KEY USER/BPs/FUNCIONAL]]," ",REPT(" ",255)),255))</f>
        <v>#NAME?</v>
      </c>
      <c r="AD146" s="77" t="e">
        <f ca="1">TabelaKeyUsersS4BracellOnda3[[#This Row],[1o. e Último nome]]&amp;" ("&amp;TabelaKeyUsersS4BracellOnda3[[#This Row],[MÓDULO S4HANA]]&amp;")"&amp;
IF(ISERROR(SEARCH("fup-",TabelaKeyUsersS4BracellOnda3[[#This Row],[Fup Gestor não validou/respondeu lista KeyUser]])),"","#")</f>
        <v>#NAME?</v>
      </c>
      <c r="AE14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6" s="72" t="str">
        <f>IF(ISERROR(SEARCH("@",TabelaKeyUsersS4BracellOnda3[[#This Row],[E-MAIL]]))=FALSE,"Tem e-Mail KeyUserBPFunc","NÂO tem e-Mail KeyUserBPFunc")</f>
        <v>Tem e-Mail KeyUserBPFunc</v>
      </c>
      <c r="AG146" s="72" t="str">
        <f>IF(ISERROR(SEARCH("@",TabelaKeyUsersS4BracellOnda3[[#This Row],[E-mail Gestor]]))=FALSE,"Tem e-Mail Gestor","NÃO tem e-Mail Gestor")</f>
        <v>NÃO tem e-Mail Gestor</v>
      </c>
      <c r="AH146" s="72" t="str">
        <f>"e-Mail KeyUserBPFuncional tem: "&amp;COUNTIFS(TabelaKeyUsersS4BracellOnda3[E-MAIL],TabelaKeyUsersS4BracellOnda3[[#This Row],[E-mail Gestor]])&amp; " Gestor Cadastrado"</f>
        <v>e-Mail KeyUserBPFuncional tem: 0 Gestor Cadastrado</v>
      </c>
      <c r="AI14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7" spans="1:35" ht="15" hidden="1">
      <c r="A147" s="66" t="s">
        <v>1099</v>
      </c>
      <c r="B147" s="66" t="s">
        <v>405</v>
      </c>
      <c r="C147" s="66" t="s">
        <v>405</v>
      </c>
      <c r="D147" s="67" t="e">
        <f>INDEX(TabelaKeyUsersS4BracellOnda3[NOME DO KEY USER/BPs/FUNCIONAL],MATCH(TabelaKeyUsersS4BracellOnda3[[#This Row],[E-mail Gestor]],TabelaKeyUsersS4BracellOnda3[E-MAIL],0))</f>
        <v>#N/A</v>
      </c>
      <c r="E147" s="67" t="e">
        <f>INDEX(TabelaKeyUsersS4BracellOnda3[CARGO],MATCH(TabelaKeyUsersS4BracellOnda3[[#This Row],[E-mail Gestor]],TabelaKeyUsersS4BracellOnda3[E-MAIL],0))</f>
        <v>#N/A</v>
      </c>
      <c r="F147" s="68">
        <v>45699</v>
      </c>
      <c r="G147" s="69" t="s">
        <v>1177</v>
      </c>
      <c r="H147" s="69" t="s">
        <v>470</v>
      </c>
      <c r="I147" s="69" t="s">
        <v>470</v>
      </c>
      <c r="J147" s="70" t="s">
        <v>1181</v>
      </c>
      <c r="K147" s="70" t="s">
        <v>1182</v>
      </c>
      <c r="L147" s="70" t="s">
        <v>865</v>
      </c>
      <c r="M147" s="70" t="s">
        <v>1183</v>
      </c>
      <c r="N147" s="70"/>
      <c r="O147" s="70" t="s">
        <v>1184</v>
      </c>
      <c r="P147" s="70" t="s">
        <v>1105</v>
      </c>
      <c r="Q147" s="70" t="s">
        <v>1118</v>
      </c>
      <c r="R147" s="70" t="s">
        <v>398</v>
      </c>
      <c r="S147" s="70" t="s">
        <v>756</v>
      </c>
      <c r="T147" s="72" t="str">
        <f>INDEX('[1]Bruno Key Users Consolidado1102'!H:H,MATCH(TRIM(TabelaKeyUsersS4BracellOnda3[[#This Row],[E-MAIL]])&amp;"*",'[1]Bruno Key Users Consolidado1102'!F:F,0))</f>
        <v>Não (Mandar invites Workshops como Convidado)</v>
      </c>
      <c r="U147" s="72" t="str">
        <f>INDEX('[1]Bruno Key Users Consolidado1102'!E:E,MATCH(TRIM(TabelaKeyUsersS4BracellOnda3[[#This Row],[E-MAIL]])&amp;"*",'[1]Bruno Key Users Consolidado1102'!F:F,0))</f>
        <v>FM </v>
      </c>
      <c r="V147" s="70"/>
      <c r="W147" s="70"/>
      <c r="X147" s="70"/>
      <c r="Y147" s="65" t="s">
        <v>336</v>
      </c>
      <c r="Z147" s="65"/>
      <c r="AA147" s="81" t="str">
        <f>SUBSTITUTE(SUBSTITUTE(SUBSTITUTE(SUBSTITUTE(SUBSTITUTE(TabelaKeyUsersS4BracellOnda3[[#This Row],[WhatsApp]],"(",""), ")",""),"-",""),"+","")," ","")</f>
        <v>.</v>
      </c>
      <c r="AB147" s="72" t="str">
        <f>IF(ISERROR(MATCH("*"&amp;RIGHT(TabelaKeyUsersS4BracellOnda3[[#This Row],[Whatsapp_limpo]],8),[1]GruposWhatsApp!D:D,0)),"Wng: não",INDEX([1]GruposWhatsApp!B:B,MATCH("*"&amp;RIGHT(TabelaKeyUsersS4BracellOnda3[[#This Row],[Whatsapp_limpo]],8),[1]GruposWhatsApp!D:D,0)))</f>
        <v>Wng: não</v>
      </c>
      <c r="AC147" s="77" t="e">
        <f ca="1">_xlfn.TEXTBEFORE(TabelaKeyUsersS4BracellOnda3[[#This Row],[NOME DO KEY USER/BPs/FUNCIONAL]]," ")&amp;" "&amp;TRIM(RIGHT(SUBSTITUTE(TabelaKeyUsersS4BracellOnda3[[#This Row],[NOME DO KEY USER/BPs/FUNCIONAL]]," ",REPT(" ",255)),255))</f>
        <v>#NAME?</v>
      </c>
      <c r="AD147" s="77" t="e">
        <f ca="1">TabelaKeyUsersS4BracellOnda3[[#This Row],[1o. e Último nome]]&amp;" ("&amp;TabelaKeyUsersS4BracellOnda3[[#This Row],[MÓDULO S4HANA]]&amp;")"&amp;
IF(ISERROR(SEARCH("fup-",TabelaKeyUsersS4BracellOnda3[[#This Row],[Fup Gestor não validou/respondeu lista KeyUser]])),"","#")</f>
        <v>#NAME?</v>
      </c>
      <c r="AE14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7" s="72" t="str">
        <f>IF(ISERROR(SEARCH("@",TabelaKeyUsersS4BracellOnda3[[#This Row],[E-MAIL]]))=FALSE,"Tem e-Mail KeyUserBPFunc","NÂO tem e-Mail KeyUserBPFunc")</f>
        <v>Tem e-Mail KeyUserBPFunc</v>
      </c>
      <c r="AG147" s="72" t="str">
        <f>IF(ISERROR(SEARCH("@",TabelaKeyUsersS4BracellOnda3[[#This Row],[E-mail Gestor]]))=FALSE,"Tem e-Mail Gestor","NÃO tem e-Mail Gestor")</f>
        <v>NÃO tem e-Mail Gestor</v>
      </c>
      <c r="AH147" s="72" t="str">
        <f>"e-Mail KeyUserBPFuncional tem: "&amp;COUNTIFS(TabelaKeyUsersS4BracellOnda3[E-MAIL],TabelaKeyUsersS4BracellOnda3[[#This Row],[E-mail Gestor]])&amp; " Gestor Cadastrado"</f>
        <v>e-Mail KeyUserBPFuncional tem: 0 Gestor Cadastrado</v>
      </c>
      <c r="AI14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8" spans="1:35" ht="15" hidden="1">
      <c r="A148" s="66" t="s">
        <v>1099</v>
      </c>
      <c r="B148" s="66" t="s">
        <v>405</v>
      </c>
      <c r="C148" s="66" t="s">
        <v>405</v>
      </c>
      <c r="D148" s="67" t="e">
        <f>INDEX(TabelaKeyUsersS4BracellOnda3[NOME DO KEY USER/BPs/FUNCIONAL],MATCH(TabelaKeyUsersS4BracellOnda3[[#This Row],[E-mail Gestor]],TabelaKeyUsersS4BracellOnda3[E-MAIL],0))</f>
        <v>#N/A</v>
      </c>
      <c r="E148" s="67" t="e">
        <f>INDEX(TabelaKeyUsersS4BracellOnda3[CARGO],MATCH(TabelaKeyUsersS4BracellOnda3[[#This Row],[E-mail Gestor]],TabelaKeyUsersS4BracellOnda3[E-MAIL],0))</f>
        <v>#N/A</v>
      </c>
      <c r="F148" s="68">
        <v>45699</v>
      </c>
      <c r="G148" s="69" t="s">
        <v>1185</v>
      </c>
      <c r="H148" s="69" t="s">
        <v>470</v>
      </c>
      <c r="I148" s="69" t="s">
        <v>470</v>
      </c>
      <c r="J148" s="70" t="s">
        <v>1186</v>
      </c>
      <c r="K148" s="70" t="s">
        <v>1187</v>
      </c>
      <c r="L148" s="70" t="s">
        <v>1188</v>
      </c>
      <c r="M148" s="70" t="s">
        <v>732</v>
      </c>
      <c r="N148" s="70"/>
      <c r="O148" s="70" t="s">
        <v>1189</v>
      </c>
      <c r="P148" s="70" t="s">
        <v>1105</v>
      </c>
      <c r="Q148" s="70" t="s">
        <v>1118</v>
      </c>
      <c r="R148" s="70" t="s">
        <v>398</v>
      </c>
      <c r="S148" s="70" t="s">
        <v>756</v>
      </c>
      <c r="T148" s="72" t="str">
        <f>INDEX('[1]Bruno Key Users Consolidado1102'!H:H,MATCH(TRIM(TabelaKeyUsersS4BracellOnda3[[#This Row],[E-MAIL]])&amp;"*",'[1]Bruno Key Users Consolidado1102'!F:F,0))</f>
        <v>Não (Mandar invites Workshops como Convidado)</v>
      </c>
      <c r="U148" s="72" t="str">
        <f>INDEX('[1]Bruno Key Users Consolidado1102'!E:E,MATCH(TRIM(TabelaKeyUsersS4BracellOnda3[[#This Row],[E-MAIL]])&amp;"*",'[1]Bruno Key Users Consolidado1102'!F:F,0))</f>
        <v>PP</v>
      </c>
      <c r="V148" s="70"/>
      <c r="W148" s="70"/>
      <c r="X148" s="70"/>
      <c r="Y148" s="65" t="s">
        <v>336</v>
      </c>
      <c r="Z148" s="65"/>
      <c r="AA148" s="81" t="str">
        <f>SUBSTITUTE(SUBSTITUTE(SUBSTITUTE(SUBSTITUTE(SUBSTITUTE(TabelaKeyUsersS4BracellOnda3[[#This Row],[WhatsApp]],"(",""), ")",""),"-",""),"+","")," ","")</f>
        <v>.</v>
      </c>
      <c r="AB148" s="72" t="str">
        <f>IF(ISERROR(MATCH("*"&amp;RIGHT(TabelaKeyUsersS4BracellOnda3[[#This Row],[Whatsapp_limpo]],8),[1]GruposWhatsApp!D:D,0)),"Wng: não",INDEX([1]GruposWhatsApp!B:B,MATCH("*"&amp;RIGHT(TabelaKeyUsersS4BracellOnda3[[#This Row],[Whatsapp_limpo]],8),[1]GruposWhatsApp!D:D,0)))</f>
        <v>Wng: não</v>
      </c>
      <c r="AC148" s="77" t="e">
        <f ca="1">_xlfn.TEXTBEFORE(TabelaKeyUsersS4BracellOnda3[[#This Row],[NOME DO KEY USER/BPs/FUNCIONAL]]," ")&amp;" "&amp;TRIM(RIGHT(SUBSTITUTE(TabelaKeyUsersS4BracellOnda3[[#This Row],[NOME DO KEY USER/BPs/FUNCIONAL]]," ",REPT(" ",255)),255))</f>
        <v>#NAME?</v>
      </c>
      <c r="AD148" s="77" t="e">
        <f ca="1">TabelaKeyUsersS4BracellOnda3[[#This Row],[1o. e Último nome]]&amp;" ("&amp;TabelaKeyUsersS4BracellOnda3[[#This Row],[MÓDULO S4HANA]]&amp;")"&amp;
IF(ISERROR(SEARCH("fup-",TabelaKeyUsersS4BracellOnda3[[#This Row],[Fup Gestor não validou/respondeu lista KeyUser]])),"","#")</f>
        <v>#NAME?</v>
      </c>
      <c r="AE14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8" s="72" t="str">
        <f>IF(ISERROR(SEARCH("@",TabelaKeyUsersS4BracellOnda3[[#This Row],[E-MAIL]]))=FALSE,"Tem e-Mail KeyUserBPFunc","NÂO tem e-Mail KeyUserBPFunc")</f>
        <v>Tem e-Mail KeyUserBPFunc</v>
      </c>
      <c r="AG148" s="72" t="str">
        <f>IF(ISERROR(SEARCH("@",TabelaKeyUsersS4BracellOnda3[[#This Row],[E-mail Gestor]]))=FALSE,"Tem e-Mail Gestor","NÃO tem e-Mail Gestor")</f>
        <v>NÃO tem e-Mail Gestor</v>
      </c>
      <c r="AH148" s="72" t="str">
        <f>"e-Mail KeyUserBPFuncional tem: "&amp;COUNTIFS(TabelaKeyUsersS4BracellOnda3[E-MAIL],TabelaKeyUsersS4BracellOnda3[[#This Row],[E-mail Gestor]])&amp; " Gestor Cadastrado"</f>
        <v>e-Mail KeyUserBPFuncional tem: 0 Gestor Cadastrado</v>
      </c>
      <c r="AI14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49" spans="1:35" ht="15" hidden="1">
      <c r="A149" s="66" t="s">
        <v>1099</v>
      </c>
      <c r="B149" s="66" t="s">
        <v>405</v>
      </c>
      <c r="C149" s="66" t="s">
        <v>405</v>
      </c>
      <c r="D149" s="67" t="e">
        <f>INDEX(TabelaKeyUsersS4BracellOnda3[NOME DO KEY USER/BPs/FUNCIONAL],MATCH(TabelaKeyUsersS4BracellOnda3[[#This Row],[E-mail Gestor]],TabelaKeyUsersS4BracellOnda3[E-MAIL],0))</f>
        <v>#N/A</v>
      </c>
      <c r="E149" s="67" t="e">
        <f>INDEX(TabelaKeyUsersS4BracellOnda3[CARGO],MATCH(TabelaKeyUsersS4BracellOnda3[[#This Row],[E-mail Gestor]],TabelaKeyUsersS4BracellOnda3[E-MAIL],0))</f>
        <v>#N/A</v>
      </c>
      <c r="F149" s="68">
        <v>45699</v>
      </c>
      <c r="G149" s="69" t="s">
        <v>1190</v>
      </c>
      <c r="H149" s="69" t="s">
        <v>470</v>
      </c>
      <c r="I149" s="69" t="s">
        <v>470</v>
      </c>
      <c r="J149" s="70" t="s">
        <v>1191</v>
      </c>
      <c r="K149" s="70" t="s">
        <v>1192</v>
      </c>
      <c r="L149" s="70" t="s">
        <v>902</v>
      </c>
      <c r="M149" s="70" t="s">
        <v>434</v>
      </c>
      <c r="N149" s="70"/>
      <c r="O149" s="70" t="s">
        <v>1193</v>
      </c>
      <c r="P149" s="70" t="s">
        <v>1105</v>
      </c>
      <c r="Q149" s="70" t="s">
        <v>1118</v>
      </c>
      <c r="R149" s="70" t="s">
        <v>398</v>
      </c>
      <c r="S149" s="70" t="s">
        <v>756</v>
      </c>
      <c r="T149" s="72" t="str">
        <f>INDEX('[1]Bruno Key Users Consolidado1102'!H:H,MATCH(TRIM(TabelaKeyUsersS4BracellOnda3[[#This Row],[E-MAIL]])&amp;"*",'[1]Bruno Key Users Consolidado1102'!F:F,0))</f>
        <v>Não (Mandar invites Workshops como Convidado)</v>
      </c>
      <c r="U149" s="72" t="str">
        <f>INDEX('[1]Bruno Key Users Consolidado1102'!E:E,MATCH(TRIM(TabelaKeyUsersS4BracellOnda3[[#This Row],[E-MAIL]])&amp;"*",'[1]Bruno Key Users Consolidado1102'!F:F,0))</f>
        <v>FI</v>
      </c>
      <c r="V149" s="70"/>
      <c r="W149" s="70"/>
      <c r="X149" s="70"/>
      <c r="Y149" s="65" t="s">
        <v>336</v>
      </c>
      <c r="Z149" s="65"/>
      <c r="AA149" s="81" t="str">
        <f>SUBSTITUTE(SUBSTITUTE(SUBSTITUTE(SUBSTITUTE(SUBSTITUTE(TabelaKeyUsersS4BracellOnda3[[#This Row],[WhatsApp]],"(",""), ")",""),"-",""),"+","")," ","")</f>
        <v>.</v>
      </c>
      <c r="AB149" s="72" t="str">
        <f>IF(ISERROR(MATCH("*"&amp;RIGHT(TabelaKeyUsersS4BracellOnda3[[#This Row],[Whatsapp_limpo]],8),[1]GruposWhatsApp!D:D,0)),"Wng: não",INDEX([1]GruposWhatsApp!B:B,MATCH("*"&amp;RIGHT(TabelaKeyUsersS4BracellOnda3[[#This Row],[Whatsapp_limpo]],8),[1]GruposWhatsApp!D:D,0)))</f>
        <v>Wng: não</v>
      </c>
      <c r="AC149" s="77" t="e">
        <f ca="1">_xlfn.TEXTBEFORE(TabelaKeyUsersS4BracellOnda3[[#This Row],[NOME DO KEY USER/BPs/FUNCIONAL]]," ")&amp;" "&amp;TRIM(RIGHT(SUBSTITUTE(TabelaKeyUsersS4BracellOnda3[[#This Row],[NOME DO KEY USER/BPs/FUNCIONAL]]," ",REPT(" ",255)),255))</f>
        <v>#NAME?</v>
      </c>
      <c r="AD149" s="77" t="e">
        <f ca="1">TabelaKeyUsersS4BracellOnda3[[#This Row],[1o. e Último nome]]&amp;" ("&amp;TabelaKeyUsersS4BracellOnda3[[#This Row],[MÓDULO S4HANA]]&amp;")"&amp;
IF(ISERROR(SEARCH("fup-",TabelaKeyUsersS4BracellOnda3[[#This Row],[Fup Gestor não validou/respondeu lista KeyUser]])),"","#")</f>
        <v>#NAME?</v>
      </c>
      <c r="AE14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49" s="72" t="str">
        <f>IF(ISERROR(SEARCH("@",TabelaKeyUsersS4BracellOnda3[[#This Row],[E-MAIL]]))=FALSE,"Tem e-Mail KeyUserBPFunc","NÂO tem e-Mail KeyUserBPFunc")</f>
        <v>Tem e-Mail KeyUserBPFunc</v>
      </c>
      <c r="AG149" s="72" t="str">
        <f>IF(ISERROR(SEARCH("@",TabelaKeyUsersS4BracellOnda3[[#This Row],[E-mail Gestor]]))=FALSE,"Tem e-Mail Gestor","NÃO tem e-Mail Gestor")</f>
        <v>NÃO tem e-Mail Gestor</v>
      </c>
      <c r="AH149" s="72" t="str">
        <f>"e-Mail KeyUserBPFuncional tem: "&amp;COUNTIFS(TabelaKeyUsersS4BracellOnda3[E-MAIL],TabelaKeyUsersS4BracellOnda3[[#This Row],[E-mail Gestor]])&amp; " Gestor Cadastrado"</f>
        <v>e-Mail KeyUserBPFuncional tem: 0 Gestor Cadastrado</v>
      </c>
      <c r="AI14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0" spans="1:35" hidden="1">
      <c r="A150" s="66" t="s">
        <v>1099</v>
      </c>
      <c r="B150" s="66" t="s">
        <v>405</v>
      </c>
      <c r="C150" s="66" t="s">
        <v>405</v>
      </c>
      <c r="D150" s="67" t="e">
        <f>INDEX(TabelaKeyUsersS4BracellOnda3[NOME DO KEY USER/BPs/FUNCIONAL],MATCH(TabelaKeyUsersS4BracellOnda3[[#This Row],[E-mail Gestor]],TabelaKeyUsersS4BracellOnda3[E-MAIL],0))</f>
        <v>#N/A</v>
      </c>
      <c r="E150" s="67" t="e">
        <f>INDEX(TabelaKeyUsersS4BracellOnda3[CARGO],MATCH(TabelaKeyUsersS4BracellOnda3[[#This Row],[E-mail Gestor]],TabelaKeyUsersS4BracellOnda3[E-MAIL],0))</f>
        <v>#N/A</v>
      </c>
      <c r="F150" s="68">
        <v>45699</v>
      </c>
      <c r="G150" s="69" t="s">
        <v>1194</v>
      </c>
      <c r="H150" s="69" t="s">
        <v>470</v>
      </c>
      <c r="I150" s="69" t="s">
        <v>470</v>
      </c>
      <c r="J150" s="70" t="s">
        <v>1195</v>
      </c>
      <c r="K150" s="70" t="s">
        <v>1196</v>
      </c>
      <c r="L150" s="70" t="s">
        <v>1197</v>
      </c>
      <c r="M150" s="70" t="s">
        <v>646</v>
      </c>
      <c r="N150" s="65" t="s">
        <v>647</v>
      </c>
      <c r="O150" s="70" t="s">
        <v>1198</v>
      </c>
      <c r="P150" s="70" t="s">
        <v>1105</v>
      </c>
      <c r="Q150" s="70" t="s">
        <v>1106</v>
      </c>
      <c r="R150" s="70" t="s">
        <v>398</v>
      </c>
      <c r="S150" s="70" t="s">
        <v>756</v>
      </c>
      <c r="T150" s="72" t="str">
        <f>INDEX('[1]Bruno Key Users Consolidado1102'!H:H,MATCH(TRIM(TabelaKeyUsersS4BracellOnda3[[#This Row],[E-MAIL]])&amp;"*",'[1]Bruno Key Users Consolidado1102'!F:F,0))</f>
        <v>Não (Mandar invites Workshops como Convidado)</v>
      </c>
      <c r="U150" s="72" t="str">
        <f>INDEX('[1]Bruno Key Users Consolidado1102'!E:E,MATCH(TRIM(TabelaKeyUsersS4BracellOnda3[[#This Row],[E-MAIL]])&amp;"*",'[1]Bruno Key Users Consolidado1102'!F:F,0))</f>
        <v>SD</v>
      </c>
      <c r="V150" s="70"/>
      <c r="W150" s="70"/>
      <c r="X150" s="70"/>
      <c r="Y150" s="65" t="s">
        <v>336</v>
      </c>
      <c r="Z150" s="65"/>
      <c r="AA150" s="81" t="str">
        <f>SUBSTITUTE(SUBSTITUTE(SUBSTITUTE(SUBSTITUTE(SUBSTITUTE(TabelaKeyUsersS4BracellOnda3[[#This Row],[WhatsApp]],"(",""), ")",""),"-",""),"+","")," ","")</f>
        <v>.</v>
      </c>
      <c r="AB150" s="72" t="str">
        <f>IF(ISERROR(MATCH("*"&amp;RIGHT(TabelaKeyUsersS4BracellOnda3[[#This Row],[Whatsapp_limpo]],8),[1]GruposWhatsApp!D:D,0)),"Wng: não",INDEX([1]GruposWhatsApp!B:B,MATCH("*"&amp;RIGHT(TabelaKeyUsersS4BracellOnda3[[#This Row],[Whatsapp_limpo]],8),[1]GruposWhatsApp!D:D,0)))</f>
        <v>Wng: não</v>
      </c>
      <c r="AC150" s="77" t="e">
        <f ca="1">_xlfn.TEXTBEFORE(TabelaKeyUsersS4BracellOnda3[[#This Row],[NOME DO KEY USER/BPs/FUNCIONAL]]," ")&amp;" "&amp;TRIM(RIGHT(SUBSTITUTE(TabelaKeyUsersS4BracellOnda3[[#This Row],[NOME DO KEY USER/BPs/FUNCIONAL]]," ",REPT(" ",255)),255))</f>
        <v>#NAME?</v>
      </c>
      <c r="AD150" s="77" t="e">
        <f ca="1">TabelaKeyUsersS4BracellOnda3[[#This Row],[1o. e Último nome]]&amp;" ("&amp;TabelaKeyUsersS4BracellOnda3[[#This Row],[MÓDULO S4HANA]]&amp;")"&amp;
IF(ISERROR(SEARCH("fup-",TabelaKeyUsersS4BracellOnda3[[#This Row],[Fup Gestor não validou/respondeu lista KeyUser]])),"","#")</f>
        <v>#NAME?</v>
      </c>
      <c r="AE15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0" s="72" t="str">
        <f>IF(ISERROR(SEARCH("@",TabelaKeyUsersS4BracellOnda3[[#This Row],[E-MAIL]]))=FALSE,"Tem e-Mail KeyUserBPFunc","NÂO tem e-Mail KeyUserBPFunc")</f>
        <v>Tem e-Mail KeyUserBPFunc</v>
      </c>
      <c r="AG150" s="72" t="str">
        <f>IF(ISERROR(SEARCH("@",TabelaKeyUsersS4BracellOnda3[[#This Row],[E-mail Gestor]]))=FALSE,"Tem e-Mail Gestor","NÃO tem e-Mail Gestor")</f>
        <v>NÃO tem e-Mail Gestor</v>
      </c>
      <c r="AH150" s="72" t="str">
        <f>"e-Mail KeyUserBPFuncional tem: "&amp;COUNTIFS(TabelaKeyUsersS4BracellOnda3[E-MAIL],TabelaKeyUsersS4BracellOnda3[[#This Row],[E-mail Gestor]])&amp; " Gestor Cadastrado"</f>
        <v>e-Mail KeyUserBPFuncional tem: 0 Gestor Cadastrado</v>
      </c>
      <c r="AI15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1" spans="1:35" ht="15" hidden="1">
      <c r="A151" s="66" t="s">
        <v>1099</v>
      </c>
      <c r="B151" s="66" t="s">
        <v>405</v>
      </c>
      <c r="C151" s="66" t="s">
        <v>405</v>
      </c>
      <c r="D151" s="67" t="e">
        <f>INDEX(TabelaKeyUsersS4BracellOnda3[NOME DO KEY USER/BPs/FUNCIONAL],MATCH(TabelaKeyUsersS4BracellOnda3[[#This Row],[E-mail Gestor]],TabelaKeyUsersS4BracellOnda3[E-MAIL],0))</f>
        <v>#N/A</v>
      </c>
      <c r="E151" s="67" t="e">
        <f>INDEX(TabelaKeyUsersS4BracellOnda3[CARGO],MATCH(TabelaKeyUsersS4BracellOnda3[[#This Row],[E-mail Gestor]],TabelaKeyUsersS4BracellOnda3[E-MAIL],0))</f>
        <v>#N/A</v>
      </c>
      <c r="F151" s="68">
        <v>45699</v>
      </c>
      <c r="G151" s="69" t="s">
        <v>1199</v>
      </c>
      <c r="H151" s="69" t="s">
        <v>470</v>
      </c>
      <c r="I151" s="69" t="s">
        <v>470</v>
      </c>
      <c r="J151" s="70" t="s">
        <v>1200</v>
      </c>
      <c r="K151" s="70" t="s">
        <v>1201</v>
      </c>
      <c r="L151" s="70" t="s">
        <v>1149</v>
      </c>
      <c r="M151" s="70" t="s">
        <v>1153</v>
      </c>
      <c r="N151" s="70"/>
      <c r="O151" s="70" t="s">
        <v>1202</v>
      </c>
      <c r="P151" s="70" t="s">
        <v>1105</v>
      </c>
      <c r="Q151" s="70" t="s">
        <v>1118</v>
      </c>
      <c r="R151" s="70" t="s">
        <v>398</v>
      </c>
      <c r="S151" s="70" t="s">
        <v>756</v>
      </c>
      <c r="T151" s="72" t="str">
        <f>INDEX('[1]Bruno Key Users Consolidado1102'!H:H,MATCH(TRIM(TabelaKeyUsersS4BracellOnda3[[#This Row],[E-MAIL]])&amp;"*",'[1]Bruno Key Users Consolidado1102'!F:F,0))</f>
        <v>Não (Mandar invites Workshops como Convidado)</v>
      </c>
      <c r="U151" s="72" t="str">
        <f>INDEX('[1]Bruno Key Users Consolidado1102'!E:E,MATCH(TRIM(TabelaKeyUsersS4BracellOnda3[[#This Row],[E-MAIL]])&amp;"*",'[1]Bruno Key Users Consolidado1102'!F:F,0))</f>
        <v>LES</v>
      </c>
      <c r="V151" s="70"/>
      <c r="W151" s="70"/>
      <c r="X151" s="70"/>
      <c r="Y151" s="65" t="s">
        <v>336</v>
      </c>
      <c r="Z151" s="65"/>
      <c r="AA151" s="81" t="str">
        <f>SUBSTITUTE(SUBSTITUTE(SUBSTITUTE(SUBSTITUTE(SUBSTITUTE(TabelaKeyUsersS4BracellOnda3[[#This Row],[WhatsApp]],"(",""), ")",""),"-",""),"+","")," ","")</f>
        <v>.</v>
      </c>
      <c r="AB151" s="72" t="str">
        <f>IF(ISERROR(MATCH("*"&amp;RIGHT(TabelaKeyUsersS4BracellOnda3[[#This Row],[Whatsapp_limpo]],8),[1]GruposWhatsApp!D:D,0)),"Wng: não",INDEX([1]GruposWhatsApp!B:B,MATCH("*"&amp;RIGHT(TabelaKeyUsersS4BracellOnda3[[#This Row],[Whatsapp_limpo]],8),[1]GruposWhatsApp!D:D,0)))</f>
        <v>Wng: não</v>
      </c>
      <c r="AC151" s="77" t="e">
        <f ca="1">_xlfn.TEXTBEFORE(TabelaKeyUsersS4BracellOnda3[[#This Row],[NOME DO KEY USER/BPs/FUNCIONAL]]," ")&amp;" "&amp;TRIM(RIGHT(SUBSTITUTE(TabelaKeyUsersS4BracellOnda3[[#This Row],[NOME DO KEY USER/BPs/FUNCIONAL]]," ",REPT(" ",255)),255))</f>
        <v>#NAME?</v>
      </c>
      <c r="AD151" s="77" t="e">
        <f ca="1">TabelaKeyUsersS4BracellOnda3[[#This Row],[1o. e Último nome]]&amp;" ("&amp;TabelaKeyUsersS4BracellOnda3[[#This Row],[MÓDULO S4HANA]]&amp;")"&amp;
IF(ISERROR(SEARCH("fup-",TabelaKeyUsersS4BracellOnda3[[#This Row],[Fup Gestor não validou/respondeu lista KeyUser]])),"","#")</f>
        <v>#NAME?</v>
      </c>
      <c r="AE15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1" s="72" t="str">
        <f>IF(ISERROR(SEARCH("@",TabelaKeyUsersS4BracellOnda3[[#This Row],[E-MAIL]]))=FALSE,"Tem e-Mail KeyUserBPFunc","NÂO tem e-Mail KeyUserBPFunc")</f>
        <v>Tem e-Mail KeyUserBPFunc</v>
      </c>
      <c r="AG151" s="72" t="str">
        <f>IF(ISERROR(SEARCH("@",TabelaKeyUsersS4BracellOnda3[[#This Row],[E-mail Gestor]]))=FALSE,"Tem e-Mail Gestor","NÃO tem e-Mail Gestor")</f>
        <v>NÃO tem e-Mail Gestor</v>
      </c>
      <c r="AH151" s="72" t="str">
        <f>"e-Mail KeyUserBPFuncional tem: "&amp;COUNTIFS(TabelaKeyUsersS4BracellOnda3[E-MAIL],TabelaKeyUsersS4BracellOnda3[[#This Row],[E-mail Gestor]])&amp; " Gestor Cadastrado"</f>
        <v>e-Mail KeyUserBPFuncional tem: 0 Gestor Cadastrado</v>
      </c>
      <c r="AI15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2" spans="1:35" ht="15" hidden="1">
      <c r="A152" s="66" t="s">
        <v>1099</v>
      </c>
      <c r="B152" s="66" t="s">
        <v>405</v>
      </c>
      <c r="C152" s="66" t="s">
        <v>405</v>
      </c>
      <c r="D152" s="67" t="e">
        <f>INDEX(TabelaKeyUsersS4BracellOnda3[NOME DO KEY USER/BPs/FUNCIONAL],MATCH(TabelaKeyUsersS4BracellOnda3[[#This Row],[E-mail Gestor]],TabelaKeyUsersS4BracellOnda3[E-MAIL],0))</f>
        <v>#N/A</v>
      </c>
      <c r="E152" s="67" t="e">
        <f>INDEX(TabelaKeyUsersS4BracellOnda3[CARGO],MATCH(TabelaKeyUsersS4BracellOnda3[[#This Row],[E-mail Gestor]],TabelaKeyUsersS4BracellOnda3[E-MAIL],0))</f>
        <v>#N/A</v>
      </c>
      <c r="F152" s="68">
        <v>45699</v>
      </c>
      <c r="G152" s="69" t="s">
        <v>1203</v>
      </c>
      <c r="H152" s="69" t="s">
        <v>470</v>
      </c>
      <c r="I152" s="69" t="s">
        <v>470</v>
      </c>
      <c r="J152" s="70" t="s">
        <v>1204</v>
      </c>
      <c r="K152" s="70" t="s">
        <v>1205</v>
      </c>
      <c r="L152" s="70" t="s">
        <v>1206</v>
      </c>
      <c r="M152" s="65" t="s">
        <v>1207</v>
      </c>
      <c r="N152" s="70"/>
      <c r="O152" s="70" t="s">
        <v>1208</v>
      </c>
      <c r="P152" s="70" t="s">
        <v>1105</v>
      </c>
      <c r="Q152" s="70" t="s">
        <v>1118</v>
      </c>
      <c r="R152" s="70" t="s">
        <v>398</v>
      </c>
      <c r="S152" s="70" t="s">
        <v>756</v>
      </c>
      <c r="T152" s="72" t="str">
        <f>INDEX('[1]Bruno Key Users Consolidado1102'!H:H,MATCH(TRIM(TabelaKeyUsersS4BracellOnda3[[#This Row],[E-MAIL]])&amp;"*",'[1]Bruno Key Users Consolidado1102'!F:F,0))</f>
        <v>Não (Mandar invites Workshops como Convidado)</v>
      </c>
      <c r="U152" s="72" t="str">
        <f>INDEX('[1]Bruno Key Users Consolidado1102'!E:E,MATCH(TRIM(TabelaKeyUsersS4BracellOnda3[[#This Row],[E-MAIL]])&amp;"*",'[1]Bruno Key Users Consolidado1102'!F:F,0))</f>
        <v>PS / IM / PP?</v>
      </c>
      <c r="V152" s="70"/>
      <c r="W152" s="70"/>
      <c r="X152" s="70"/>
      <c r="Y152" s="65" t="s">
        <v>336</v>
      </c>
      <c r="Z152" s="65"/>
      <c r="AA152" s="81" t="str">
        <f>SUBSTITUTE(SUBSTITUTE(SUBSTITUTE(SUBSTITUTE(SUBSTITUTE(TabelaKeyUsersS4BracellOnda3[[#This Row],[WhatsApp]],"(",""), ")",""),"-",""),"+","")," ","")</f>
        <v>.</v>
      </c>
      <c r="AB152" s="72" t="str">
        <f>IF(ISERROR(MATCH("*"&amp;RIGHT(TabelaKeyUsersS4BracellOnda3[[#This Row],[Whatsapp_limpo]],8),[1]GruposWhatsApp!D:D,0)),"Wng: não",INDEX([1]GruposWhatsApp!B:B,MATCH("*"&amp;RIGHT(TabelaKeyUsersS4BracellOnda3[[#This Row],[Whatsapp_limpo]],8),[1]GruposWhatsApp!D:D,0)))</f>
        <v>Wng: não</v>
      </c>
      <c r="AC152" s="77" t="e">
        <f ca="1">_xlfn.TEXTBEFORE(TabelaKeyUsersS4BracellOnda3[[#This Row],[NOME DO KEY USER/BPs/FUNCIONAL]]," ")&amp;" "&amp;TRIM(RIGHT(SUBSTITUTE(TabelaKeyUsersS4BracellOnda3[[#This Row],[NOME DO KEY USER/BPs/FUNCIONAL]]," ",REPT(" ",255)),255))</f>
        <v>#NAME?</v>
      </c>
      <c r="AD152" s="77" t="e">
        <f ca="1">TabelaKeyUsersS4BracellOnda3[[#This Row],[1o. e Último nome]]&amp;" ("&amp;TabelaKeyUsersS4BracellOnda3[[#This Row],[MÓDULO S4HANA]]&amp;")"&amp;
IF(ISERROR(SEARCH("fup-",TabelaKeyUsersS4BracellOnda3[[#This Row],[Fup Gestor não validou/respondeu lista KeyUser]])),"","#")</f>
        <v>#NAME?</v>
      </c>
      <c r="AE15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2" s="72" t="str">
        <f>IF(ISERROR(SEARCH("@",TabelaKeyUsersS4BracellOnda3[[#This Row],[E-MAIL]]))=FALSE,"Tem e-Mail KeyUserBPFunc","NÂO tem e-Mail KeyUserBPFunc")</f>
        <v>Tem e-Mail KeyUserBPFunc</v>
      </c>
      <c r="AG152" s="72" t="str">
        <f>IF(ISERROR(SEARCH("@",TabelaKeyUsersS4BracellOnda3[[#This Row],[E-mail Gestor]]))=FALSE,"Tem e-Mail Gestor","NÃO tem e-Mail Gestor")</f>
        <v>NÃO tem e-Mail Gestor</v>
      </c>
      <c r="AH152" s="72" t="str">
        <f>"e-Mail KeyUserBPFuncional tem: "&amp;COUNTIFS(TabelaKeyUsersS4BracellOnda3[E-MAIL],TabelaKeyUsersS4BracellOnda3[[#This Row],[E-mail Gestor]])&amp; " Gestor Cadastrado"</f>
        <v>e-Mail KeyUserBPFuncional tem: 0 Gestor Cadastrado</v>
      </c>
      <c r="AI15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3" spans="1:35" hidden="1">
      <c r="A153" s="66" t="s">
        <v>1099</v>
      </c>
      <c r="B153" s="66" t="s">
        <v>405</v>
      </c>
      <c r="C153" s="66" t="s">
        <v>405</v>
      </c>
      <c r="D153" s="67" t="e">
        <f>INDEX(TabelaKeyUsersS4BracellOnda3[NOME DO KEY USER/BPs/FUNCIONAL],MATCH(TabelaKeyUsersS4BracellOnda3[[#This Row],[E-mail Gestor]],TabelaKeyUsersS4BracellOnda3[E-MAIL],0))</f>
        <v>#N/A</v>
      </c>
      <c r="E153" s="67" t="e">
        <f>INDEX(TabelaKeyUsersS4BracellOnda3[CARGO],MATCH(TabelaKeyUsersS4BracellOnda3[[#This Row],[E-mail Gestor]],TabelaKeyUsersS4BracellOnda3[E-MAIL],0))</f>
        <v>#N/A</v>
      </c>
      <c r="F153" s="68">
        <v>45699</v>
      </c>
      <c r="G153" s="69" t="s">
        <v>1209</v>
      </c>
      <c r="H153" s="69" t="s">
        <v>470</v>
      </c>
      <c r="I153" s="69" t="s">
        <v>470</v>
      </c>
      <c r="J153" s="70" t="s">
        <v>1210</v>
      </c>
      <c r="K153" s="70" t="s">
        <v>1211</v>
      </c>
      <c r="L153" s="70" t="s">
        <v>827</v>
      </c>
      <c r="M153" s="70" t="s">
        <v>828</v>
      </c>
      <c r="N153" s="70"/>
      <c r="O153" s="70" t="s">
        <v>1212</v>
      </c>
      <c r="P153" s="70" t="s">
        <v>1105</v>
      </c>
      <c r="Q153" s="70" t="s">
        <v>1112</v>
      </c>
      <c r="R153" s="70" t="s">
        <v>398</v>
      </c>
      <c r="S153" s="70" t="s">
        <v>756</v>
      </c>
      <c r="T153" s="72" t="str">
        <f>INDEX('[1]Bruno Key Users Consolidado1102'!H:H,MATCH(TRIM(TabelaKeyUsersS4BracellOnda3[[#This Row],[E-MAIL]])&amp;"*",'[1]Bruno Key Users Consolidado1102'!F:F,0))</f>
        <v>Não (Mandar invites Workshops como Convidado)</v>
      </c>
      <c r="U153" s="72" t="str">
        <f>INDEX('[1]Bruno Key Users Consolidado1102'!E:E,MATCH(TRIM(TabelaKeyUsersS4BracellOnda3[[#This Row],[E-MAIL]])&amp;"*",'[1]Bruno Key Users Consolidado1102'!F:F,0))</f>
        <v>QM</v>
      </c>
      <c r="V153" s="70"/>
      <c r="W153" s="70"/>
      <c r="X153" s="70"/>
      <c r="Y153" s="65" t="s">
        <v>336</v>
      </c>
      <c r="Z153" s="65"/>
      <c r="AA153" s="81" t="str">
        <f>SUBSTITUTE(SUBSTITUTE(SUBSTITUTE(SUBSTITUTE(SUBSTITUTE(TabelaKeyUsersS4BracellOnda3[[#This Row],[WhatsApp]],"(",""), ")",""),"-",""),"+","")," ","")</f>
        <v>.</v>
      </c>
      <c r="AB153" s="72" t="str">
        <f>IF(ISERROR(MATCH("*"&amp;RIGHT(TabelaKeyUsersS4BracellOnda3[[#This Row],[Whatsapp_limpo]],8),[1]GruposWhatsApp!D:D,0)),"Wng: não",INDEX([1]GruposWhatsApp!B:B,MATCH("*"&amp;RIGHT(TabelaKeyUsersS4BracellOnda3[[#This Row],[Whatsapp_limpo]],8),[1]GruposWhatsApp!D:D,0)))</f>
        <v>Wng: não</v>
      </c>
      <c r="AC153" s="77" t="e">
        <f ca="1">_xlfn.TEXTBEFORE(TabelaKeyUsersS4BracellOnda3[[#This Row],[NOME DO KEY USER/BPs/FUNCIONAL]]," ")&amp;" "&amp;TRIM(RIGHT(SUBSTITUTE(TabelaKeyUsersS4BracellOnda3[[#This Row],[NOME DO KEY USER/BPs/FUNCIONAL]]," ",REPT(" ",255)),255))</f>
        <v>#NAME?</v>
      </c>
      <c r="AD153" s="77" t="e">
        <f ca="1">TabelaKeyUsersS4BracellOnda3[[#This Row],[1o. e Último nome]]&amp;" ("&amp;TabelaKeyUsersS4BracellOnda3[[#This Row],[MÓDULO S4HANA]]&amp;")"&amp;
IF(ISERROR(SEARCH("fup-",TabelaKeyUsersS4BracellOnda3[[#This Row],[Fup Gestor não validou/respondeu lista KeyUser]])),"","#")</f>
        <v>#NAME?</v>
      </c>
      <c r="AE15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3" s="72" t="str">
        <f>IF(ISERROR(SEARCH("@",TabelaKeyUsersS4BracellOnda3[[#This Row],[E-MAIL]]))=FALSE,"Tem e-Mail KeyUserBPFunc","NÂO tem e-Mail KeyUserBPFunc")</f>
        <v>Tem e-Mail KeyUserBPFunc</v>
      </c>
      <c r="AG153" s="72" t="str">
        <f>IF(ISERROR(SEARCH("@",TabelaKeyUsersS4BracellOnda3[[#This Row],[E-mail Gestor]]))=FALSE,"Tem e-Mail Gestor","NÃO tem e-Mail Gestor")</f>
        <v>NÃO tem e-Mail Gestor</v>
      </c>
      <c r="AH153" s="72" t="str">
        <f>"e-Mail KeyUserBPFuncional tem: "&amp;COUNTIFS(TabelaKeyUsersS4BracellOnda3[E-MAIL],TabelaKeyUsersS4BracellOnda3[[#This Row],[E-mail Gestor]])&amp; " Gestor Cadastrado"</f>
        <v>e-Mail KeyUserBPFuncional tem: 0 Gestor Cadastrado</v>
      </c>
      <c r="AI15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4" spans="1:35" hidden="1">
      <c r="A154" s="66" t="s">
        <v>1099</v>
      </c>
      <c r="B154" s="66" t="s">
        <v>405</v>
      </c>
      <c r="C154" s="66" t="s">
        <v>405</v>
      </c>
      <c r="D154" s="67" t="e">
        <f>INDEX(TabelaKeyUsersS4BracellOnda3[NOME DO KEY USER/BPs/FUNCIONAL],MATCH(TabelaKeyUsersS4BracellOnda3[[#This Row],[E-mail Gestor]],TabelaKeyUsersS4BracellOnda3[E-MAIL],0))</f>
        <v>#N/A</v>
      </c>
      <c r="E154" s="67" t="e">
        <f>INDEX(TabelaKeyUsersS4BracellOnda3[CARGO],MATCH(TabelaKeyUsersS4BracellOnda3[[#This Row],[E-mail Gestor]],TabelaKeyUsersS4BracellOnda3[E-MAIL],0))</f>
        <v>#N/A</v>
      </c>
      <c r="F154" s="68">
        <v>45699</v>
      </c>
      <c r="G154" s="69" t="s">
        <v>1213</v>
      </c>
      <c r="H154" s="69" t="s">
        <v>470</v>
      </c>
      <c r="I154" s="69" t="s">
        <v>470</v>
      </c>
      <c r="J154" s="70" t="s">
        <v>1214</v>
      </c>
      <c r="K154" s="70" t="s">
        <v>1215</v>
      </c>
      <c r="L154" s="70" t="s">
        <v>1216</v>
      </c>
      <c r="M154" s="70" t="s">
        <v>912</v>
      </c>
      <c r="N154" s="70"/>
      <c r="O154" s="70" t="s">
        <v>1217</v>
      </c>
      <c r="P154" s="70" t="s">
        <v>1105</v>
      </c>
      <c r="Q154" s="70" t="s">
        <v>1106</v>
      </c>
      <c r="R154" s="70" t="s">
        <v>398</v>
      </c>
      <c r="S154" s="70" t="s">
        <v>756</v>
      </c>
      <c r="T154" s="72" t="str">
        <f>INDEX('[1]Bruno Key Users Consolidado1102'!H:H,MATCH(TRIM(TabelaKeyUsersS4BracellOnda3[[#This Row],[E-MAIL]])&amp;"*",'[1]Bruno Key Users Consolidado1102'!F:F,0))</f>
        <v>Sim (Mandar invites Workshops como mandatório)</v>
      </c>
      <c r="U154" s="72" t="str">
        <f>INDEX('[1]Bruno Key Users Consolidado1102'!E:E,MATCH(TRIM(TabelaKeyUsersS4BracellOnda3[[#This Row],[E-MAIL]])&amp;"*",'[1]Bruno Key Users Consolidado1102'!F:F,0))</f>
        <v>SEIDOR</v>
      </c>
      <c r="V154" s="70"/>
      <c r="W154" s="70"/>
      <c r="X154" s="70"/>
      <c r="Y154" s="65" t="s">
        <v>336</v>
      </c>
      <c r="Z154" s="65"/>
      <c r="AA154" s="81" t="str">
        <f>SUBSTITUTE(SUBSTITUTE(SUBSTITUTE(SUBSTITUTE(SUBSTITUTE(TabelaKeyUsersS4BracellOnda3[[#This Row],[WhatsApp]],"(",""), ")",""),"-",""),"+","")," ","")</f>
        <v>.</v>
      </c>
      <c r="AB154" s="72" t="str">
        <f>IF(ISERROR(MATCH("*"&amp;RIGHT(TabelaKeyUsersS4BracellOnda3[[#This Row],[Whatsapp_limpo]],8),[1]GruposWhatsApp!D:D,0)),"Wng: não",INDEX([1]GruposWhatsApp!B:B,MATCH("*"&amp;RIGHT(TabelaKeyUsersS4BracellOnda3[[#This Row],[Whatsapp_limpo]],8),[1]GruposWhatsApp!D:D,0)))</f>
        <v>Wng: não</v>
      </c>
      <c r="AC154" s="77" t="e">
        <f ca="1">_xlfn.TEXTBEFORE(TabelaKeyUsersS4BracellOnda3[[#This Row],[NOME DO KEY USER/BPs/FUNCIONAL]]," ")&amp;" "&amp;TRIM(RIGHT(SUBSTITUTE(TabelaKeyUsersS4BracellOnda3[[#This Row],[NOME DO KEY USER/BPs/FUNCIONAL]]," ",REPT(" ",255)),255))</f>
        <v>#NAME?</v>
      </c>
      <c r="AD154" s="77" t="e">
        <f ca="1">TabelaKeyUsersS4BracellOnda3[[#This Row],[1o. e Último nome]]&amp;" ("&amp;TabelaKeyUsersS4BracellOnda3[[#This Row],[MÓDULO S4HANA]]&amp;")"&amp;
IF(ISERROR(SEARCH("fup-",TabelaKeyUsersS4BracellOnda3[[#This Row],[Fup Gestor não validou/respondeu lista KeyUser]])),"","#")</f>
        <v>#NAME?</v>
      </c>
      <c r="AE15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4" s="72" t="str">
        <f>IF(ISERROR(SEARCH("@",TabelaKeyUsersS4BracellOnda3[[#This Row],[E-MAIL]]))=FALSE,"Tem e-Mail KeyUserBPFunc","NÂO tem e-Mail KeyUserBPFunc")</f>
        <v>Tem e-Mail KeyUserBPFunc</v>
      </c>
      <c r="AG154" s="72" t="str">
        <f>IF(ISERROR(SEARCH("@",TabelaKeyUsersS4BracellOnda3[[#This Row],[E-mail Gestor]]))=FALSE,"Tem e-Mail Gestor","NÃO tem e-Mail Gestor")</f>
        <v>NÃO tem e-Mail Gestor</v>
      </c>
      <c r="AH154" s="72" t="str">
        <f>"e-Mail KeyUserBPFuncional tem: "&amp;COUNTIFS(TabelaKeyUsersS4BracellOnda3[E-MAIL],TabelaKeyUsersS4BracellOnda3[[#This Row],[E-mail Gestor]])&amp; " Gestor Cadastrado"</f>
        <v>e-Mail KeyUserBPFuncional tem: 0 Gestor Cadastrado</v>
      </c>
      <c r="AI15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5" spans="1:35" hidden="1">
      <c r="A155" s="66" t="s">
        <v>1099</v>
      </c>
      <c r="B155" s="66" t="s">
        <v>405</v>
      </c>
      <c r="C155" s="66" t="s">
        <v>405</v>
      </c>
      <c r="D155" s="67" t="e">
        <f>INDEX(TabelaKeyUsersS4BracellOnda3[NOME DO KEY USER/BPs/FUNCIONAL],MATCH(TabelaKeyUsersS4BracellOnda3[[#This Row],[E-mail Gestor]],TabelaKeyUsersS4BracellOnda3[E-MAIL],0))</f>
        <v>#N/A</v>
      </c>
      <c r="E155" s="67" t="e">
        <f>INDEX(TabelaKeyUsersS4BracellOnda3[CARGO],MATCH(TabelaKeyUsersS4BracellOnda3[[#This Row],[E-mail Gestor]],TabelaKeyUsersS4BracellOnda3[E-MAIL],0))</f>
        <v>#N/A</v>
      </c>
      <c r="F155" s="68">
        <v>45699</v>
      </c>
      <c r="G155" s="69" t="s">
        <v>1213</v>
      </c>
      <c r="H155" s="69" t="s">
        <v>470</v>
      </c>
      <c r="I155" s="69" t="s">
        <v>470</v>
      </c>
      <c r="J155" s="70" t="s">
        <v>1218</v>
      </c>
      <c r="K155" s="70" t="s">
        <v>1219</v>
      </c>
      <c r="L155" s="70" t="s">
        <v>1220</v>
      </c>
      <c r="M155" s="70" t="s">
        <v>912</v>
      </c>
      <c r="N155" s="70"/>
      <c r="O155" s="70" t="s">
        <v>1221</v>
      </c>
      <c r="P155" s="70" t="s">
        <v>1105</v>
      </c>
      <c r="Q155" s="70" t="s">
        <v>1106</v>
      </c>
      <c r="R155" s="70" t="s">
        <v>398</v>
      </c>
      <c r="S155" s="70" t="s">
        <v>756</v>
      </c>
      <c r="T155" s="72" t="str">
        <f>INDEX('[1]Bruno Key Users Consolidado1102'!H:H,MATCH(TRIM(TabelaKeyUsersS4BracellOnda3[[#This Row],[E-MAIL]])&amp;"*",'[1]Bruno Key Users Consolidado1102'!F:F,0))</f>
        <v>Não (Mandar invites Workshops como Convidado)</v>
      </c>
      <c r="U155" s="72" t="str">
        <f>INDEX('[1]Bruno Key Users Consolidado1102'!E:E,MATCH(TRIM(TabelaKeyUsersS4BracellOnda3[[#This Row],[E-MAIL]])&amp;"*",'[1]Bruno Key Users Consolidado1102'!F:F,0))</f>
        <v>SEIDOR</v>
      </c>
      <c r="V155" s="70"/>
      <c r="W155" s="70"/>
      <c r="X155" s="70"/>
      <c r="Y155" s="65" t="s">
        <v>336</v>
      </c>
      <c r="Z155" s="65"/>
      <c r="AA155" s="81" t="str">
        <f>SUBSTITUTE(SUBSTITUTE(SUBSTITUTE(SUBSTITUTE(SUBSTITUTE(TabelaKeyUsersS4BracellOnda3[[#This Row],[WhatsApp]],"(",""), ")",""),"-",""),"+","")," ","")</f>
        <v>.</v>
      </c>
      <c r="AB155" s="72" t="str">
        <f>IF(ISERROR(MATCH("*"&amp;RIGHT(TabelaKeyUsersS4BracellOnda3[[#This Row],[Whatsapp_limpo]],8),[1]GruposWhatsApp!D:D,0)),"Wng: não",INDEX([1]GruposWhatsApp!B:B,MATCH("*"&amp;RIGHT(TabelaKeyUsersS4BracellOnda3[[#This Row],[Whatsapp_limpo]],8),[1]GruposWhatsApp!D:D,0)))</f>
        <v>Wng: não</v>
      </c>
      <c r="AC155" s="77" t="e">
        <f ca="1">_xlfn.TEXTBEFORE(TabelaKeyUsersS4BracellOnda3[[#This Row],[NOME DO KEY USER/BPs/FUNCIONAL]]," ")&amp;" "&amp;TRIM(RIGHT(SUBSTITUTE(TabelaKeyUsersS4BracellOnda3[[#This Row],[NOME DO KEY USER/BPs/FUNCIONAL]]," ",REPT(" ",255)),255))</f>
        <v>#NAME?</v>
      </c>
      <c r="AD155" s="77" t="e">
        <f ca="1">TabelaKeyUsersS4BracellOnda3[[#This Row],[1o. e Último nome]]&amp;" ("&amp;TabelaKeyUsersS4BracellOnda3[[#This Row],[MÓDULO S4HANA]]&amp;")"&amp;
IF(ISERROR(SEARCH("fup-",TabelaKeyUsersS4BracellOnda3[[#This Row],[Fup Gestor não validou/respondeu lista KeyUser]])),"","#")</f>
        <v>#NAME?</v>
      </c>
      <c r="AE15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5" s="72" t="str">
        <f>IF(ISERROR(SEARCH("@",TabelaKeyUsersS4BracellOnda3[[#This Row],[E-MAIL]]))=FALSE,"Tem e-Mail KeyUserBPFunc","NÂO tem e-Mail KeyUserBPFunc")</f>
        <v>Tem e-Mail KeyUserBPFunc</v>
      </c>
      <c r="AG155" s="72" t="str">
        <f>IF(ISERROR(SEARCH("@",TabelaKeyUsersS4BracellOnda3[[#This Row],[E-mail Gestor]]))=FALSE,"Tem e-Mail Gestor","NÃO tem e-Mail Gestor")</f>
        <v>NÃO tem e-Mail Gestor</v>
      </c>
      <c r="AH155" s="72" t="str">
        <f>"e-Mail KeyUserBPFuncional tem: "&amp;COUNTIFS(TabelaKeyUsersS4BracellOnda3[E-MAIL],TabelaKeyUsersS4BracellOnda3[[#This Row],[E-mail Gestor]])&amp; " Gestor Cadastrado"</f>
        <v>e-Mail KeyUserBPFuncional tem: 0 Gestor Cadastrado</v>
      </c>
      <c r="AI15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6" spans="1:35" hidden="1">
      <c r="A156" s="66" t="s">
        <v>1099</v>
      </c>
      <c r="B156" s="66" t="s">
        <v>405</v>
      </c>
      <c r="C156" s="66" t="s">
        <v>405</v>
      </c>
      <c r="D156" s="67" t="e">
        <f>INDEX(TabelaKeyUsersS4BracellOnda3[NOME DO KEY USER/BPs/FUNCIONAL],MATCH(TabelaKeyUsersS4BracellOnda3[[#This Row],[E-mail Gestor]],TabelaKeyUsersS4BracellOnda3[E-MAIL],0))</f>
        <v>#N/A</v>
      </c>
      <c r="E156" s="67" t="e">
        <f>INDEX(TabelaKeyUsersS4BracellOnda3[CARGO],MATCH(TabelaKeyUsersS4BracellOnda3[[#This Row],[E-mail Gestor]],TabelaKeyUsersS4BracellOnda3[E-MAIL],0))</f>
        <v>#N/A</v>
      </c>
      <c r="F156" s="68">
        <v>45699</v>
      </c>
      <c r="G156" s="69" t="s">
        <v>1213</v>
      </c>
      <c r="H156" s="69" t="s">
        <v>470</v>
      </c>
      <c r="I156" s="69" t="s">
        <v>470</v>
      </c>
      <c r="J156" s="70" t="s">
        <v>1222</v>
      </c>
      <c r="K156" s="70" t="s">
        <v>1223</v>
      </c>
      <c r="L156" s="70" t="s">
        <v>1224</v>
      </c>
      <c r="M156" s="70" t="s">
        <v>1225</v>
      </c>
      <c r="N156" s="70"/>
      <c r="O156" s="70" t="s">
        <v>1226</v>
      </c>
      <c r="P156" s="70" t="s">
        <v>1105</v>
      </c>
      <c r="Q156" s="70" t="s">
        <v>1106</v>
      </c>
      <c r="R156" s="70" t="s">
        <v>398</v>
      </c>
      <c r="S156" s="70" t="s">
        <v>756</v>
      </c>
      <c r="T156" s="72" t="str">
        <f>INDEX('[1]Bruno Key Users Consolidado1102'!H:H,MATCH(TRIM(TabelaKeyUsersS4BracellOnda3[[#This Row],[E-MAIL]])&amp;"*",'[1]Bruno Key Users Consolidado1102'!F:F,0))</f>
        <v>Não (Mandar invites Workshops como Convidado)</v>
      </c>
      <c r="U156" s="72" t="str">
        <f>INDEX('[1]Bruno Key Users Consolidado1102'!E:E,MATCH(TRIM(TabelaKeyUsersS4BracellOnda3[[#This Row],[E-MAIL]])&amp;"*",'[1]Bruno Key Users Consolidado1102'!F:F,0))</f>
        <v>Fiscal/Faturamento</v>
      </c>
      <c r="V156" s="70"/>
      <c r="W156" s="70"/>
      <c r="X156" s="70"/>
      <c r="Y156" s="65" t="s">
        <v>336</v>
      </c>
      <c r="Z156" s="65"/>
      <c r="AA156" s="81" t="str">
        <f>SUBSTITUTE(SUBSTITUTE(SUBSTITUTE(SUBSTITUTE(SUBSTITUTE(TabelaKeyUsersS4BracellOnda3[[#This Row],[WhatsApp]],"(",""), ")",""),"-",""),"+","")," ","")</f>
        <v>.</v>
      </c>
      <c r="AB156" s="72" t="str">
        <f>IF(ISERROR(MATCH("*"&amp;RIGHT(TabelaKeyUsersS4BracellOnda3[[#This Row],[Whatsapp_limpo]],8),[1]GruposWhatsApp!D:D,0)),"Wng: não",INDEX([1]GruposWhatsApp!B:B,MATCH("*"&amp;RIGHT(TabelaKeyUsersS4BracellOnda3[[#This Row],[Whatsapp_limpo]],8),[1]GruposWhatsApp!D:D,0)))</f>
        <v>Wng: não</v>
      </c>
      <c r="AC156" s="77" t="e">
        <f ca="1">_xlfn.TEXTBEFORE(TabelaKeyUsersS4BracellOnda3[[#This Row],[NOME DO KEY USER/BPs/FUNCIONAL]]," ")&amp;" "&amp;TRIM(RIGHT(SUBSTITUTE(TabelaKeyUsersS4BracellOnda3[[#This Row],[NOME DO KEY USER/BPs/FUNCIONAL]]," ",REPT(" ",255)),255))</f>
        <v>#NAME?</v>
      </c>
      <c r="AD156" s="77" t="e">
        <f ca="1">TabelaKeyUsersS4BracellOnda3[[#This Row],[1o. e Último nome]]&amp;" ("&amp;TabelaKeyUsersS4BracellOnda3[[#This Row],[MÓDULO S4HANA]]&amp;")"&amp;
IF(ISERROR(SEARCH("fup-",TabelaKeyUsersS4BracellOnda3[[#This Row],[Fup Gestor não validou/respondeu lista KeyUser]])),"","#")</f>
        <v>#NAME?</v>
      </c>
      <c r="AE15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6" s="72" t="str">
        <f>IF(ISERROR(SEARCH("@",TabelaKeyUsersS4BracellOnda3[[#This Row],[E-MAIL]]))=FALSE,"Tem e-Mail KeyUserBPFunc","NÂO tem e-Mail KeyUserBPFunc")</f>
        <v>Tem e-Mail KeyUserBPFunc</v>
      </c>
      <c r="AG156" s="72" t="str">
        <f>IF(ISERROR(SEARCH("@",TabelaKeyUsersS4BracellOnda3[[#This Row],[E-mail Gestor]]))=FALSE,"Tem e-Mail Gestor","NÃO tem e-Mail Gestor")</f>
        <v>NÃO tem e-Mail Gestor</v>
      </c>
      <c r="AH156" s="72" t="str">
        <f>"e-Mail KeyUserBPFuncional tem: "&amp;COUNTIFS(TabelaKeyUsersS4BracellOnda3[E-MAIL],TabelaKeyUsersS4BracellOnda3[[#This Row],[E-mail Gestor]])&amp; " Gestor Cadastrado"</f>
        <v>e-Mail KeyUserBPFuncional tem: 0 Gestor Cadastrado</v>
      </c>
      <c r="AI15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7" spans="1:35" hidden="1">
      <c r="A157" s="66" t="s">
        <v>1099</v>
      </c>
      <c r="B157" s="66" t="s">
        <v>405</v>
      </c>
      <c r="C157" s="66" t="s">
        <v>405</v>
      </c>
      <c r="D157" s="67" t="e">
        <f>INDEX(TabelaKeyUsersS4BracellOnda3[NOME DO KEY USER/BPs/FUNCIONAL],MATCH(TabelaKeyUsersS4BracellOnda3[[#This Row],[E-mail Gestor]],TabelaKeyUsersS4BracellOnda3[E-MAIL],0))</f>
        <v>#N/A</v>
      </c>
      <c r="E157" s="67" t="e">
        <f>INDEX(TabelaKeyUsersS4BracellOnda3[CARGO],MATCH(TabelaKeyUsersS4BracellOnda3[[#This Row],[E-mail Gestor]],TabelaKeyUsersS4BracellOnda3[E-MAIL],0))</f>
        <v>#N/A</v>
      </c>
      <c r="F157" s="68">
        <v>45699</v>
      </c>
      <c r="G157" s="69" t="s">
        <v>1227</v>
      </c>
      <c r="H157" s="69" t="s">
        <v>470</v>
      </c>
      <c r="I157" s="69" t="s">
        <v>470</v>
      </c>
      <c r="J157" s="70" t="s">
        <v>1228</v>
      </c>
      <c r="K157" s="70" t="s">
        <v>1229</v>
      </c>
      <c r="L157" s="70" t="s">
        <v>1230</v>
      </c>
      <c r="M157" s="70" t="s">
        <v>732</v>
      </c>
      <c r="N157" s="70"/>
      <c r="O157" s="70" t="s">
        <v>1231</v>
      </c>
      <c r="P157" s="70" t="s">
        <v>1105</v>
      </c>
      <c r="Q157" s="70" t="s">
        <v>1106</v>
      </c>
      <c r="R157" s="70" t="s">
        <v>398</v>
      </c>
      <c r="S157" s="70" t="s">
        <v>756</v>
      </c>
      <c r="T157" s="72" t="str">
        <f>INDEX('[1]Bruno Key Users Consolidado1102'!H:H,MATCH(TRIM(TabelaKeyUsersS4BracellOnda3[[#This Row],[E-MAIL]])&amp;"*",'[1]Bruno Key Users Consolidado1102'!F:F,0))</f>
        <v>Não (Mandar invites Workshops como Convidado)</v>
      </c>
      <c r="U157" s="72" t="str">
        <f>INDEX('[1]Bruno Key Users Consolidado1102'!E:E,MATCH(TRIM(TabelaKeyUsersS4BracellOnda3[[#This Row],[E-MAIL]])&amp;"*",'[1]Bruno Key Users Consolidado1102'!F:F,0))</f>
        <v>PP</v>
      </c>
      <c r="V157" s="70"/>
      <c r="W157" s="70"/>
      <c r="X157" s="70"/>
      <c r="Y157" s="65" t="s">
        <v>336</v>
      </c>
      <c r="Z157" s="65"/>
      <c r="AA157" s="81" t="str">
        <f>SUBSTITUTE(SUBSTITUTE(SUBSTITUTE(SUBSTITUTE(SUBSTITUTE(TabelaKeyUsersS4BracellOnda3[[#This Row],[WhatsApp]],"(",""), ")",""),"-",""),"+","")," ","")</f>
        <v>.</v>
      </c>
      <c r="AB157" s="72" t="str">
        <f>IF(ISERROR(MATCH("*"&amp;RIGHT(TabelaKeyUsersS4BracellOnda3[[#This Row],[Whatsapp_limpo]],8),[1]GruposWhatsApp!D:D,0)),"Wng: não",INDEX([1]GruposWhatsApp!B:B,MATCH("*"&amp;RIGHT(TabelaKeyUsersS4BracellOnda3[[#This Row],[Whatsapp_limpo]],8),[1]GruposWhatsApp!D:D,0)))</f>
        <v>Wng: não</v>
      </c>
      <c r="AC157" s="77" t="e">
        <f ca="1">_xlfn.TEXTBEFORE(TabelaKeyUsersS4BracellOnda3[[#This Row],[NOME DO KEY USER/BPs/FUNCIONAL]]," ")&amp;" "&amp;TRIM(RIGHT(SUBSTITUTE(TabelaKeyUsersS4BracellOnda3[[#This Row],[NOME DO KEY USER/BPs/FUNCIONAL]]," ",REPT(" ",255)),255))</f>
        <v>#NAME?</v>
      </c>
      <c r="AD157" s="77" t="e">
        <f ca="1">TabelaKeyUsersS4BracellOnda3[[#This Row],[1o. e Último nome]]&amp;" ("&amp;TabelaKeyUsersS4BracellOnda3[[#This Row],[MÓDULO S4HANA]]&amp;")"&amp;
IF(ISERROR(SEARCH("fup-",TabelaKeyUsersS4BracellOnda3[[#This Row],[Fup Gestor não validou/respondeu lista KeyUser]])),"","#")</f>
        <v>#NAME?</v>
      </c>
      <c r="AE15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7" s="72" t="str">
        <f>IF(ISERROR(SEARCH("@",TabelaKeyUsersS4BracellOnda3[[#This Row],[E-MAIL]]))=FALSE,"Tem e-Mail KeyUserBPFunc","NÂO tem e-Mail KeyUserBPFunc")</f>
        <v>Tem e-Mail KeyUserBPFunc</v>
      </c>
      <c r="AG157" s="72" t="str">
        <f>IF(ISERROR(SEARCH("@",TabelaKeyUsersS4BracellOnda3[[#This Row],[E-mail Gestor]]))=FALSE,"Tem e-Mail Gestor","NÃO tem e-Mail Gestor")</f>
        <v>NÃO tem e-Mail Gestor</v>
      </c>
      <c r="AH157" s="72" t="str">
        <f>"e-Mail KeyUserBPFuncional tem: "&amp;COUNTIFS(TabelaKeyUsersS4BracellOnda3[E-MAIL],TabelaKeyUsersS4BracellOnda3[[#This Row],[E-mail Gestor]])&amp; " Gestor Cadastrado"</f>
        <v>e-Mail KeyUserBPFuncional tem: 0 Gestor Cadastrado</v>
      </c>
      <c r="AI15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8" spans="1:35" hidden="1">
      <c r="A158" s="66" t="s">
        <v>1099</v>
      </c>
      <c r="B158" s="66" t="s">
        <v>405</v>
      </c>
      <c r="C158" s="66" t="s">
        <v>405</v>
      </c>
      <c r="D158" s="67" t="e">
        <f>INDEX(TabelaKeyUsersS4BracellOnda3[NOME DO KEY USER/BPs/FUNCIONAL],MATCH(TabelaKeyUsersS4BracellOnda3[[#This Row],[E-mail Gestor]],TabelaKeyUsersS4BracellOnda3[E-MAIL],0))</f>
        <v>#N/A</v>
      </c>
      <c r="E158" s="67" t="e">
        <f>INDEX(TabelaKeyUsersS4BracellOnda3[CARGO],MATCH(TabelaKeyUsersS4BracellOnda3[[#This Row],[E-mail Gestor]],TabelaKeyUsersS4BracellOnda3[E-MAIL],0))</f>
        <v>#N/A</v>
      </c>
      <c r="F158" s="68">
        <v>45699</v>
      </c>
      <c r="G158" s="69" t="s">
        <v>1232</v>
      </c>
      <c r="H158" s="69" t="s">
        <v>470</v>
      </c>
      <c r="I158" s="69" t="s">
        <v>470</v>
      </c>
      <c r="J158" s="70" t="s">
        <v>1233</v>
      </c>
      <c r="K158" s="70" t="s">
        <v>1148</v>
      </c>
      <c r="L158" s="70" t="s">
        <v>902</v>
      </c>
      <c r="M158" s="70" t="s">
        <v>434</v>
      </c>
      <c r="N158" s="70"/>
      <c r="O158" s="70" t="s">
        <v>1234</v>
      </c>
      <c r="P158" s="70" t="s">
        <v>1105</v>
      </c>
      <c r="Q158" s="70" t="s">
        <v>1106</v>
      </c>
      <c r="R158" s="70" t="s">
        <v>398</v>
      </c>
      <c r="S158" s="70" t="s">
        <v>756</v>
      </c>
      <c r="T158" s="72" t="str">
        <f>INDEX('[1]Bruno Key Users Consolidado1102'!H:H,MATCH(TRIM(TabelaKeyUsersS4BracellOnda3[[#This Row],[E-MAIL]])&amp;"*",'[1]Bruno Key Users Consolidado1102'!F:F,0))</f>
        <v>Não (Mandar invites Workshops como Convidado)</v>
      </c>
      <c r="U158" s="72" t="str">
        <f>INDEX('[1]Bruno Key Users Consolidado1102'!E:E,MATCH(TRIM(TabelaKeyUsersS4BracellOnda3[[#This Row],[E-MAIL]])&amp;"*",'[1]Bruno Key Users Consolidado1102'!F:F,0))</f>
        <v>FI</v>
      </c>
      <c r="V158" s="70"/>
      <c r="W158" s="70"/>
      <c r="X158" s="70"/>
      <c r="Y158" s="65" t="s">
        <v>336</v>
      </c>
      <c r="Z158" s="65"/>
      <c r="AA158" s="81" t="str">
        <f>SUBSTITUTE(SUBSTITUTE(SUBSTITUTE(SUBSTITUTE(SUBSTITUTE(TabelaKeyUsersS4BracellOnda3[[#This Row],[WhatsApp]],"(",""), ")",""),"-",""),"+","")," ","")</f>
        <v>.</v>
      </c>
      <c r="AB158" s="72" t="str">
        <f>IF(ISERROR(MATCH("*"&amp;RIGHT(TabelaKeyUsersS4BracellOnda3[[#This Row],[Whatsapp_limpo]],8),[1]GruposWhatsApp!D:D,0)),"Wng: não",INDEX([1]GruposWhatsApp!B:B,MATCH("*"&amp;RIGHT(TabelaKeyUsersS4BracellOnda3[[#This Row],[Whatsapp_limpo]],8),[1]GruposWhatsApp!D:D,0)))</f>
        <v>Wng: não</v>
      </c>
      <c r="AC158" s="77" t="e">
        <f ca="1">_xlfn.TEXTBEFORE(TabelaKeyUsersS4BracellOnda3[[#This Row],[NOME DO KEY USER/BPs/FUNCIONAL]]," ")&amp;" "&amp;TRIM(RIGHT(SUBSTITUTE(TabelaKeyUsersS4BracellOnda3[[#This Row],[NOME DO KEY USER/BPs/FUNCIONAL]]," ",REPT(" ",255)),255))</f>
        <v>#NAME?</v>
      </c>
      <c r="AD158" s="77" t="e">
        <f ca="1">TabelaKeyUsersS4BracellOnda3[[#This Row],[1o. e Último nome]]&amp;" ("&amp;TabelaKeyUsersS4BracellOnda3[[#This Row],[MÓDULO S4HANA]]&amp;")"&amp;
IF(ISERROR(SEARCH("fup-",TabelaKeyUsersS4BracellOnda3[[#This Row],[Fup Gestor não validou/respondeu lista KeyUser]])),"","#")</f>
        <v>#NAME?</v>
      </c>
      <c r="AE15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8" s="72" t="str">
        <f>IF(ISERROR(SEARCH("@",TabelaKeyUsersS4BracellOnda3[[#This Row],[E-MAIL]]))=FALSE,"Tem e-Mail KeyUserBPFunc","NÂO tem e-Mail KeyUserBPFunc")</f>
        <v>Tem e-Mail KeyUserBPFunc</v>
      </c>
      <c r="AG158" s="72" t="str">
        <f>IF(ISERROR(SEARCH("@",TabelaKeyUsersS4BracellOnda3[[#This Row],[E-mail Gestor]]))=FALSE,"Tem e-Mail Gestor","NÃO tem e-Mail Gestor")</f>
        <v>NÃO tem e-Mail Gestor</v>
      </c>
      <c r="AH158" s="72" t="str">
        <f>"e-Mail KeyUserBPFuncional tem: "&amp;COUNTIFS(TabelaKeyUsersS4BracellOnda3[E-MAIL],TabelaKeyUsersS4BracellOnda3[[#This Row],[E-mail Gestor]])&amp; " Gestor Cadastrado"</f>
        <v>e-Mail KeyUserBPFuncional tem: 0 Gestor Cadastrado</v>
      </c>
      <c r="AI15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59" spans="1:35" ht="15" hidden="1">
      <c r="A159" s="66" t="s">
        <v>1099</v>
      </c>
      <c r="B159" s="66" t="s">
        <v>405</v>
      </c>
      <c r="C159" s="66" t="s">
        <v>405</v>
      </c>
      <c r="D159" s="67" t="e">
        <f>INDEX(TabelaKeyUsersS4BracellOnda3[NOME DO KEY USER/BPs/FUNCIONAL],MATCH(TabelaKeyUsersS4BracellOnda3[[#This Row],[E-mail Gestor]],TabelaKeyUsersS4BracellOnda3[E-MAIL],0))</f>
        <v>#N/A</v>
      </c>
      <c r="E159" s="67" t="e">
        <f>INDEX(TabelaKeyUsersS4BracellOnda3[CARGO],MATCH(TabelaKeyUsersS4BracellOnda3[[#This Row],[E-mail Gestor]],TabelaKeyUsersS4BracellOnda3[E-MAIL],0))</f>
        <v>#N/A</v>
      </c>
      <c r="F159" s="68">
        <v>45699</v>
      </c>
      <c r="G159" s="69" t="s">
        <v>1235</v>
      </c>
      <c r="H159" s="69" t="s">
        <v>470</v>
      </c>
      <c r="I159" s="69" t="s">
        <v>470</v>
      </c>
      <c r="J159" s="70" t="s">
        <v>1236</v>
      </c>
      <c r="K159" s="70" t="s">
        <v>1237</v>
      </c>
      <c r="L159" s="65" t="s">
        <v>1238</v>
      </c>
      <c r="M159" s="70" t="s">
        <v>732</v>
      </c>
      <c r="N159" s="70"/>
      <c r="O159" s="70" t="s">
        <v>1239</v>
      </c>
      <c r="P159" s="70" t="s">
        <v>1105</v>
      </c>
      <c r="Q159" s="70" t="s">
        <v>1118</v>
      </c>
      <c r="R159" s="70" t="s">
        <v>398</v>
      </c>
      <c r="S159" s="70" t="s">
        <v>756</v>
      </c>
      <c r="T159" s="72" t="str">
        <f>INDEX('[1]Bruno Key Users Consolidado1102'!H:H,MATCH(TRIM(TabelaKeyUsersS4BracellOnda3[[#This Row],[E-MAIL]])&amp;"*",'[1]Bruno Key Users Consolidado1102'!F:F,0))</f>
        <v>Não (Mandar invites Workshops como Convidado)</v>
      </c>
      <c r="U159" s="72" t="str">
        <f>INDEX('[1]Bruno Key Users Consolidado1102'!E:E,MATCH(TRIM(TabelaKeyUsersS4BracellOnda3[[#This Row],[E-MAIL]])&amp;"*",'[1]Bruno Key Users Consolidado1102'!F:F,0))</f>
        <v>PP</v>
      </c>
      <c r="V159" s="70"/>
      <c r="W159" s="70"/>
      <c r="X159" s="70"/>
      <c r="Y159" s="65" t="s">
        <v>336</v>
      </c>
      <c r="Z159" s="65"/>
      <c r="AA159" s="81" t="str">
        <f>SUBSTITUTE(SUBSTITUTE(SUBSTITUTE(SUBSTITUTE(SUBSTITUTE(TabelaKeyUsersS4BracellOnda3[[#This Row],[WhatsApp]],"(",""), ")",""),"-",""),"+","")," ","")</f>
        <v>.</v>
      </c>
      <c r="AB159" s="72" t="str">
        <f>IF(ISERROR(MATCH("*"&amp;RIGHT(TabelaKeyUsersS4BracellOnda3[[#This Row],[Whatsapp_limpo]],8),[1]GruposWhatsApp!D:D,0)),"Wng: não",INDEX([1]GruposWhatsApp!B:B,MATCH("*"&amp;RIGHT(TabelaKeyUsersS4BracellOnda3[[#This Row],[Whatsapp_limpo]],8),[1]GruposWhatsApp!D:D,0)))</f>
        <v>Wng: não</v>
      </c>
      <c r="AC159" s="77" t="e">
        <f ca="1">_xlfn.TEXTBEFORE(TabelaKeyUsersS4BracellOnda3[[#This Row],[NOME DO KEY USER/BPs/FUNCIONAL]]," ")&amp;" "&amp;TRIM(RIGHT(SUBSTITUTE(TabelaKeyUsersS4BracellOnda3[[#This Row],[NOME DO KEY USER/BPs/FUNCIONAL]]," ",REPT(" ",255)),255))</f>
        <v>#NAME?</v>
      </c>
      <c r="AD159" s="77" t="e">
        <f ca="1">TabelaKeyUsersS4BracellOnda3[[#This Row],[1o. e Último nome]]&amp;" ("&amp;TabelaKeyUsersS4BracellOnda3[[#This Row],[MÓDULO S4HANA]]&amp;")"&amp;
IF(ISERROR(SEARCH("fup-",TabelaKeyUsersS4BracellOnda3[[#This Row],[Fup Gestor não validou/respondeu lista KeyUser]])),"","#")</f>
        <v>#NAME?</v>
      </c>
      <c r="AE15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59" s="72" t="str">
        <f>IF(ISERROR(SEARCH("@",TabelaKeyUsersS4BracellOnda3[[#This Row],[E-MAIL]]))=FALSE,"Tem e-Mail KeyUserBPFunc","NÂO tem e-Mail KeyUserBPFunc")</f>
        <v>Tem e-Mail KeyUserBPFunc</v>
      </c>
      <c r="AG159" s="72" t="str">
        <f>IF(ISERROR(SEARCH("@",TabelaKeyUsersS4BracellOnda3[[#This Row],[E-mail Gestor]]))=FALSE,"Tem e-Mail Gestor","NÃO tem e-Mail Gestor")</f>
        <v>NÃO tem e-Mail Gestor</v>
      </c>
      <c r="AH159" s="72" t="str">
        <f>"e-Mail KeyUserBPFuncional tem: "&amp;COUNTIFS(TabelaKeyUsersS4BracellOnda3[E-MAIL],TabelaKeyUsersS4BracellOnda3[[#This Row],[E-mail Gestor]])&amp; " Gestor Cadastrado"</f>
        <v>e-Mail KeyUserBPFuncional tem: 0 Gestor Cadastrado</v>
      </c>
      <c r="AI15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0" spans="1:35" ht="15" hidden="1">
      <c r="A160" s="66" t="s">
        <v>1099</v>
      </c>
      <c r="B160" s="66" t="s">
        <v>405</v>
      </c>
      <c r="C160" s="66" t="s">
        <v>405</v>
      </c>
      <c r="D160" s="67" t="e">
        <f>INDEX(TabelaKeyUsersS4BracellOnda3[NOME DO KEY USER/BPs/FUNCIONAL],MATCH(TabelaKeyUsersS4BracellOnda3[[#This Row],[E-mail Gestor]],TabelaKeyUsersS4BracellOnda3[E-MAIL],0))</f>
        <v>#N/A</v>
      </c>
      <c r="E160" s="67" t="e">
        <f>INDEX(TabelaKeyUsersS4BracellOnda3[CARGO],MATCH(TabelaKeyUsersS4BracellOnda3[[#This Row],[E-mail Gestor]],TabelaKeyUsersS4BracellOnda3[E-MAIL],0))</f>
        <v>#N/A</v>
      </c>
      <c r="F160" s="68">
        <v>45699</v>
      </c>
      <c r="G160" s="69" t="s">
        <v>1240</v>
      </c>
      <c r="H160" s="69" t="s">
        <v>470</v>
      </c>
      <c r="I160" s="69" t="s">
        <v>470</v>
      </c>
      <c r="J160" s="70" t="s">
        <v>1241</v>
      </c>
      <c r="K160" s="70" t="s">
        <v>1242</v>
      </c>
      <c r="L160" s="70" t="s">
        <v>1243</v>
      </c>
      <c r="M160" s="70" t="s">
        <v>1244</v>
      </c>
      <c r="N160" s="70"/>
      <c r="O160" s="70" t="s">
        <v>1245</v>
      </c>
      <c r="P160" s="70" t="s">
        <v>1105</v>
      </c>
      <c r="Q160" s="70" t="s">
        <v>1118</v>
      </c>
      <c r="R160" s="70" t="s">
        <v>398</v>
      </c>
      <c r="S160" s="70" t="s">
        <v>756</v>
      </c>
      <c r="T160" s="72" t="str">
        <f>INDEX('[1]Bruno Key Users Consolidado1102'!H:H,MATCH(TRIM(TabelaKeyUsersS4BracellOnda3[[#This Row],[E-MAIL]])&amp;"*",'[1]Bruno Key Users Consolidado1102'!F:F,0))</f>
        <v>Não (Mandar invites Workshops como Convidado)</v>
      </c>
      <c r="U160" s="72" t="str">
        <f>INDEX('[1]Bruno Key Users Consolidado1102'!E:E,MATCH(TRIM(TabelaKeyUsersS4BracellOnda3[[#This Row],[E-MAIL]])&amp;"*",'[1]Bruno Key Users Consolidado1102'!F:F,0))</f>
        <v>PP / QM / Interfaces</v>
      </c>
      <c r="V160" s="70"/>
      <c r="W160" s="70"/>
      <c r="X160" s="70"/>
      <c r="Y160" s="65" t="s">
        <v>336</v>
      </c>
      <c r="Z160" s="65"/>
      <c r="AA160" s="81" t="str">
        <f>SUBSTITUTE(SUBSTITUTE(SUBSTITUTE(SUBSTITUTE(SUBSTITUTE(TabelaKeyUsersS4BracellOnda3[[#This Row],[WhatsApp]],"(",""), ")",""),"-",""),"+","")," ","")</f>
        <v>.</v>
      </c>
      <c r="AB160" s="72" t="str">
        <f>IF(ISERROR(MATCH("*"&amp;RIGHT(TabelaKeyUsersS4BracellOnda3[[#This Row],[Whatsapp_limpo]],8),[1]GruposWhatsApp!D:D,0)),"Wng: não",INDEX([1]GruposWhatsApp!B:B,MATCH("*"&amp;RIGHT(TabelaKeyUsersS4BracellOnda3[[#This Row],[Whatsapp_limpo]],8),[1]GruposWhatsApp!D:D,0)))</f>
        <v>Wng: não</v>
      </c>
      <c r="AC160" s="77" t="e">
        <f ca="1">_xlfn.TEXTBEFORE(TabelaKeyUsersS4BracellOnda3[[#This Row],[NOME DO KEY USER/BPs/FUNCIONAL]]," ")&amp;" "&amp;TRIM(RIGHT(SUBSTITUTE(TabelaKeyUsersS4BracellOnda3[[#This Row],[NOME DO KEY USER/BPs/FUNCIONAL]]," ",REPT(" ",255)),255))</f>
        <v>#NAME?</v>
      </c>
      <c r="AD160" s="77" t="e">
        <f ca="1">TabelaKeyUsersS4BracellOnda3[[#This Row],[1o. e Último nome]]&amp;" ("&amp;TabelaKeyUsersS4BracellOnda3[[#This Row],[MÓDULO S4HANA]]&amp;")"&amp;
IF(ISERROR(SEARCH("fup-",TabelaKeyUsersS4BracellOnda3[[#This Row],[Fup Gestor não validou/respondeu lista KeyUser]])),"","#")</f>
        <v>#NAME?</v>
      </c>
      <c r="AE16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0" s="72" t="str">
        <f>IF(ISERROR(SEARCH("@",TabelaKeyUsersS4BracellOnda3[[#This Row],[E-MAIL]]))=FALSE,"Tem e-Mail KeyUserBPFunc","NÂO tem e-Mail KeyUserBPFunc")</f>
        <v>Tem e-Mail KeyUserBPFunc</v>
      </c>
      <c r="AG160" s="72" t="str">
        <f>IF(ISERROR(SEARCH("@",TabelaKeyUsersS4BracellOnda3[[#This Row],[E-mail Gestor]]))=FALSE,"Tem e-Mail Gestor","NÃO tem e-Mail Gestor")</f>
        <v>NÃO tem e-Mail Gestor</v>
      </c>
      <c r="AH160" s="72" t="str">
        <f>"e-Mail KeyUserBPFuncional tem: "&amp;COUNTIFS(TabelaKeyUsersS4BracellOnda3[E-MAIL],TabelaKeyUsersS4BracellOnda3[[#This Row],[E-mail Gestor]])&amp; " Gestor Cadastrado"</f>
        <v>e-Mail KeyUserBPFuncional tem: 0 Gestor Cadastrado</v>
      </c>
      <c r="AI16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1" spans="1:35" ht="15" hidden="1">
      <c r="A161" s="66" t="s">
        <v>1099</v>
      </c>
      <c r="B161" s="66" t="s">
        <v>405</v>
      </c>
      <c r="C161" s="66" t="s">
        <v>405</v>
      </c>
      <c r="D161" s="67" t="e">
        <f>INDEX(TabelaKeyUsersS4BracellOnda3[NOME DO KEY USER/BPs/FUNCIONAL],MATCH(TabelaKeyUsersS4BracellOnda3[[#This Row],[E-mail Gestor]],TabelaKeyUsersS4BracellOnda3[E-MAIL],0))</f>
        <v>#N/A</v>
      </c>
      <c r="E161" s="67" t="e">
        <f>INDEX(TabelaKeyUsersS4BracellOnda3[CARGO],MATCH(TabelaKeyUsersS4BracellOnda3[[#This Row],[E-mail Gestor]],TabelaKeyUsersS4BracellOnda3[E-MAIL],0))</f>
        <v>#N/A</v>
      </c>
      <c r="F161" s="68">
        <v>45699</v>
      </c>
      <c r="G161" s="69" t="s">
        <v>1246</v>
      </c>
      <c r="H161" s="69" t="s">
        <v>470</v>
      </c>
      <c r="I161" s="69" t="s">
        <v>470</v>
      </c>
      <c r="J161" s="70" t="s">
        <v>1247</v>
      </c>
      <c r="K161" s="70" t="s">
        <v>1248</v>
      </c>
      <c r="L161" s="70" t="s">
        <v>1168</v>
      </c>
      <c r="M161" s="65" t="s">
        <v>434</v>
      </c>
      <c r="N161" s="70"/>
      <c r="O161" s="70" t="s">
        <v>1249</v>
      </c>
      <c r="P161" s="70" t="s">
        <v>1105</v>
      </c>
      <c r="Q161" s="70" t="s">
        <v>1118</v>
      </c>
      <c r="R161" s="70" t="s">
        <v>398</v>
      </c>
      <c r="S161" s="70" t="s">
        <v>756</v>
      </c>
      <c r="T161" s="72" t="str">
        <f>INDEX('[1]Bruno Key Users Consolidado1102'!H:H,MATCH(TRIM(TabelaKeyUsersS4BracellOnda3[[#This Row],[E-MAIL]])&amp;"*",'[1]Bruno Key Users Consolidado1102'!F:F,0))</f>
        <v>Não (Mandar invites Workshops como Convidado)</v>
      </c>
      <c r="U161" s="72" t="str">
        <f>INDEX('[1]Bruno Key Users Consolidado1102'!E:E,MATCH(TRIM(TabelaKeyUsersS4BracellOnda3[[#This Row],[E-MAIL]])&amp;"*",'[1]Bruno Key Users Consolidado1102'!F:F,0))</f>
        <v> FI</v>
      </c>
      <c r="V161" s="70"/>
      <c r="W161" s="70"/>
      <c r="X161" s="70"/>
      <c r="Y161" s="65" t="s">
        <v>336</v>
      </c>
      <c r="Z161" s="65"/>
      <c r="AA161" s="81" t="str">
        <f>SUBSTITUTE(SUBSTITUTE(SUBSTITUTE(SUBSTITUTE(SUBSTITUTE(TabelaKeyUsersS4BracellOnda3[[#This Row],[WhatsApp]],"(",""), ")",""),"-",""),"+","")," ","")</f>
        <v>.</v>
      </c>
      <c r="AB161" s="72" t="str">
        <f>IF(ISERROR(MATCH("*"&amp;RIGHT(TabelaKeyUsersS4BracellOnda3[[#This Row],[Whatsapp_limpo]],8),[1]GruposWhatsApp!D:D,0)),"Wng: não",INDEX([1]GruposWhatsApp!B:B,MATCH("*"&amp;RIGHT(TabelaKeyUsersS4BracellOnda3[[#This Row],[Whatsapp_limpo]],8),[1]GruposWhatsApp!D:D,0)))</f>
        <v>Wng: não</v>
      </c>
      <c r="AC161" s="77" t="e">
        <f ca="1">_xlfn.TEXTBEFORE(TabelaKeyUsersS4BracellOnda3[[#This Row],[NOME DO KEY USER/BPs/FUNCIONAL]]," ")&amp;" "&amp;TRIM(RIGHT(SUBSTITUTE(TabelaKeyUsersS4BracellOnda3[[#This Row],[NOME DO KEY USER/BPs/FUNCIONAL]]," ",REPT(" ",255)),255))</f>
        <v>#NAME?</v>
      </c>
      <c r="AD161" s="77" t="e">
        <f ca="1">TabelaKeyUsersS4BracellOnda3[[#This Row],[1o. e Último nome]]&amp;" ("&amp;TabelaKeyUsersS4BracellOnda3[[#This Row],[MÓDULO S4HANA]]&amp;")"&amp;
IF(ISERROR(SEARCH("fup-",TabelaKeyUsersS4BracellOnda3[[#This Row],[Fup Gestor não validou/respondeu lista KeyUser]])),"","#")</f>
        <v>#NAME?</v>
      </c>
      <c r="AE16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1" s="72" t="str">
        <f>IF(ISERROR(SEARCH("@",TabelaKeyUsersS4BracellOnda3[[#This Row],[E-MAIL]]))=FALSE,"Tem e-Mail KeyUserBPFunc","NÂO tem e-Mail KeyUserBPFunc")</f>
        <v>Tem e-Mail KeyUserBPFunc</v>
      </c>
      <c r="AG161" s="72" t="str">
        <f>IF(ISERROR(SEARCH("@",TabelaKeyUsersS4BracellOnda3[[#This Row],[E-mail Gestor]]))=FALSE,"Tem e-Mail Gestor","NÃO tem e-Mail Gestor")</f>
        <v>NÃO tem e-Mail Gestor</v>
      </c>
      <c r="AH161" s="72" t="str">
        <f>"e-Mail KeyUserBPFuncional tem: "&amp;COUNTIFS(TabelaKeyUsersS4BracellOnda3[E-MAIL],TabelaKeyUsersS4BracellOnda3[[#This Row],[E-mail Gestor]])&amp; " Gestor Cadastrado"</f>
        <v>e-Mail KeyUserBPFuncional tem: 0 Gestor Cadastrado</v>
      </c>
      <c r="AI16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2" spans="1:35" hidden="1">
      <c r="A162" s="66" t="s">
        <v>1099</v>
      </c>
      <c r="B162" s="66" t="s">
        <v>405</v>
      </c>
      <c r="C162" s="66" t="s">
        <v>405</v>
      </c>
      <c r="D162" s="67" t="e">
        <f>INDEX(TabelaKeyUsersS4BracellOnda3[NOME DO KEY USER/BPs/FUNCIONAL],MATCH(TabelaKeyUsersS4BracellOnda3[[#This Row],[E-mail Gestor]],TabelaKeyUsersS4BracellOnda3[E-MAIL],0))</f>
        <v>#N/A</v>
      </c>
      <c r="E162" s="67" t="e">
        <f>INDEX(TabelaKeyUsersS4BracellOnda3[CARGO],MATCH(TabelaKeyUsersS4BracellOnda3[[#This Row],[E-mail Gestor]],TabelaKeyUsersS4BracellOnda3[E-MAIL],0))</f>
        <v>#N/A</v>
      </c>
      <c r="F162" s="68">
        <v>45699</v>
      </c>
      <c r="G162" s="69" t="s">
        <v>1250</v>
      </c>
      <c r="H162" s="69" t="s">
        <v>470</v>
      </c>
      <c r="I162" s="69" t="s">
        <v>470</v>
      </c>
      <c r="J162" s="70" t="s">
        <v>1251</v>
      </c>
      <c r="K162" s="70" t="s">
        <v>1252</v>
      </c>
      <c r="L162" s="70" t="s">
        <v>865</v>
      </c>
      <c r="M162" s="70" t="s">
        <v>454</v>
      </c>
      <c r="N162" s="70"/>
      <c r="O162" s="70" t="s">
        <v>1253</v>
      </c>
      <c r="P162" s="70" t="s">
        <v>1105</v>
      </c>
      <c r="Q162" s="70" t="s">
        <v>1106</v>
      </c>
      <c r="R162" s="70" t="s">
        <v>398</v>
      </c>
      <c r="S162" s="70" t="s">
        <v>756</v>
      </c>
      <c r="T162" s="72" t="str">
        <f>INDEX('[1]Bruno Key Users Consolidado1102'!H:H,MATCH(TRIM(TabelaKeyUsersS4BracellOnda3[[#This Row],[E-MAIL]])&amp;"*",'[1]Bruno Key Users Consolidado1102'!F:F,0))</f>
        <v>Não (Mandar invites Workshops como Convidado)</v>
      </c>
      <c r="U162" s="72" t="str">
        <f>INDEX('[1]Bruno Key Users Consolidado1102'!E:E,MATCH(TRIM(TabelaKeyUsersS4BracellOnda3[[#This Row],[E-MAIL]])&amp;"*",'[1]Bruno Key Users Consolidado1102'!F:F,0))</f>
        <v>CO</v>
      </c>
      <c r="V162" s="70"/>
      <c r="W162" s="70"/>
      <c r="X162" s="70"/>
      <c r="Y162" s="65" t="s">
        <v>336</v>
      </c>
      <c r="Z162" s="65"/>
      <c r="AA162" s="81" t="str">
        <f>SUBSTITUTE(SUBSTITUTE(SUBSTITUTE(SUBSTITUTE(SUBSTITUTE(TabelaKeyUsersS4BracellOnda3[[#This Row],[WhatsApp]],"(",""), ")",""),"-",""),"+","")," ","")</f>
        <v>.</v>
      </c>
      <c r="AB162" s="72" t="str">
        <f>IF(ISERROR(MATCH("*"&amp;RIGHT(TabelaKeyUsersS4BracellOnda3[[#This Row],[Whatsapp_limpo]],8),[1]GruposWhatsApp!D:D,0)),"Wng: não",INDEX([1]GruposWhatsApp!B:B,MATCH("*"&amp;RIGHT(TabelaKeyUsersS4BracellOnda3[[#This Row],[Whatsapp_limpo]],8),[1]GruposWhatsApp!D:D,0)))</f>
        <v>Wng: não</v>
      </c>
      <c r="AC162" s="77" t="e">
        <f ca="1">_xlfn.TEXTBEFORE(TabelaKeyUsersS4BracellOnda3[[#This Row],[NOME DO KEY USER/BPs/FUNCIONAL]]," ")&amp;" "&amp;TRIM(RIGHT(SUBSTITUTE(TabelaKeyUsersS4BracellOnda3[[#This Row],[NOME DO KEY USER/BPs/FUNCIONAL]]," ",REPT(" ",255)),255))</f>
        <v>#NAME?</v>
      </c>
      <c r="AD162" s="77" t="e">
        <f ca="1">TabelaKeyUsersS4BracellOnda3[[#This Row],[1o. e Último nome]]&amp;" ("&amp;TabelaKeyUsersS4BracellOnda3[[#This Row],[MÓDULO S4HANA]]&amp;")"&amp;
IF(ISERROR(SEARCH("fup-",TabelaKeyUsersS4BracellOnda3[[#This Row],[Fup Gestor não validou/respondeu lista KeyUser]])),"","#")</f>
        <v>#NAME?</v>
      </c>
      <c r="AE16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2" s="72" t="str">
        <f>IF(ISERROR(SEARCH("@",TabelaKeyUsersS4BracellOnda3[[#This Row],[E-MAIL]]))=FALSE,"Tem e-Mail KeyUserBPFunc","NÂO tem e-Mail KeyUserBPFunc")</f>
        <v>Tem e-Mail KeyUserBPFunc</v>
      </c>
      <c r="AG162" s="72" t="str">
        <f>IF(ISERROR(SEARCH("@",TabelaKeyUsersS4BracellOnda3[[#This Row],[E-mail Gestor]]))=FALSE,"Tem e-Mail Gestor","NÃO tem e-Mail Gestor")</f>
        <v>NÃO tem e-Mail Gestor</v>
      </c>
      <c r="AH162" s="72" t="str">
        <f>"e-Mail KeyUserBPFuncional tem: "&amp;COUNTIFS(TabelaKeyUsersS4BracellOnda3[E-MAIL],TabelaKeyUsersS4BracellOnda3[[#This Row],[E-mail Gestor]])&amp; " Gestor Cadastrado"</f>
        <v>e-Mail KeyUserBPFuncional tem: 0 Gestor Cadastrado</v>
      </c>
      <c r="AI16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3" spans="1:35" hidden="1">
      <c r="A163" s="66" t="s">
        <v>1099</v>
      </c>
      <c r="B163" s="66" t="s">
        <v>405</v>
      </c>
      <c r="C163" s="66" t="s">
        <v>405</v>
      </c>
      <c r="D163" s="67" t="e">
        <f>INDEX(TabelaKeyUsersS4BracellOnda3[NOME DO KEY USER/BPs/FUNCIONAL],MATCH(TabelaKeyUsersS4BracellOnda3[[#This Row],[E-mail Gestor]],TabelaKeyUsersS4BracellOnda3[E-MAIL],0))</f>
        <v>#N/A</v>
      </c>
      <c r="E163" s="67" t="e">
        <f>INDEX(TabelaKeyUsersS4BracellOnda3[CARGO],MATCH(TabelaKeyUsersS4BracellOnda3[[#This Row],[E-mail Gestor]],TabelaKeyUsersS4BracellOnda3[E-MAIL],0))</f>
        <v>#N/A</v>
      </c>
      <c r="F163" s="68">
        <v>45699</v>
      </c>
      <c r="G163" s="69" t="s">
        <v>1250</v>
      </c>
      <c r="H163" s="69" t="s">
        <v>470</v>
      </c>
      <c r="I163" s="69" t="s">
        <v>470</v>
      </c>
      <c r="J163" s="70" t="s">
        <v>1254</v>
      </c>
      <c r="K163" s="70" t="s">
        <v>1255</v>
      </c>
      <c r="L163" s="70" t="s">
        <v>865</v>
      </c>
      <c r="M163" s="70" t="s">
        <v>454</v>
      </c>
      <c r="N163" s="70"/>
      <c r="O163" s="70" t="s">
        <v>1256</v>
      </c>
      <c r="P163" s="70" t="s">
        <v>1105</v>
      </c>
      <c r="Q163" s="70" t="s">
        <v>1106</v>
      </c>
      <c r="R163" s="70" t="s">
        <v>398</v>
      </c>
      <c r="S163" s="70" t="s">
        <v>756</v>
      </c>
      <c r="T163" s="72" t="str">
        <f>INDEX('[1]Bruno Key Users Consolidado1102'!H:H,MATCH(TRIM(TabelaKeyUsersS4BracellOnda3[[#This Row],[E-MAIL]])&amp;"*",'[1]Bruno Key Users Consolidado1102'!F:F,0))</f>
        <v>Não (Mandar invites Workshops como Convidado)</v>
      </c>
      <c r="U163" s="72" t="str">
        <f>INDEX('[1]Bruno Key Users Consolidado1102'!E:E,MATCH(TRIM(TabelaKeyUsersS4BracellOnda3[[#This Row],[E-MAIL]])&amp;"*",'[1]Bruno Key Users Consolidado1102'!F:F,0))</f>
        <v>CO</v>
      </c>
      <c r="V163" s="70"/>
      <c r="W163" s="70"/>
      <c r="X163" s="70"/>
      <c r="Y163" s="65" t="s">
        <v>336</v>
      </c>
      <c r="Z163" s="65"/>
      <c r="AA163" s="81" t="str">
        <f>SUBSTITUTE(SUBSTITUTE(SUBSTITUTE(SUBSTITUTE(SUBSTITUTE(TabelaKeyUsersS4BracellOnda3[[#This Row],[WhatsApp]],"(",""), ")",""),"-",""),"+","")," ","")</f>
        <v>.</v>
      </c>
      <c r="AB163" s="72" t="str">
        <f>IF(ISERROR(MATCH("*"&amp;RIGHT(TabelaKeyUsersS4BracellOnda3[[#This Row],[Whatsapp_limpo]],8),[1]GruposWhatsApp!D:D,0)),"Wng: não",INDEX([1]GruposWhatsApp!B:B,MATCH("*"&amp;RIGHT(TabelaKeyUsersS4BracellOnda3[[#This Row],[Whatsapp_limpo]],8),[1]GruposWhatsApp!D:D,0)))</f>
        <v>Wng: não</v>
      </c>
      <c r="AC163" s="77" t="e">
        <f ca="1">_xlfn.TEXTBEFORE(TabelaKeyUsersS4BracellOnda3[[#This Row],[NOME DO KEY USER/BPs/FUNCIONAL]]," ")&amp;" "&amp;TRIM(RIGHT(SUBSTITUTE(TabelaKeyUsersS4BracellOnda3[[#This Row],[NOME DO KEY USER/BPs/FUNCIONAL]]," ",REPT(" ",255)),255))</f>
        <v>#NAME?</v>
      </c>
      <c r="AD163" s="77" t="e">
        <f ca="1">TabelaKeyUsersS4BracellOnda3[[#This Row],[1o. e Último nome]]&amp;" ("&amp;TabelaKeyUsersS4BracellOnda3[[#This Row],[MÓDULO S4HANA]]&amp;")"&amp;
IF(ISERROR(SEARCH("fup-",TabelaKeyUsersS4BracellOnda3[[#This Row],[Fup Gestor não validou/respondeu lista KeyUser]])),"","#")</f>
        <v>#NAME?</v>
      </c>
      <c r="AE16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3" s="72" t="str">
        <f>IF(ISERROR(SEARCH("@",TabelaKeyUsersS4BracellOnda3[[#This Row],[E-MAIL]]))=FALSE,"Tem e-Mail KeyUserBPFunc","NÂO tem e-Mail KeyUserBPFunc")</f>
        <v>Tem e-Mail KeyUserBPFunc</v>
      </c>
      <c r="AG163" s="72" t="str">
        <f>IF(ISERROR(SEARCH("@",TabelaKeyUsersS4BracellOnda3[[#This Row],[E-mail Gestor]]))=FALSE,"Tem e-Mail Gestor","NÃO tem e-Mail Gestor")</f>
        <v>NÃO tem e-Mail Gestor</v>
      </c>
      <c r="AH163" s="72" t="str">
        <f>"e-Mail KeyUserBPFuncional tem: "&amp;COUNTIFS(TabelaKeyUsersS4BracellOnda3[E-MAIL],TabelaKeyUsersS4BracellOnda3[[#This Row],[E-mail Gestor]])&amp; " Gestor Cadastrado"</f>
        <v>e-Mail KeyUserBPFuncional tem: 0 Gestor Cadastrado</v>
      </c>
      <c r="AI16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4" spans="1:35" ht="15" hidden="1">
      <c r="A164" s="66" t="s">
        <v>1099</v>
      </c>
      <c r="B164" s="66" t="s">
        <v>405</v>
      </c>
      <c r="C164" s="66" t="s">
        <v>405</v>
      </c>
      <c r="D164" s="67" t="e">
        <f>INDEX(TabelaKeyUsersS4BracellOnda3[NOME DO KEY USER/BPs/FUNCIONAL],MATCH(TabelaKeyUsersS4BracellOnda3[[#This Row],[E-mail Gestor]],TabelaKeyUsersS4BracellOnda3[E-MAIL],0))</f>
        <v>#N/A</v>
      </c>
      <c r="E164" s="67" t="e">
        <f>INDEX(TabelaKeyUsersS4BracellOnda3[CARGO],MATCH(TabelaKeyUsersS4BracellOnda3[[#This Row],[E-mail Gestor]],TabelaKeyUsersS4BracellOnda3[E-MAIL],0))</f>
        <v>#N/A</v>
      </c>
      <c r="F164" s="68">
        <v>45699</v>
      </c>
      <c r="G164" s="69" t="s">
        <v>1257</v>
      </c>
      <c r="H164" s="69" t="s">
        <v>470</v>
      </c>
      <c r="I164" s="69" t="s">
        <v>470</v>
      </c>
      <c r="J164" s="70" t="s">
        <v>1258</v>
      </c>
      <c r="K164" s="70" t="s">
        <v>1259</v>
      </c>
      <c r="L164" s="70" t="s">
        <v>1149</v>
      </c>
      <c r="M164" s="70" t="s">
        <v>1153</v>
      </c>
      <c r="N164" s="70"/>
      <c r="O164" s="70" t="s">
        <v>1260</v>
      </c>
      <c r="P164" s="70" t="s">
        <v>1105</v>
      </c>
      <c r="Q164" s="70" t="s">
        <v>1118</v>
      </c>
      <c r="R164" s="70" t="s">
        <v>398</v>
      </c>
      <c r="S164" s="70" t="s">
        <v>756</v>
      </c>
      <c r="T164" s="72" t="str">
        <f>INDEX('[1]Bruno Key Users Consolidado1102'!H:H,MATCH(TRIM(TabelaKeyUsersS4BracellOnda3[[#This Row],[E-MAIL]])&amp;"*",'[1]Bruno Key Users Consolidado1102'!F:F,0))</f>
        <v>Não (Mandar invites Workshops como Convidado)</v>
      </c>
      <c r="U164" s="72" t="str">
        <f>INDEX('[1]Bruno Key Users Consolidado1102'!E:E,MATCH(TRIM(TabelaKeyUsersS4BracellOnda3[[#This Row],[E-MAIL]])&amp;"*",'[1]Bruno Key Users Consolidado1102'!F:F,0))</f>
        <v>LES</v>
      </c>
      <c r="V164" s="70"/>
      <c r="W164" s="70"/>
      <c r="X164" s="70"/>
      <c r="Y164" s="65" t="s">
        <v>336</v>
      </c>
      <c r="Z164" s="65"/>
      <c r="AA164" s="81" t="str">
        <f>SUBSTITUTE(SUBSTITUTE(SUBSTITUTE(SUBSTITUTE(SUBSTITUTE(TabelaKeyUsersS4BracellOnda3[[#This Row],[WhatsApp]],"(",""), ")",""),"-",""),"+","")," ","")</f>
        <v>.</v>
      </c>
      <c r="AB164" s="72" t="str">
        <f>IF(ISERROR(MATCH("*"&amp;RIGHT(TabelaKeyUsersS4BracellOnda3[[#This Row],[Whatsapp_limpo]],8),[1]GruposWhatsApp!D:D,0)),"Wng: não",INDEX([1]GruposWhatsApp!B:B,MATCH("*"&amp;RIGHT(TabelaKeyUsersS4BracellOnda3[[#This Row],[Whatsapp_limpo]],8),[1]GruposWhatsApp!D:D,0)))</f>
        <v>Wng: não</v>
      </c>
      <c r="AC164" s="77" t="e">
        <f ca="1">_xlfn.TEXTBEFORE(TabelaKeyUsersS4BracellOnda3[[#This Row],[NOME DO KEY USER/BPs/FUNCIONAL]]," ")&amp;" "&amp;TRIM(RIGHT(SUBSTITUTE(TabelaKeyUsersS4BracellOnda3[[#This Row],[NOME DO KEY USER/BPs/FUNCIONAL]]," ",REPT(" ",255)),255))</f>
        <v>#NAME?</v>
      </c>
      <c r="AD164" s="77" t="e">
        <f ca="1">TabelaKeyUsersS4BracellOnda3[[#This Row],[1o. e Último nome]]&amp;" ("&amp;TabelaKeyUsersS4BracellOnda3[[#This Row],[MÓDULO S4HANA]]&amp;")"&amp;
IF(ISERROR(SEARCH("fup-",TabelaKeyUsersS4BracellOnda3[[#This Row],[Fup Gestor não validou/respondeu lista KeyUser]])),"","#")</f>
        <v>#NAME?</v>
      </c>
      <c r="AE16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4" s="72" t="str">
        <f>IF(ISERROR(SEARCH("@",TabelaKeyUsersS4BracellOnda3[[#This Row],[E-MAIL]]))=FALSE,"Tem e-Mail KeyUserBPFunc","NÂO tem e-Mail KeyUserBPFunc")</f>
        <v>Tem e-Mail KeyUserBPFunc</v>
      </c>
      <c r="AG164" s="72" t="str">
        <f>IF(ISERROR(SEARCH("@",TabelaKeyUsersS4BracellOnda3[[#This Row],[E-mail Gestor]]))=FALSE,"Tem e-Mail Gestor","NÃO tem e-Mail Gestor")</f>
        <v>NÃO tem e-Mail Gestor</v>
      </c>
      <c r="AH164" s="72" t="str">
        <f>"e-Mail KeyUserBPFuncional tem: "&amp;COUNTIFS(TabelaKeyUsersS4BracellOnda3[E-MAIL],TabelaKeyUsersS4BracellOnda3[[#This Row],[E-mail Gestor]])&amp; " Gestor Cadastrado"</f>
        <v>e-Mail KeyUserBPFuncional tem: 0 Gestor Cadastrado</v>
      </c>
      <c r="AI16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5" spans="1:35" ht="15" hidden="1">
      <c r="A165" s="66" t="s">
        <v>1099</v>
      </c>
      <c r="B165" s="66" t="s">
        <v>405</v>
      </c>
      <c r="C165" s="66" t="s">
        <v>405</v>
      </c>
      <c r="D165" s="67" t="e">
        <f>INDEX(TabelaKeyUsersS4BracellOnda3[NOME DO KEY USER/BPs/FUNCIONAL],MATCH(TabelaKeyUsersS4BracellOnda3[[#This Row],[E-mail Gestor]],TabelaKeyUsersS4BracellOnda3[E-MAIL],0))</f>
        <v>#N/A</v>
      </c>
      <c r="E165" s="67" t="e">
        <f>INDEX(TabelaKeyUsersS4BracellOnda3[CARGO],MATCH(TabelaKeyUsersS4BracellOnda3[[#This Row],[E-mail Gestor]],TabelaKeyUsersS4BracellOnda3[E-MAIL],0))</f>
        <v>#N/A</v>
      </c>
      <c r="F165" s="68">
        <v>45699</v>
      </c>
      <c r="G165" s="69" t="s">
        <v>1261</v>
      </c>
      <c r="H165" s="69" t="s">
        <v>470</v>
      </c>
      <c r="I165" s="69" t="s">
        <v>470</v>
      </c>
      <c r="J165" s="70" t="s">
        <v>1262</v>
      </c>
      <c r="K165" s="70" t="s">
        <v>1263</v>
      </c>
      <c r="L165" s="70" t="s">
        <v>827</v>
      </c>
      <c r="M165" s="70" t="s">
        <v>828</v>
      </c>
      <c r="N165" s="70"/>
      <c r="O165" s="70" t="s">
        <v>1264</v>
      </c>
      <c r="P165" s="70" t="s">
        <v>1105</v>
      </c>
      <c r="Q165" s="70" t="s">
        <v>1118</v>
      </c>
      <c r="R165" s="70" t="s">
        <v>398</v>
      </c>
      <c r="S165" s="70" t="s">
        <v>756</v>
      </c>
      <c r="T165" s="72" t="str">
        <f>INDEX('[1]Bruno Key Users Consolidado1102'!H:H,MATCH(TRIM(TabelaKeyUsersS4BracellOnda3[[#This Row],[E-MAIL]])&amp;"*",'[1]Bruno Key Users Consolidado1102'!F:F,0))</f>
        <v>Não (Mandar invites Workshops como Convidado)</v>
      </c>
      <c r="U165" s="72" t="str">
        <f>INDEX('[1]Bruno Key Users Consolidado1102'!E:E,MATCH(TRIM(TabelaKeyUsersS4BracellOnda3[[#This Row],[E-MAIL]])&amp;"*",'[1]Bruno Key Users Consolidado1102'!F:F,0))</f>
        <v>QM</v>
      </c>
      <c r="V165" s="70"/>
      <c r="W165" s="70"/>
      <c r="X165" s="70"/>
      <c r="Y165" s="65" t="s">
        <v>336</v>
      </c>
      <c r="Z165" s="65"/>
      <c r="AA165" s="81" t="str">
        <f>SUBSTITUTE(SUBSTITUTE(SUBSTITUTE(SUBSTITUTE(SUBSTITUTE(TabelaKeyUsersS4BracellOnda3[[#This Row],[WhatsApp]],"(",""), ")",""),"-",""),"+","")," ","")</f>
        <v>.</v>
      </c>
      <c r="AB165" s="72" t="str">
        <f>IF(ISERROR(MATCH("*"&amp;RIGHT(TabelaKeyUsersS4BracellOnda3[[#This Row],[Whatsapp_limpo]],8),[1]GruposWhatsApp!D:D,0)),"Wng: não",INDEX([1]GruposWhatsApp!B:B,MATCH("*"&amp;RIGHT(TabelaKeyUsersS4BracellOnda3[[#This Row],[Whatsapp_limpo]],8),[1]GruposWhatsApp!D:D,0)))</f>
        <v>Wng: não</v>
      </c>
      <c r="AC165" s="77" t="e">
        <f ca="1">_xlfn.TEXTBEFORE(TabelaKeyUsersS4BracellOnda3[[#This Row],[NOME DO KEY USER/BPs/FUNCIONAL]]," ")&amp;" "&amp;TRIM(RIGHT(SUBSTITUTE(TabelaKeyUsersS4BracellOnda3[[#This Row],[NOME DO KEY USER/BPs/FUNCIONAL]]," ",REPT(" ",255)),255))</f>
        <v>#NAME?</v>
      </c>
      <c r="AD165" s="77" t="e">
        <f ca="1">TabelaKeyUsersS4BracellOnda3[[#This Row],[1o. e Último nome]]&amp;" ("&amp;TabelaKeyUsersS4BracellOnda3[[#This Row],[MÓDULO S4HANA]]&amp;")"&amp;
IF(ISERROR(SEARCH("fup-",TabelaKeyUsersS4BracellOnda3[[#This Row],[Fup Gestor não validou/respondeu lista KeyUser]])),"","#")</f>
        <v>#NAME?</v>
      </c>
      <c r="AE16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5" s="72" t="str">
        <f>IF(ISERROR(SEARCH("@",TabelaKeyUsersS4BracellOnda3[[#This Row],[E-MAIL]]))=FALSE,"Tem e-Mail KeyUserBPFunc","NÂO tem e-Mail KeyUserBPFunc")</f>
        <v>Tem e-Mail KeyUserBPFunc</v>
      </c>
      <c r="AG165" s="72" t="str">
        <f>IF(ISERROR(SEARCH("@",TabelaKeyUsersS4BracellOnda3[[#This Row],[E-mail Gestor]]))=FALSE,"Tem e-Mail Gestor","NÃO tem e-Mail Gestor")</f>
        <v>NÃO tem e-Mail Gestor</v>
      </c>
      <c r="AH165" s="72" t="str">
        <f>"e-Mail KeyUserBPFuncional tem: "&amp;COUNTIFS(TabelaKeyUsersS4BracellOnda3[E-MAIL],TabelaKeyUsersS4BracellOnda3[[#This Row],[E-mail Gestor]])&amp; " Gestor Cadastrado"</f>
        <v>e-Mail KeyUserBPFuncional tem: 0 Gestor Cadastrado</v>
      </c>
      <c r="AI16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6" spans="1:35" ht="15" hidden="1">
      <c r="A166" s="66" t="s">
        <v>1099</v>
      </c>
      <c r="B166" s="66" t="s">
        <v>405</v>
      </c>
      <c r="C166" s="66" t="s">
        <v>405</v>
      </c>
      <c r="D166" s="67" t="e">
        <f>INDEX(TabelaKeyUsersS4BracellOnda3[NOME DO KEY USER/BPs/FUNCIONAL],MATCH(TabelaKeyUsersS4BracellOnda3[[#This Row],[E-mail Gestor]],TabelaKeyUsersS4BracellOnda3[E-MAIL],0))</f>
        <v>#N/A</v>
      </c>
      <c r="E166" s="67" t="e">
        <f>INDEX(TabelaKeyUsersS4BracellOnda3[CARGO],MATCH(TabelaKeyUsersS4BracellOnda3[[#This Row],[E-mail Gestor]],TabelaKeyUsersS4BracellOnda3[E-MAIL],0))</f>
        <v>#N/A</v>
      </c>
      <c r="F166" s="68">
        <v>45699</v>
      </c>
      <c r="G166" s="69" t="s">
        <v>1265</v>
      </c>
      <c r="H166" s="69" t="s">
        <v>470</v>
      </c>
      <c r="I166" s="69" t="s">
        <v>470</v>
      </c>
      <c r="J166" s="70" t="s">
        <v>1266</v>
      </c>
      <c r="K166" s="70" t="s">
        <v>1267</v>
      </c>
      <c r="L166" s="70" t="s">
        <v>1220</v>
      </c>
      <c r="M166" s="70" t="s">
        <v>912</v>
      </c>
      <c r="N166" s="70"/>
      <c r="O166" s="70" t="s">
        <v>1268</v>
      </c>
      <c r="P166" s="70" t="s">
        <v>1105</v>
      </c>
      <c r="Q166" s="70" t="s">
        <v>1118</v>
      </c>
      <c r="R166" s="70" t="s">
        <v>398</v>
      </c>
      <c r="S166" s="70" t="s">
        <v>756</v>
      </c>
      <c r="T166" s="72" t="str">
        <f>INDEX('[1]Bruno Key Users Consolidado1102'!H:H,MATCH(TRIM(TabelaKeyUsersS4BracellOnda3[[#This Row],[E-MAIL]])&amp;"*",'[1]Bruno Key Users Consolidado1102'!F:F,0))</f>
        <v>Não (Mandar invites Workshops como Convidado)</v>
      </c>
      <c r="U166" s="72" t="str">
        <f>INDEX('[1]Bruno Key Users Consolidado1102'!E:E,MATCH(TRIM(TabelaKeyUsersS4BracellOnda3[[#This Row],[E-MAIL]])&amp;"*",'[1]Bruno Key Users Consolidado1102'!F:F,0))</f>
        <v>SEIDOR</v>
      </c>
      <c r="V166" s="70"/>
      <c r="W166" s="70"/>
      <c r="X166" s="70"/>
      <c r="Y166" s="65" t="s">
        <v>336</v>
      </c>
      <c r="Z166" s="65"/>
      <c r="AA166" s="81" t="str">
        <f>SUBSTITUTE(SUBSTITUTE(SUBSTITUTE(SUBSTITUTE(SUBSTITUTE(TabelaKeyUsersS4BracellOnda3[[#This Row],[WhatsApp]],"(",""), ")",""),"-",""),"+","")," ","")</f>
        <v>.</v>
      </c>
      <c r="AB166" s="72" t="str">
        <f>IF(ISERROR(MATCH("*"&amp;RIGHT(TabelaKeyUsersS4BracellOnda3[[#This Row],[Whatsapp_limpo]],8),[1]GruposWhatsApp!D:D,0)),"Wng: não",INDEX([1]GruposWhatsApp!B:B,MATCH("*"&amp;RIGHT(TabelaKeyUsersS4BracellOnda3[[#This Row],[Whatsapp_limpo]],8),[1]GruposWhatsApp!D:D,0)))</f>
        <v>Wng: não</v>
      </c>
      <c r="AC166" s="77" t="e">
        <f ca="1">_xlfn.TEXTBEFORE(TabelaKeyUsersS4BracellOnda3[[#This Row],[NOME DO KEY USER/BPs/FUNCIONAL]]," ")&amp;" "&amp;TRIM(RIGHT(SUBSTITUTE(TabelaKeyUsersS4BracellOnda3[[#This Row],[NOME DO KEY USER/BPs/FUNCIONAL]]," ",REPT(" ",255)),255))</f>
        <v>#NAME?</v>
      </c>
      <c r="AD166" s="77" t="e">
        <f ca="1">TabelaKeyUsersS4BracellOnda3[[#This Row],[1o. e Último nome]]&amp;" ("&amp;TabelaKeyUsersS4BracellOnda3[[#This Row],[MÓDULO S4HANA]]&amp;")"&amp;
IF(ISERROR(SEARCH("fup-",TabelaKeyUsersS4BracellOnda3[[#This Row],[Fup Gestor não validou/respondeu lista KeyUser]])),"","#")</f>
        <v>#NAME?</v>
      </c>
      <c r="AE16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6" s="72" t="str">
        <f>IF(ISERROR(SEARCH("@",TabelaKeyUsersS4BracellOnda3[[#This Row],[E-MAIL]]))=FALSE,"Tem e-Mail KeyUserBPFunc","NÂO tem e-Mail KeyUserBPFunc")</f>
        <v>Tem e-Mail KeyUserBPFunc</v>
      </c>
      <c r="AG166" s="72" t="str">
        <f>IF(ISERROR(SEARCH("@",TabelaKeyUsersS4BracellOnda3[[#This Row],[E-mail Gestor]]))=FALSE,"Tem e-Mail Gestor","NÃO tem e-Mail Gestor")</f>
        <v>NÃO tem e-Mail Gestor</v>
      </c>
      <c r="AH166" s="72" t="str">
        <f>"e-Mail KeyUserBPFuncional tem: "&amp;COUNTIFS(TabelaKeyUsersS4BracellOnda3[E-MAIL],TabelaKeyUsersS4BracellOnda3[[#This Row],[E-mail Gestor]])&amp; " Gestor Cadastrado"</f>
        <v>e-Mail KeyUserBPFuncional tem: 0 Gestor Cadastrado</v>
      </c>
      <c r="AI16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7" spans="1:35" ht="15" hidden="1">
      <c r="A167" s="66" t="s">
        <v>1099</v>
      </c>
      <c r="B167" s="66" t="s">
        <v>405</v>
      </c>
      <c r="C167" s="66" t="s">
        <v>405</v>
      </c>
      <c r="D167" s="67" t="e">
        <f>INDEX(TabelaKeyUsersS4BracellOnda3[NOME DO KEY USER/BPs/FUNCIONAL],MATCH(TabelaKeyUsersS4BracellOnda3[[#This Row],[E-mail Gestor]],TabelaKeyUsersS4BracellOnda3[E-MAIL],0))</f>
        <v>#N/A</v>
      </c>
      <c r="E167" s="67" t="e">
        <f>INDEX(TabelaKeyUsersS4BracellOnda3[CARGO],MATCH(TabelaKeyUsersS4BracellOnda3[[#This Row],[E-mail Gestor]],TabelaKeyUsersS4BracellOnda3[E-MAIL],0))</f>
        <v>#N/A</v>
      </c>
      <c r="F167" s="68">
        <v>45699</v>
      </c>
      <c r="G167" s="69" t="s">
        <v>1265</v>
      </c>
      <c r="H167" s="69" t="s">
        <v>470</v>
      </c>
      <c r="I167" s="69" t="s">
        <v>470</v>
      </c>
      <c r="J167" s="70" t="s">
        <v>1269</v>
      </c>
      <c r="K167" s="70" t="s">
        <v>1270</v>
      </c>
      <c r="L167" s="70" t="s">
        <v>587</v>
      </c>
      <c r="M167" s="70" t="s">
        <v>454</v>
      </c>
      <c r="N167" s="70" t="s">
        <v>455</v>
      </c>
      <c r="O167" s="70" t="s">
        <v>1271</v>
      </c>
      <c r="P167" s="70" t="s">
        <v>1105</v>
      </c>
      <c r="Q167" s="70" t="s">
        <v>1118</v>
      </c>
      <c r="R167" s="70" t="s">
        <v>398</v>
      </c>
      <c r="S167" s="70" t="s">
        <v>756</v>
      </c>
      <c r="T167" s="72" t="str">
        <f>INDEX('[1]Bruno Key Users Consolidado1102'!H:H,MATCH(TRIM(TabelaKeyUsersS4BracellOnda3[[#This Row],[E-MAIL]])&amp;"*",'[1]Bruno Key Users Consolidado1102'!F:F,0))</f>
        <v>Não (Mandar invites Workshops como Convidado)</v>
      </c>
      <c r="U167" s="72" t="str">
        <f>INDEX('[1]Bruno Key Users Consolidado1102'!E:E,MATCH(TRIM(TabelaKeyUsersS4BracellOnda3[[#This Row],[E-MAIL]])&amp;"*",'[1]Bruno Key Users Consolidado1102'!F:F,0))</f>
        <v>CO</v>
      </c>
      <c r="V167" s="70"/>
      <c r="W167" s="70"/>
      <c r="X167" s="70"/>
      <c r="Y167" s="65" t="s">
        <v>336</v>
      </c>
      <c r="Z167" s="65"/>
      <c r="AA167" s="81" t="str">
        <f>SUBSTITUTE(SUBSTITUTE(SUBSTITUTE(SUBSTITUTE(SUBSTITUTE(TabelaKeyUsersS4BracellOnda3[[#This Row],[WhatsApp]],"(",""), ")",""),"-",""),"+","")," ","")</f>
        <v>.</v>
      </c>
      <c r="AB167" s="72" t="str">
        <f>IF(ISERROR(MATCH("*"&amp;RIGHT(TabelaKeyUsersS4BracellOnda3[[#This Row],[Whatsapp_limpo]],8),[1]GruposWhatsApp!D:D,0)),"Wng: não",INDEX([1]GruposWhatsApp!B:B,MATCH("*"&amp;RIGHT(TabelaKeyUsersS4BracellOnda3[[#This Row],[Whatsapp_limpo]],8),[1]GruposWhatsApp!D:D,0)))</f>
        <v>Wng: não</v>
      </c>
      <c r="AC167" s="77" t="e">
        <f ca="1">_xlfn.TEXTBEFORE(TabelaKeyUsersS4BracellOnda3[[#This Row],[NOME DO KEY USER/BPs/FUNCIONAL]]," ")&amp;" "&amp;TRIM(RIGHT(SUBSTITUTE(TabelaKeyUsersS4BracellOnda3[[#This Row],[NOME DO KEY USER/BPs/FUNCIONAL]]," ",REPT(" ",255)),255))</f>
        <v>#NAME?</v>
      </c>
      <c r="AD167" s="77" t="e">
        <f ca="1">TabelaKeyUsersS4BracellOnda3[[#This Row],[1o. e Último nome]]&amp;" ("&amp;TabelaKeyUsersS4BracellOnda3[[#This Row],[MÓDULO S4HANA]]&amp;")"&amp;
IF(ISERROR(SEARCH("fup-",TabelaKeyUsersS4BracellOnda3[[#This Row],[Fup Gestor não validou/respondeu lista KeyUser]])),"","#")</f>
        <v>#NAME?</v>
      </c>
      <c r="AE16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7" s="72" t="str">
        <f>IF(ISERROR(SEARCH("@",TabelaKeyUsersS4BracellOnda3[[#This Row],[E-MAIL]]))=FALSE,"Tem e-Mail KeyUserBPFunc","NÂO tem e-Mail KeyUserBPFunc")</f>
        <v>Tem e-Mail KeyUserBPFunc</v>
      </c>
      <c r="AG167" s="72" t="str">
        <f>IF(ISERROR(SEARCH("@",TabelaKeyUsersS4BracellOnda3[[#This Row],[E-mail Gestor]]))=FALSE,"Tem e-Mail Gestor","NÃO tem e-Mail Gestor")</f>
        <v>NÃO tem e-Mail Gestor</v>
      </c>
      <c r="AH167" s="72" t="str">
        <f>"e-Mail KeyUserBPFuncional tem: "&amp;COUNTIFS(TabelaKeyUsersS4BracellOnda3[E-MAIL],TabelaKeyUsersS4BracellOnda3[[#This Row],[E-mail Gestor]])&amp; " Gestor Cadastrado"</f>
        <v>e-Mail KeyUserBPFuncional tem: 0 Gestor Cadastrado</v>
      </c>
      <c r="AI16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8" spans="1:35" ht="15" hidden="1">
      <c r="A168" s="66" t="s">
        <v>1099</v>
      </c>
      <c r="B168" s="66" t="s">
        <v>405</v>
      </c>
      <c r="C168" s="66" t="s">
        <v>405</v>
      </c>
      <c r="D168" s="67" t="e">
        <f>INDEX(TabelaKeyUsersS4BracellOnda3[NOME DO KEY USER/BPs/FUNCIONAL],MATCH(TabelaKeyUsersS4BracellOnda3[[#This Row],[E-mail Gestor]],TabelaKeyUsersS4BracellOnda3[E-MAIL],0))</f>
        <v>#N/A</v>
      </c>
      <c r="E168" s="67" t="e">
        <f>INDEX(TabelaKeyUsersS4BracellOnda3[CARGO],MATCH(TabelaKeyUsersS4BracellOnda3[[#This Row],[E-mail Gestor]],TabelaKeyUsersS4BracellOnda3[E-MAIL],0))</f>
        <v>#N/A</v>
      </c>
      <c r="F168" s="68">
        <v>45699</v>
      </c>
      <c r="G168" s="69" t="s">
        <v>1265</v>
      </c>
      <c r="H168" s="69" t="s">
        <v>470</v>
      </c>
      <c r="I168" s="69" t="s">
        <v>470</v>
      </c>
      <c r="J168" s="70" t="s">
        <v>1272</v>
      </c>
      <c r="K168" s="70" t="s">
        <v>1273</v>
      </c>
      <c r="L168" s="70" t="s">
        <v>1274</v>
      </c>
      <c r="M168" s="70" t="s">
        <v>1220</v>
      </c>
      <c r="N168" s="70"/>
      <c r="O168" s="70" t="s">
        <v>1275</v>
      </c>
      <c r="P168" s="70" t="s">
        <v>1105</v>
      </c>
      <c r="Q168" s="70" t="s">
        <v>1276</v>
      </c>
      <c r="R168" s="70" t="s">
        <v>398</v>
      </c>
      <c r="S168" s="70" t="s">
        <v>756</v>
      </c>
      <c r="T168" s="72" t="str">
        <f>INDEX('[1]Bruno Key Users Consolidado1102'!H:H,MATCH(TRIM(TabelaKeyUsersS4BracellOnda3[[#This Row],[E-MAIL]])&amp;"*",'[1]Bruno Key Users Consolidado1102'!F:F,0))</f>
        <v>Sim (Mandar invites Workshops como mandatório)</v>
      </c>
      <c r="U168" s="72" t="str">
        <f>INDEX('[1]Bruno Key Users Consolidado1102'!E:E,MATCH(TRIM(TabelaKeyUsersS4BracellOnda3[[#This Row],[E-MAIL]])&amp;"*",'[1]Bruno Key Users Consolidado1102'!F:F,0))</f>
        <v xml:space="preserve">Fiscal </v>
      </c>
      <c r="V168" s="70"/>
      <c r="W168" s="70"/>
      <c r="X168" s="70"/>
      <c r="Y168" s="65" t="s">
        <v>336</v>
      </c>
      <c r="Z168" s="65"/>
      <c r="AA168" s="81" t="str">
        <f>SUBSTITUTE(SUBSTITUTE(SUBSTITUTE(SUBSTITUTE(SUBSTITUTE(TabelaKeyUsersS4BracellOnda3[[#This Row],[WhatsApp]],"(",""), ")",""),"-",""),"+","")," ","")</f>
        <v>.</v>
      </c>
      <c r="AB168" s="72" t="str">
        <f>IF(ISERROR(MATCH("*"&amp;RIGHT(TabelaKeyUsersS4BracellOnda3[[#This Row],[Whatsapp_limpo]],8),[1]GruposWhatsApp!D:D,0)),"Wng: não",INDEX([1]GruposWhatsApp!B:B,MATCH("*"&amp;RIGHT(TabelaKeyUsersS4BracellOnda3[[#This Row],[Whatsapp_limpo]],8),[1]GruposWhatsApp!D:D,0)))</f>
        <v>Wng: não</v>
      </c>
      <c r="AC168" s="77" t="e">
        <f ca="1">_xlfn.TEXTBEFORE(TabelaKeyUsersS4BracellOnda3[[#This Row],[NOME DO KEY USER/BPs/FUNCIONAL]]," ")&amp;" "&amp;TRIM(RIGHT(SUBSTITUTE(TabelaKeyUsersS4BracellOnda3[[#This Row],[NOME DO KEY USER/BPs/FUNCIONAL]]," ",REPT(" ",255)),255))</f>
        <v>#NAME?</v>
      </c>
      <c r="AD168" s="77" t="e">
        <f ca="1">TabelaKeyUsersS4BracellOnda3[[#This Row],[1o. e Último nome]]&amp;" ("&amp;TabelaKeyUsersS4BracellOnda3[[#This Row],[MÓDULO S4HANA]]&amp;")"&amp;
IF(ISERROR(SEARCH("fup-",TabelaKeyUsersS4BracellOnda3[[#This Row],[Fup Gestor não validou/respondeu lista KeyUser]])),"","#")</f>
        <v>#NAME?</v>
      </c>
      <c r="AE16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8" s="72" t="str">
        <f>IF(ISERROR(SEARCH("@",TabelaKeyUsersS4BracellOnda3[[#This Row],[E-MAIL]]))=FALSE,"Tem e-Mail KeyUserBPFunc","NÂO tem e-Mail KeyUserBPFunc")</f>
        <v>Tem e-Mail KeyUserBPFunc</v>
      </c>
      <c r="AG168" s="72" t="str">
        <f>IF(ISERROR(SEARCH("@",TabelaKeyUsersS4BracellOnda3[[#This Row],[E-mail Gestor]]))=FALSE,"Tem e-Mail Gestor","NÃO tem e-Mail Gestor")</f>
        <v>NÃO tem e-Mail Gestor</v>
      </c>
      <c r="AH168" s="72" t="str">
        <f>"e-Mail KeyUserBPFuncional tem: "&amp;COUNTIFS(TabelaKeyUsersS4BracellOnda3[E-MAIL],TabelaKeyUsersS4BracellOnda3[[#This Row],[E-mail Gestor]])&amp; " Gestor Cadastrado"</f>
        <v>e-Mail KeyUserBPFuncional tem: 0 Gestor Cadastrado</v>
      </c>
      <c r="AI16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69" spans="1:35" hidden="1">
      <c r="A169" s="66" t="s">
        <v>1099</v>
      </c>
      <c r="B169" s="66" t="s">
        <v>405</v>
      </c>
      <c r="C169" s="66" t="s">
        <v>405</v>
      </c>
      <c r="D169" s="67" t="e">
        <f>INDEX(TabelaKeyUsersS4BracellOnda3[NOME DO KEY USER/BPs/FUNCIONAL],MATCH(TabelaKeyUsersS4BracellOnda3[[#This Row],[E-mail Gestor]],TabelaKeyUsersS4BracellOnda3[E-MAIL],0))</f>
        <v>#N/A</v>
      </c>
      <c r="E169" s="67" t="e">
        <f>INDEX(TabelaKeyUsersS4BracellOnda3[CARGO],MATCH(TabelaKeyUsersS4BracellOnda3[[#This Row],[E-mail Gestor]],TabelaKeyUsersS4BracellOnda3[E-MAIL],0))</f>
        <v>#N/A</v>
      </c>
      <c r="F169" s="68">
        <v>45699</v>
      </c>
      <c r="G169" s="69" t="s">
        <v>1277</v>
      </c>
      <c r="H169" s="69" t="s">
        <v>470</v>
      </c>
      <c r="I169" s="69" t="s">
        <v>470</v>
      </c>
      <c r="J169" s="70" t="s">
        <v>1278</v>
      </c>
      <c r="K169" s="70" t="s">
        <v>1279</v>
      </c>
      <c r="L169" s="70" t="s">
        <v>419</v>
      </c>
      <c r="M169" s="70" t="s">
        <v>393</v>
      </c>
      <c r="N169" s="70" t="s">
        <v>412</v>
      </c>
      <c r="O169" s="70" t="s">
        <v>1280</v>
      </c>
      <c r="P169" s="70" t="s">
        <v>1105</v>
      </c>
      <c r="Q169" s="70" t="s">
        <v>1106</v>
      </c>
      <c r="R169" s="70" t="s">
        <v>398</v>
      </c>
      <c r="S169" s="70" t="s">
        <v>756</v>
      </c>
      <c r="T169" s="72" t="str">
        <f>INDEX('[1]Bruno Key Users Consolidado1102'!H:H,MATCH(TRIM(TabelaKeyUsersS4BracellOnda3[[#This Row],[E-MAIL]])&amp;"*",'[1]Bruno Key Users Consolidado1102'!F:F,0))</f>
        <v>Não (Mandar invites Workshops como Convidado)</v>
      </c>
      <c r="U169" s="72" t="str">
        <f>INDEX('[1]Bruno Key Users Consolidado1102'!E:E,MATCH(TRIM(TabelaKeyUsersS4BracellOnda3[[#This Row],[E-MAIL]])&amp;"*",'[1]Bruno Key Users Consolidado1102'!F:F,0))</f>
        <v>MM</v>
      </c>
      <c r="V169" s="70"/>
      <c r="W169" s="70"/>
      <c r="X169" s="70"/>
      <c r="Y169" s="65" t="s">
        <v>336</v>
      </c>
      <c r="Z169" s="65"/>
      <c r="AA169" s="81" t="str">
        <f>SUBSTITUTE(SUBSTITUTE(SUBSTITUTE(SUBSTITUTE(SUBSTITUTE(TabelaKeyUsersS4BracellOnda3[[#This Row],[WhatsApp]],"(",""), ")",""),"-",""),"+","")," ","")</f>
        <v>.</v>
      </c>
      <c r="AB169" s="72" t="str">
        <f>IF(ISERROR(MATCH("*"&amp;RIGHT(TabelaKeyUsersS4BracellOnda3[[#This Row],[Whatsapp_limpo]],8),[1]GruposWhatsApp!D:D,0)),"Wng: não",INDEX([1]GruposWhatsApp!B:B,MATCH("*"&amp;RIGHT(TabelaKeyUsersS4BracellOnda3[[#This Row],[Whatsapp_limpo]],8),[1]GruposWhatsApp!D:D,0)))</f>
        <v>Wng: não</v>
      </c>
      <c r="AC169" s="77" t="e">
        <f ca="1">_xlfn.TEXTBEFORE(TabelaKeyUsersS4BracellOnda3[[#This Row],[NOME DO KEY USER/BPs/FUNCIONAL]]," ")&amp;" "&amp;TRIM(RIGHT(SUBSTITUTE(TabelaKeyUsersS4BracellOnda3[[#This Row],[NOME DO KEY USER/BPs/FUNCIONAL]]," ",REPT(" ",255)),255))</f>
        <v>#NAME?</v>
      </c>
      <c r="AD169" s="77" t="e">
        <f ca="1">TabelaKeyUsersS4BracellOnda3[[#This Row],[1o. e Último nome]]&amp;" ("&amp;TabelaKeyUsersS4BracellOnda3[[#This Row],[MÓDULO S4HANA]]&amp;")"&amp;
IF(ISERROR(SEARCH("fup-",TabelaKeyUsersS4BracellOnda3[[#This Row],[Fup Gestor não validou/respondeu lista KeyUser]])),"","#")</f>
        <v>#NAME?</v>
      </c>
      <c r="AE169"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69" s="72" t="str">
        <f>IF(ISERROR(SEARCH("@",TabelaKeyUsersS4BracellOnda3[[#This Row],[E-MAIL]]))=FALSE,"Tem e-Mail KeyUserBPFunc","NÂO tem e-Mail KeyUserBPFunc")</f>
        <v>Tem e-Mail KeyUserBPFunc</v>
      </c>
      <c r="AG169" s="72" t="str">
        <f>IF(ISERROR(SEARCH("@",TabelaKeyUsersS4BracellOnda3[[#This Row],[E-mail Gestor]]))=FALSE,"Tem e-Mail Gestor","NÃO tem e-Mail Gestor")</f>
        <v>NÃO tem e-Mail Gestor</v>
      </c>
      <c r="AH169" s="72" t="str">
        <f>"e-Mail KeyUserBPFuncional tem: "&amp;COUNTIFS(TabelaKeyUsersS4BracellOnda3[E-MAIL],TabelaKeyUsersS4BracellOnda3[[#This Row],[E-mail Gestor]])&amp; " Gestor Cadastrado"</f>
        <v>e-Mail KeyUserBPFuncional tem: 0 Gestor Cadastrado</v>
      </c>
      <c r="AI16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0" spans="1:35" ht="15" hidden="1">
      <c r="A170" s="66" t="s">
        <v>1099</v>
      </c>
      <c r="B170" s="66" t="s">
        <v>405</v>
      </c>
      <c r="C170" s="66" t="s">
        <v>405</v>
      </c>
      <c r="D170" s="67" t="e">
        <f>INDEX(TabelaKeyUsersS4BracellOnda3[NOME DO KEY USER/BPs/FUNCIONAL],MATCH(TabelaKeyUsersS4BracellOnda3[[#This Row],[E-mail Gestor]],TabelaKeyUsersS4BracellOnda3[E-MAIL],0))</f>
        <v>#N/A</v>
      </c>
      <c r="E170" s="67" t="e">
        <f>INDEX(TabelaKeyUsersS4BracellOnda3[CARGO],MATCH(TabelaKeyUsersS4BracellOnda3[[#This Row],[E-mail Gestor]],TabelaKeyUsersS4BracellOnda3[E-MAIL],0))</f>
        <v>#N/A</v>
      </c>
      <c r="F170" s="68">
        <v>45699</v>
      </c>
      <c r="G170" s="69" t="s">
        <v>1281</v>
      </c>
      <c r="H170" s="69" t="s">
        <v>470</v>
      </c>
      <c r="I170" s="69" t="s">
        <v>470</v>
      </c>
      <c r="J170" s="70" t="s">
        <v>1282</v>
      </c>
      <c r="K170" s="70" t="s">
        <v>1283</v>
      </c>
      <c r="L170" s="70" t="s">
        <v>1284</v>
      </c>
      <c r="M170" s="70" t="s">
        <v>828</v>
      </c>
      <c r="N170" s="70"/>
      <c r="O170" s="70" t="s">
        <v>1285</v>
      </c>
      <c r="P170" s="70" t="s">
        <v>1105</v>
      </c>
      <c r="Q170" s="70" t="s">
        <v>1118</v>
      </c>
      <c r="R170" s="70" t="s">
        <v>398</v>
      </c>
      <c r="S170" s="70" t="s">
        <v>756</v>
      </c>
      <c r="T170" s="72" t="str">
        <f>INDEX('[1]Bruno Key Users Consolidado1102'!H:H,MATCH(TRIM(TabelaKeyUsersS4BracellOnda3[[#This Row],[E-MAIL]])&amp;"*",'[1]Bruno Key Users Consolidado1102'!F:F,0))</f>
        <v>Não (Mandar invites Workshops como Convidado)</v>
      </c>
      <c r="U170" s="72" t="str">
        <f>INDEX('[1]Bruno Key Users Consolidado1102'!E:E,MATCH(TRIM(TabelaKeyUsersS4BracellOnda3[[#This Row],[E-MAIL]])&amp;"*",'[1]Bruno Key Users Consolidado1102'!F:F,0))</f>
        <v>QM</v>
      </c>
      <c r="V170" s="70"/>
      <c r="W170" s="70"/>
      <c r="X170" s="70"/>
      <c r="Y170" s="65" t="s">
        <v>336</v>
      </c>
      <c r="Z170" s="65"/>
      <c r="AA170" s="81" t="str">
        <f>SUBSTITUTE(SUBSTITUTE(SUBSTITUTE(SUBSTITUTE(SUBSTITUTE(TabelaKeyUsersS4BracellOnda3[[#This Row],[WhatsApp]],"(",""), ")",""),"-",""),"+","")," ","")</f>
        <v>.</v>
      </c>
      <c r="AB170" s="72" t="str">
        <f>IF(ISERROR(MATCH("*"&amp;RIGHT(TabelaKeyUsersS4BracellOnda3[[#This Row],[Whatsapp_limpo]],8),[1]GruposWhatsApp!D:D,0)),"Wng: não",INDEX([1]GruposWhatsApp!B:B,MATCH("*"&amp;RIGHT(TabelaKeyUsersS4BracellOnda3[[#This Row],[Whatsapp_limpo]],8),[1]GruposWhatsApp!D:D,0)))</f>
        <v>Wng: não</v>
      </c>
      <c r="AC170" s="77" t="e">
        <f ca="1">_xlfn.TEXTBEFORE(TabelaKeyUsersS4BracellOnda3[[#This Row],[NOME DO KEY USER/BPs/FUNCIONAL]]," ")&amp;" "&amp;TRIM(RIGHT(SUBSTITUTE(TabelaKeyUsersS4BracellOnda3[[#This Row],[NOME DO KEY USER/BPs/FUNCIONAL]]," ",REPT(" ",255)),255))</f>
        <v>#NAME?</v>
      </c>
      <c r="AD170" s="77" t="e">
        <f ca="1">TabelaKeyUsersS4BracellOnda3[[#This Row],[1o. e Último nome]]&amp;" ("&amp;TabelaKeyUsersS4BracellOnda3[[#This Row],[MÓDULO S4HANA]]&amp;")"&amp;
IF(ISERROR(SEARCH("fup-",TabelaKeyUsersS4BracellOnda3[[#This Row],[Fup Gestor não validou/respondeu lista KeyUser]])),"","#")</f>
        <v>#NAME?</v>
      </c>
      <c r="AE170"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0" s="72" t="str">
        <f>IF(ISERROR(SEARCH("@",TabelaKeyUsersS4BracellOnda3[[#This Row],[E-MAIL]]))=FALSE,"Tem e-Mail KeyUserBPFunc","NÂO tem e-Mail KeyUserBPFunc")</f>
        <v>Tem e-Mail KeyUserBPFunc</v>
      </c>
      <c r="AG170" s="72" t="str">
        <f>IF(ISERROR(SEARCH("@",TabelaKeyUsersS4BracellOnda3[[#This Row],[E-mail Gestor]]))=FALSE,"Tem e-Mail Gestor","NÃO tem e-Mail Gestor")</f>
        <v>NÃO tem e-Mail Gestor</v>
      </c>
      <c r="AH170" s="72" t="str">
        <f>"e-Mail KeyUserBPFuncional tem: "&amp;COUNTIFS(TabelaKeyUsersS4BracellOnda3[E-MAIL],TabelaKeyUsersS4BracellOnda3[[#This Row],[E-mail Gestor]])&amp; " Gestor Cadastrado"</f>
        <v>e-Mail KeyUserBPFuncional tem: 0 Gestor Cadastrado</v>
      </c>
      <c r="AI17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1" spans="1:35" hidden="1">
      <c r="A171" s="66" t="s">
        <v>1099</v>
      </c>
      <c r="B171" s="66" t="s">
        <v>405</v>
      </c>
      <c r="C171" s="66" t="s">
        <v>405</v>
      </c>
      <c r="D171" s="67" t="e">
        <f>INDEX(TabelaKeyUsersS4BracellOnda3[NOME DO KEY USER/BPs/FUNCIONAL],MATCH(TabelaKeyUsersS4BracellOnda3[[#This Row],[E-mail Gestor]],TabelaKeyUsersS4BracellOnda3[E-MAIL],0))</f>
        <v>#N/A</v>
      </c>
      <c r="E171" s="67" t="e">
        <f>INDEX(TabelaKeyUsersS4BracellOnda3[CARGO],MATCH(TabelaKeyUsersS4BracellOnda3[[#This Row],[E-mail Gestor]],TabelaKeyUsersS4BracellOnda3[E-MAIL],0))</f>
        <v>#N/A</v>
      </c>
      <c r="F171" s="68">
        <v>45699</v>
      </c>
      <c r="G171" s="69" t="s">
        <v>1286</v>
      </c>
      <c r="H171" s="69" t="s">
        <v>470</v>
      </c>
      <c r="I171" s="69" t="s">
        <v>470</v>
      </c>
      <c r="J171" s="70" t="s">
        <v>1287</v>
      </c>
      <c r="K171" s="70" t="s">
        <v>1109</v>
      </c>
      <c r="L171" s="70" t="s">
        <v>392</v>
      </c>
      <c r="M171" s="70" t="s">
        <v>732</v>
      </c>
      <c r="N171" s="70"/>
      <c r="O171" s="70" t="s">
        <v>1288</v>
      </c>
      <c r="P171" s="70" t="s">
        <v>1105</v>
      </c>
      <c r="Q171" s="70" t="s">
        <v>1112</v>
      </c>
      <c r="R171" s="70" t="s">
        <v>398</v>
      </c>
      <c r="S171" s="70" t="s">
        <v>756</v>
      </c>
      <c r="T171" s="72" t="str">
        <f>INDEX('[1]Bruno Key Users Consolidado1102'!H:H,MATCH(TRIM(TabelaKeyUsersS4BracellOnda3[[#This Row],[E-MAIL]])&amp;"*",'[1]Bruno Key Users Consolidado1102'!F:F,0))</f>
        <v>Não (Mandar invites Workshops como Convidado)</v>
      </c>
      <c r="U171" s="72" t="str">
        <f>INDEX('[1]Bruno Key Users Consolidado1102'!E:E,MATCH(TRIM(TabelaKeyUsersS4BracellOnda3[[#This Row],[E-MAIL]])&amp;"*",'[1]Bruno Key Users Consolidado1102'!F:F,0))</f>
        <v>PP</v>
      </c>
      <c r="V171" s="70"/>
      <c r="W171" s="70"/>
      <c r="X171" s="70"/>
      <c r="Y171" s="65" t="s">
        <v>336</v>
      </c>
      <c r="Z171" s="65"/>
      <c r="AA171" s="81" t="str">
        <f>SUBSTITUTE(SUBSTITUTE(SUBSTITUTE(SUBSTITUTE(SUBSTITUTE(TabelaKeyUsersS4BracellOnda3[[#This Row],[WhatsApp]],"(",""), ")",""),"-",""),"+","")," ","")</f>
        <v>.</v>
      </c>
      <c r="AB171" s="72" t="str">
        <f>IF(ISERROR(MATCH("*"&amp;RIGHT(TabelaKeyUsersS4BracellOnda3[[#This Row],[Whatsapp_limpo]],8),[1]GruposWhatsApp!D:D,0)),"Wng: não",INDEX([1]GruposWhatsApp!B:B,MATCH("*"&amp;RIGHT(TabelaKeyUsersS4BracellOnda3[[#This Row],[Whatsapp_limpo]],8),[1]GruposWhatsApp!D:D,0)))</f>
        <v>Wng: não</v>
      </c>
      <c r="AC171" s="77" t="e">
        <f ca="1">_xlfn.TEXTBEFORE(TabelaKeyUsersS4BracellOnda3[[#This Row],[NOME DO KEY USER/BPs/FUNCIONAL]]," ")&amp;" "&amp;TRIM(RIGHT(SUBSTITUTE(TabelaKeyUsersS4BracellOnda3[[#This Row],[NOME DO KEY USER/BPs/FUNCIONAL]]," ",REPT(" ",255)),255))</f>
        <v>#NAME?</v>
      </c>
      <c r="AD171" s="77" t="e">
        <f ca="1">TabelaKeyUsersS4BracellOnda3[[#This Row],[1o. e Último nome]]&amp;" ("&amp;TabelaKeyUsersS4BracellOnda3[[#This Row],[MÓDULO S4HANA]]&amp;")"&amp;
IF(ISERROR(SEARCH("fup-",TabelaKeyUsersS4BracellOnda3[[#This Row],[Fup Gestor não validou/respondeu lista KeyUser]])),"","#")</f>
        <v>#NAME?</v>
      </c>
      <c r="AE17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1" s="72" t="str">
        <f>IF(ISERROR(SEARCH("@",TabelaKeyUsersS4BracellOnda3[[#This Row],[E-MAIL]]))=FALSE,"Tem e-Mail KeyUserBPFunc","NÂO tem e-Mail KeyUserBPFunc")</f>
        <v>Tem e-Mail KeyUserBPFunc</v>
      </c>
      <c r="AG171" s="72" t="str">
        <f>IF(ISERROR(SEARCH("@",TabelaKeyUsersS4BracellOnda3[[#This Row],[E-mail Gestor]]))=FALSE,"Tem e-Mail Gestor","NÃO tem e-Mail Gestor")</f>
        <v>NÃO tem e-Mail Gestor</v>
      </c>
      <c r="AH171" s="72" t="str">
        <f>"e-Mail KeyUserBPFuncional tem: "&amp;COUNTIFS(TabelaKeyUsersS4BracellOnda3[E-MAIL],TabelaKeyUsersS4BracellOnda3[[#This Row],[E-mail Gestor]])&amp; " Gestor Cadastrado"</f>
        <v>e-Mail KeyUserBPFuncional tem: 0 Gestor Cadastrado</v>
      </c>
      <c r="AI17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2" spans="1:35" ht="15" hidden="1">
      <c r="A172" s="66" t="s">
        <v>1099</v>
      </c>
      <c r="B172" s="66" t="s">
        <v>405</v>
      </c>
      <c r="C172" s="66" t="s">
        <v>405</v>
      </c>
      <c r="D172" s="67" t="e">
        <f>INDEX(TabelaKeyUsersS4BracellOnda3[NOME DO KEY USER/BPs/FUNCIONAL],MATCH(TabelaKeyUsersS4BracellOnda3[[#This Row],[E-mail Gestor]],TabelaKeyUsersS4BracellOnda3[E-MAIL],0))</f>
        <v>#N/A</v>
      </c>
      <c r="E172" s="67" t="e">
        <f>INDEX(TabelaKeyUsersS4BracellOnda3[CARGO],MATCH(TabelaKeyUsersS4BracellOnda3[[#This Row],[E-mail Gestor]],TabelaKeyUsersS4BracellOnda3[E-MAIL],0))</f>
        <v>#N/A</v>
      </c>
      <c r="F172" s="68">
        <v>45699</v>
      </c>
      <c r="G172" s="69" t="s">
        <v>1289</v>
      </c>
      <c r="H172" s="69" t="s">
        <v>470</v>
      </c>
      <c r="I172" s="69" t="s">
        <v>470</v>
      </c>
      <c r="J172" s="70" t="s">
        <v>1290</v>
      </c>
      <c r="K172" s="70" t="s">
        <v>1291</v>
      </c>
      <c r="L172" s="70" t="s">
        <v>731</v>
      </c>
      <c r="M172" s="70" t="s">
        <v>732</v>
      </c>
      <c r="N172" s="70"/>
      <c r="O172" s="70" t="s">
        <v>1292</v>
      </c>
      <c r="P172" s="70" t="s">
        <v>1105</v>
      </c>
      <c r="Q172" s="70" t="s">
        <v>1118</v>
      </c>
      <c r="R172" s="70" t="s">
        <v>398</v>
      </c>
      <c r="S172" s="70" t="s">
        <v>756</v>
      </c>
      <c r="T172" s="72" t="str">
        <f>INDEX('[1]Bruno Key Users Consolidado1102'!H:H,MATCH(TRIM(TabelaKeyUsersS4BracellOnda3[[#This Row],[E-MAIL]])&amp;"*",'[1]Bruno Key Users Consolidado1102'!F:F,0))</f>
        <v>Não (Mandar invites Workshops como Convidado)</v>
      </c>
      <c r="U172" s="72" t="str">
        <f>INDEX('[1]Bruno Key Users Consolidado1102'!E:E,MATCH(TRIM(TabelaKeyUsersS4BracellOnda3[[#This Row],[E-MAIL]])&amp;"*",'[1]Bruno Key Users Consolidado1102'!F:F,0))</f>
        <v>PP</v>
      </c>
      <c r="V172" s="70"/>
      <c r="W172" s="70"/>
      <c r="X172" s="70"/>
      <c r="Y172" s="65" t="s">
        <v>336</v>
      </c>
      <c r="Z172" s="65"/>
      <c r="AA172" s="81" t="str">
        <f>SUBSTITUTE(SUBSTITUTE(SUBSTITUTE(SUBSTITUTE(SUBSTITUTE(TabelaKeyUsersS4BracellOnda3[[#This Row],[WhatsApp]],"(",""), ")",""),"-",""),"+","")," ","")</f>
        <v>.</v>
      </c>
      <c r="AB172" s="72" t="str">
        <f>IF(ISERROR(MATCH("*"&amp;RIGHT(TabelaKeyUsersS4BracellOnda3[[#This Row],[Whatsapp_limpo]],8),[1]GruposWhatsApp!D:D,0)),"Wng: não",INDEX([1]GruposWhatsApp!B:B,MATCH("*"&amp;RIGHT(TabelaKeyUsersS4BracellOnda3[[#This Row],[Whatsapp_limpo]],8),[1]GruposWhatsApp!D:D,0)))</f>
        <v>Wng: não</v>
      </c>
      <c r="AC172" s="77" t="e">
        <f ca="1">_xlfn.TEXTBEFORE(TabelaKeyUsersS4BracellOnda3[[#This Row],[NOME DO KEY USER/BPs/FUNCIONAL]]," ")&amp;" "&amp;TRIM(RIGHT(SUBSTITUTE(TabelaKeyUsersS4BracellOnda3[[#This Row],[NOME DO KEY USER/BPs/FUNCIONAL]]," ",REPT(" ",255)),255))</f>
        <v>#NAME?</v>
      </c>
      <c r="AD172" s="77" t="e">
        <f ca="1">TabelaKeyUsersS4BracellOnda3[[#This Row],[1o. e Último nome]]&amp;" ("&amp;TabelaKeyUsersS4BracellOnda3[[#This Row],[MÓDULO S4HANA]]&amp;")"&amp;
IF(ISERROR(SEARCH("fup-",TabelaKeyUsersS4BracellOnda3[[#This Row],[Fup Gestor não validou/respondeu lista KeyUser]])),"","#")</f>
        <v>#NAME?</v>
      </c>
      <c r="AE17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2" s="72" t="str">
        <f>IF(ISERROR(SEARCH("@",TabelaKeyUsersS4BracellOnda3[[#This Row],[E-MAIL]]))=FALSE,"Tem e-Mail KeyUserBPFunc","NÂO tem e-Mail KeyUserBPFunc")</f>
        <v>Tem e-Mail KeyUserBPFunc</v>
      </c>
      <c r="AG172" s="72" t="str">
        <f>IF(ISERROR(SEARCH("@",TabelaKeyUsersS4BracellOnda3[[#This Row],[E-mail Gestor]]))=FALSE,"Tem e-Mail Gestor","NÃO tem e-Mail Gestor")</f>
        <v>NÃO tem e-Mail Gestor</v>
      </c>
      <c r="AH172" s="72" t="str">
        <f>"e-Mail KeyUserBPFuncional tem: "&amp;COUNTIFS(TabelaKeyUsersS4BracellOnda3[E-MAIL],TabelaKeyUsersS4BracellOnda3[[#This Row],[E-mail Gestor]])&amp; " Gestor Cadastrado"</f>
        <v>e-Mail KeyUserBPFuncional tem: 0 Gestor Cadastrado</v>
      </c>
      <c r="AI17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3" spans="1:35" ht="15" hidden="1">
      <c r="A173" s="66" t="s">
        <v>1099</v>
      </c>
      <c r="B173" s="66" t="s">
        <v>405</v>
      </c>
      <c r="C173" s="66" t="s">
        <v>405</v>
      </c>
      <c r="D173" s="67" t="e">
        <f>INDEX(TabelaKeyUsersS4BracellOnda3[NOME DO KEY USER/BPs/FUNCIONAL],MATCH(TabelaKeyUsersS4BracellOnda3[[#This Row],[E-mail Gestor]],TabelaKeyUsersS4BracellOnda3[E-MAIL],0))</f>
        <v>#N/A</v>
      </c>
      <c r="E173" s="67" t="e">
        <f>INDEX(TabelaKeyUsersS4BracellOnda3[CARGO],MATCH(TabelaKeyUsersS4BracellOnda3[[#This Row],[E-mail Gestor]],TabelaKeyUsersS4BracellOnda3[E-MAIL],0))</f>
        <v>#N/A</v>
      </c>
      <c r="F173" s="68">
        <v>45699</v>
      </c>
      <c r="G173" s="69" t="s">
        <v>1293</v>
      </c>
      <c r="H173" s="69" t="s">
        <v>470</v>
      </c>
      <c r="I173" s="69" t="s">
        <v>470</v>
      </c>
      <c r="J173" s="70" t="s">
        <v>1294</v>
      </c>
      <c r="K173" s="70" t="s">
        <v>1295</v>
      </c>
      <c r="L173" s="70" t="s">
        <v>1110</v>
      </c>
      <c r="M173" s="70" t="s">
        <v>502</v>
      </c>
      <c r="N173" s="70"/>
      <c r="O173" s="70" t="s">
        <v>1296</v>
      </c>
      <c r="P173" s="70" t="s">
        <v>1105</v>
      </c>
      <c r="Q173" s="70" t="s">
        <v>1118</v>
      </c>
      <c r="R173" s="70" t="s">
        <v>398</v>
      </c>
      <c r="S173" s="70" t="s">
        <v>756</v>
      </c>
      <c r="T173" s="72" t="str">
        <f>INDEX('[1]Bruno Key Users Consolidado1102'!H:H,MATCH(TRIM(TabelaKeyUsersS4BracellOnda3[[#This Row],[E-MAIL]])&amp;"*",'[1]Bruno Key Users Consolidado1102'!F:F,0))</f>
        <v>Não (Mandar invites Workshops como Convidado)</v>
      </c>
      <c r="U173" s="72" t="str">
        <f>INDEX('[1]Bruno Key Users Consolidado1102'!E:E,MATCH(TRIM(TabelaKeyUsersS4BracellOnda3[[#This Row],[E-MAIL]])&amp;"*",'[1]Bruno Key Users Consolidado1102'!F:F,0))</f>
        <v>PM</v>
      </c>
      <c r="V173" s="70"/>
      <c r="W173" s="70"/>
      <c r="X173" s="70"/>
      <c r="Y173" s="65" t="s">
        <v>336</v>
      </c>
      <c r="Z173" s="65"/>
      <c r="AA173" s="81" t="str">
        <f>SUBSTITUTE(SUBSTITUTE(SUBSTITUTE(SUBSTITUTE(SUBSTITUTE(TabelaKeyUsersS4BracellOnda3[[#This Row],[WhatsApp]],"(",""), ")",""),"-",""),"+","")," ","")</f>
        <v>.</v>
      </c>
      <c r="AB173" s="72" t="str">
        <f>IF(ISERROR(MATCH("*"&amp;RIGHT(TabelaKeyUsersS4BracellOnda3[[#This Row],[Whatsapp_limpo]],8),[1]GruposWhatsApp!D:D,0)),"Wng: não",INDEX([1]GruposWhatsApp!B:B,MATCH("*"&amp;RIGHT(TabelaKeyUsersS4BracellOnda3[[#This Row],[Whatsapp_limpo]],8),[1]GruposWhatsApp!D:D,0)))</f>
        <v>Wng: não</v>
      </c>
      <c r="AC173" s="77" t="e">
        <f ca="1">_xlfn.TEXTBEFORE(TabelaKeyUsersS4BracellOnda3[[#This Row],[NOME DO KEY USER/BPs/FUNCIONAL]]," ")&amp;" "&amp;TRIM(RIGHT(SUBSTITUTE(TabelaKeyUsersS4BracellOnda3[[#This Row],[NOME DO KEY USER/BPs/FUNCIONAL]]," ",REPT(" ",255)),255))</f>
        <v>#NAME?</v>
      </c>
      <c r="AD173" s="77" t="e">
        <f ca="1">TabelaKeyUsersS4BracellOnda3[[#This Row],[1o. e Último nome]]&amp;" ("&amp;TabelaKeyUsersS4BracellOnda3[[#This Row],[MÓDULO S4HANA]]&amp;")"&amp;
IF(ISERROR(SEARCH("fup-",TabelaKeyUsersS4BracellOnda3[[#This Row],[Fup Gestor não validou/respondeu lista KeyUser]])),"","#")</f>
        <v>#NAME?</v>
      </c>
      <c r="AE17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3" s="72" t="str">
        <f>IF(ISERROR(SEARCH("@",TabelaKeyUsersS4BracellOnda3[[#This Row],[E-MAIL]]))=FALSE,"Tem e-Mail KeyUserBPFunc","NÂO tem e-Mail KeyUserBPFunc")</f>
        <v>Tem e-Mail KeyUserBPFunc</v>
      </c>
      <c r="AG173" s="72" t="str">
        <f>IF(ISERROR(SEARCH("@",TabelaKeyUsersS4BracellOnda3[[#This Row],[E-mail Gestor]]))=FALSE,"Tem e-Mail Gestor","NÃO tem e-Mail Gestor")</f>
        <v>NÃO tem e-Mail Gestor</v>
      </c>
      <c r="AH173" s="72" t="str">
        <f>"e-Mail KeyUserBPFuncional tem: "&amp;COUNTIFS(TabelaKeyUsersS4BracellOnda3[E-MAIL],TabelaKeyUsersS4BracellOnda3[[#This Row],[E-mail Gestor]])&amp; " Gestor Cadastrado"</f>
        <v>e-Mail KeyUserBPFuncional tem: 0 Gestor Cadastrado</v>
      </c>
      <c r="AI17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4" spans="1:35" hidden="1">
      <c r="A174" s="66" t="s">
        <v>1099</v>
      </c>
      <c r="B174" s="66" t="s">
        <v>405</v>
      </c>
      <c r="C174" s="66" t="s">
        <v>405</v>
      </c>
      <c r="D174" s="67" t="e">
        <f>INDEX(TabelaKeyUsersS4BracellOnda3[NOME DO KEY USER/BPs/FUNCIONAL],MATCH(TabelaKeyUsersS4BracellOnda3[[#This Row],[E-mail Gestor]],TabelaKeyUsersS4BracellOnda3[E-MAIL],0))</f>
        <v>#N/A</v>
      </c>
      <c r="E174" s="67" t="e">
        <f>INDEX(TabelaKeyUsersS4BracellOnda3[CARGO],MATCH(TabelaKeyUsersS4BracellOnda3[[#This Row],[E-mail Gestor]],TabelaKeyUsersS4BracellOnda3[E-MAIL],0))</f>
        <v>#N/A</v>
      </c>
      <c r="F174" s="68">
        <v>45699</v>
      </c>
      <c r="G174" s="69" t="s">
        <v>1297</v>
      </c>
      <c r="H174" s="69" t="s">
        <v>470</v>
      </c>
      <c r="I174" s="69" t="s">
        <v>470</v>
      </c>
      <c r="J174" s="70" t="s">
        <v>1298</v>
      </c>
      <c r="K174" s="70" t="s">
        <v>1299</v>
      </c>
      <c r="L174" s="70" t="s">
        <v>827</v>
      </c>
      <c r="M174" s="70" t="s">
        <v>828</v>
      </c>
      <c r="N174" s="70"/>
      <c r="O174" s="70" t="s">
        <v>1300</v>
      </c>
      <c r="P174" s="70" t="s">
        <v>1105</v>
      </c>
      <c r="Q174" s="70" t="s">
        <v>1106</v>
      </c>
      <c r="R174" s="70" t="s">
        <v>398</v>
      </c>
      <c r="S174" s="70" t="s">
        <v>756</v>
      </c>
      <c r="T174" s="72" t="str">
        <f>INDEX('[1]Bruno Key Users Consolidado1102'!H:H,MATCH(TRIM(TabelaKeyUsersS4BracellOnda3[[#This Row],[E-MAIL]])&amp;"*",'[1]Bruno Key Users Consolidado1102'!F:F,0))</f>
        <v>Não (Mandar invites Workshops como Convidado)</v>
      </c>
      <c r="U174" s="72" t="str">
        <f>INDEX('[1]Bruno Key Users Consolidado1102'!E:E,MATCH(TRIM(TabelaKeyUsersS4BracellOnda3[[#This Row],[E-MAIL]])&amp;"*",'[1]Bruno Key Users Consolidado1102'!F:F,0))</f>
        <v>QM</v>
      </c>
      <c r="V174" s="70"/>
      <c r="W174" s="70"/>
      <c r="X174" s="70"/>
      <c r="Y174" s="65" t="s">
        <v>336</v>
      </c>
      <c r="Z174" s="65"/>
      <c r="AA174" s="81" t="str">
        <f>SUBSTITUTE(SUBSTITUTE(SUBSTITUTE(SUBSTITUTE(SUBSTITUTE(TabelaKeyUsersS4BracellOnda3[[#This Row],[WhatsApp]],"(",""), ")",""),"-",""),"+","")," ","")</f>
        <v>.</v>
      </c>
      <c r="AB174" s="72" t="str">
        <f>IF(ISERROR(MATCH("*"&amp;RIGHT(TabelaKeyUsersS4BracellOnda3[[#This Row],[Whatsapp_limpo]],8),[1]GruposWhatsApp!D:D,0)),"Wng: não",INDEX([1]GruposWhatsApp!B:B,MATCH("*"&amp;RIGHT(TabelaKeyUsersS4BracellOnda3[[#This Row],[Whatsapp_limpo]],8),[1]GruposWhatsApp!D:D,0)))</f>
        <v>Wng: não</v>
      </c>
      <c r="AC174" s="77" t="e">
        <f ca="1">_xlfn.TEXTBEFORE(TabelaKeyUsersS4BracellOnda3[[#This Row],[NOME DO KEY USER/BPs/FUNCIONAL]]," ")&amp;" "&amp;TRIM(RIGHT(SUBSTITUTE(TabelaKeyUsersS4BracellOnda3[[#This Row],[NOME DO KEY USER/BPs/FUNCIONAL]]," ",REPT(" ",255)),255))</f>
        <v>#NAME?</v>
      </c>
      <c r="AD174" s="77" t="e">
        <f ca="1">TabelaKeyUsersS4BracellOnda3[[#This Row],[1o. e Último nome]]&amp;" ("&amp;TabelaKeyUsersS4BracellOnda3[[#This Row],[MÓDULO S4HANA]]&amp;")"&amp;
IF(ISERROR(SEARCH("fup-",TabelaKeyUsersS4BracellOnda3[[#This Row],[Fup Gestor não validou/respondeu lista KeyUser]])),"","#")</f>
        <v>#NAME?</v>
      </c>
      <c r="AE17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4" s="72" t="str">
        <f>IF(ISERROR(SEARCH("@",TabelaKeyUsersS4BracellOnda3[[#This Row],[E-MAIL]]))=FALSE,"Tem e-Mail KeyUserBPFunc","NÂO tem e-Mail KeyUserBPFunc")</f>
        <v>Tem e-Mail KeyUserBPFunc</v>
      </c>
      <c r="AG174" s="72" t="str">
        <f>IF(ISERROR(SEARCH("@",TabelaKeyUsersS4BracellOnda3[[#This Row],[E-mail Gestor]]))=FALSE,"Tem e-Mail Gestor","NÃO tem e-Mail Gestor")</f>
        <v>NÃO tem e-Mail Gestor</v>
      </c>
      <c r="AH174" s="72" t="str">
        <f>"e-Mail KeyUserBPFuncional tem: "&amp;COUNTIFS(TabelaKeyUsersS4BracellOnda3[E-MAIL],TabelaKeyUsersS4BracellOnda3[[#This Row],[E-mail Gestor]])&amp; " Gestor Cadastrado"</f>
        <v>e-Mail KeyUserBPFuncional tem: 0 Gestor Cadastrado</v>
      </c>
      <c r="AI17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5" spans="1:35" hidden="1">
      <c r="A175" s="66" t="s">
        <v>1099</v>
      </c>
      <c r="B175" s="66" t="s">
        <v>405</v>
      </c>
      <c r="C175" s="66" t="s">
        <v>405</v>
      </c>
      <c r="D175" s="67" t="e">
        <f>INDEX(TabelaKeyUsersS4BracellOnda3[NOME DO KEY USER/BPs/FUNCIONAL],MATCH(TabelaKeyUsersS4BracellOnda3[[#This Row],[E-mail Gestor]],TabelaKeyUsersS4BracellOnda3[E-MAIL],0))</f>
        <v>#N/A</v>
      </c>
      <c r="E175" s="67" t="e">
        <f>INDEX(TabelaKeyUsersS4BracellOnda3[CARGO],MATCH(TabelaKeyUsersS4BracellOnda3[[#This Row],[E-mail Gestor]],TabelaKeyUsersS4BracellOnda3[E-MAIL],0))</f>
        <v>#N/A</v>
      </c>
      <c r="F175" s="68">
        <v>45699</v>
      </c>
      <c r="G175" s="69" t="s">
        <v>1301</v>
      </c>
      <c r="H175" s="69" t="s">
        <v>470</v>
      </c>
      <c r="I175" s="69" t="s">
        <v>470</v>
      </c>
      <c r="J175" s="70" t="s">
        <v>1302</v>
      </c>
      <c r="K175" s="70" t="s">
        <v>1303</v>
      </c>
      <c r="L175" s="70" t="s">
        <v>1110</v>
      </c>
      <c r="M175" s="70" t="s">
        <v>502</v>
      </c>
      <c r="N175" s="70"/>
      <c r="O175" s="70" t="s">
        <v>1304</v>
      </c>
      <c r="P175" s="70" t="s">
        <v>1105</v>
      </c>
      <c r="Q175" s="70" t="s">
        <v>1106</v>
      </c>
      <c r="R175" s="70" t="s">
        <v>398</v>
      </c>
      <c r="S175" s="70" t="s">
        <v>756</v>
      </c>
      <c r="T175" s="72" t="str">
        <f>INDEX('[1]Bruno Key Users Consolidado1102'!H:H,MATCH(TRIM(TabelaKeyUsersS4BracellOnda3[[#This Row],[E-MAIL]])&amp;"*",'[1]Bruno Key Users Consolidado1102'!F:F,0))</f>
        <v>Não (Mandar invites Workshops como Convidado)</v>
      </c>
      <c r="U175" s="72" t="str">
        <f>INDEX('[1]Bruno Key Users Consolidado1102'!E:E,MATCH(TRIM(TabelaKeyUsersS4BracellOnda3[[#This Row],[E-MAIL]])&amp;"*",'[1]Bruno Key Users Consolidado1102'!F:F,0))</f>
        <v>PM</v>
      </c>
      <c r="V175" s="70"/>
      <c r="W175" s="70"/>
      <c r="X175" s="70"/>
      <c r="Y175" s="65" t="s">
        <v>336</v>
      </c>
      <c r="Z175" s="65"/>
      <c r="AA175" s="81" t="str">
        <f>SUBSTITUTE(SUBSTITUTE(SUBSTITUTE(SUBSTITUTE(SUBSTITUTE(TabelaKeyUsersS4BracellOnda3[[#This Row],[WhatsApp]],"(",""), ")",""),"-",""),"+","")," ","")</f>
        <v>.</v>
      </c>
      <c r="AB175" s="72" t="str">
        <f>IF(ISERROR(MATCH("*"&amp;RIGHT(TabelaKeyUsersS4BracellOnda3[[#This Row],[Whatsapp_limpo]],8),[1]GruposWhatsApp!D:D,0)),"Wng: não",INDEX([1]GruposWhatsApp!B:B,MATCH("*"&amp;RIGHT(TabelaKeyUsersS4BracellOnda3[[#This Row],[Whatsapp_limpo]],8),[1]GruposWhatsApp!D:D,0)))</f>
        <v>Wng: não</v>
      </c>
      <c r="AC175" s="77" t="e">
        <f ca="1">_xlfn.TEXTBEFORE(TabelaKeyUsersS4BracellOnda3[[#This Row],[NOME DO KEY USER/BPs/FUNCIONAL]]," ")&amp;" "&amp;TRIM(RIGHT(SUBSTITUTE(TabelaKeyUsersS4BracellOnda3[[#This Row],[NOME DO KEY USER/BPs/FUNCIONAL]]," ",REPT(" ",255)),255))</f>
        <v>#NAME?</v>
      </c>
      <c r="AD175" s="77" t="e">
        <f ca="1">TabelaKeyUsersS4BracellOnda3[[#This Row],[1o. e Último nome]]&amp;" ("&amp;TabelaKeyUsersS4BracellOnda3[[#This Row],[MÓDULO S4HANA]]&amp;")"&amp;
IF(ISERROR(SEARCH("fup-",TabelaKeyUsersS4BracellOnda3[[#This Row],[Fup Gestor não validou/respondeu lista KeyUser]])),"","#")</f>
        <v>#NAME?</v>
      </c>
      <c r="AE17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75" s="72" t="str">
        <f>IF(ISERROR(SEARCH("@",TabelaKeyUsersS4BracellOnda3[[#This Row],[E-MAIL]]))=FALSE,"Tem e-Mail KeyUserBPFunc","NÂO tem e-Mail KeyUserBPFunc")</f>
        <v>Tem e-Mail KeyUserBPFunc</v>
      </c>
      <c r="AG175" s="72" t="str">
        <f>IF(ISERROR(SEARCH("@",TabelaKeyUsersS4BracellOnda3[[#This Row],[E-mail Gestor]]))=FALSE,"Tem e-Mail Gestor","NÃO tem e-Mail Gestor")</f>
        <v>NÃO tem e-Mail Gestor</v>
      </c>
      <c r="AH175" s="72" t="str">
        <f>"e-Mail KeyUserBPFuncional tem: "&amp;COUNTIFS(TabelaKeyUsersS4BracellOnda3[E-MAIL],TabelaKeyUsersS4BracellOnda3[[#This Row],[E-mail Gestor]])&amp; " Gestor Cadastrado"</f>
        <v>e-Mail KeyUserBPFuncional tem: 0 Gestor Cadastrado</v>
      </c>
      <c r="AI17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6" spans="1:35" hidden="1">
      <c r="A176" s="66" t="s">
        <v>405</v>
      </c>
      <c r="B176" s="66" t="s">
        <v>405</v>
      </c>
      <c r="C176" s="66" t="s">
        <v>405</v>
      </c>
      <c r="D176" s="67" t="str">
        <f>INDEX(TabelaKeyUsersS4BracellOnda3[NOME DO KEY USER/BPs/FUNCIONAL],MATCH(TabelaKeyUsersS4BracellOnda3[[#This Row],[E-mail Gestor]],TabelaKeyUsersS4BracellOnda3[E-MAIL],0))</f>
        <v>Alexandre Silva</v>
      </c>
      <c r="E176" s="67" t="str">
        <f>INDEX(TabelaKeyUsersS4BracellOnda3[CARGO],MATCH(TabelaKeyUsersS4BracellOnda3[[#This Row],[E-mail Gestor]],TabelaKeyUsersS4BracellOnda3[E-MAIL],0))</f>
        <v>Head It</v>
      </c>
      <c r="F176" s="85">
        <v>45706</v>
      </c>
      <c r="G176" s="97" t="s">
        <v>1119</v>
      </c>
      <c r="H176" s="97" t="s">
        <v>1305</v>
      </c>
      <c r="I176" s="98" t="s">
        <v>1306</v>
      </c>
      <c r="J176" s="70" t="s">
        <v>387</v>
      </c>
      <c r="K176" s="65" t="s">
        <v>389</v>
      </c>
      <c r="L176" s="65" t="s">
        <v>738</v>
      </c>
      <c r="M176" s="70" t="s">
        <v>405</v>
      </c>
      <c r="N176" s="70"/>
      <c r="O176" s="70" t="s">
        <v>388</v>
      </c>
      <c r="P176" s="36" t="s">
        <v>396</v>
      </c>
      <c r="Q176" s="36" t="s">
        <v>397</v>
      </c>
      <c r="R176" s="70" t="s">
        <v>398</v>
      </c>
      <c r="S176" s="36" t="s">
        <v>1307</v>
      </c>
      <c r="T176" s="72" t="e">
        <f>INDEX('[1]Bruno Key Users Consolidado1102'!H:H,MATCH(TRIM(TabelaKeyUsersS4BracellOnda3[[#This Row],[E-MAIL]])&amp;"*",'[1]Bruno Key Users Consolidado1102'!F:F,0))</f>
        <v>#N/A</v>
      </c>
      <c r="U176" s="72" t="e">
        <f>INDEX('[1]Bruno Key Users Consolidado1102'!E:E,MATCH(TRIM(TabelaKeyUsersS4BracellOnda3[[#This Row],[E-MAIL]])&amp;"*",'[1]Bruno Key Users Consolidado1102'!F:F,0))</f>
        <v>#N/A</v>
      </c>
      <c r="X176" s="70"/>
      <c r="Y176" s="65" t="s">
        <v>336</v>
      </c>
      <c r="Z176" s="65"/>
      <c r="AA176" s="81" t="str">
        <f>SUBSTITUTE(SUBSTITUTE(SUBSTITUTE(SUBSTITUTE(SUBSTITUTE(TabelaKeyUsersS4BracellOnda3[[#This Row],[WhatsApp]],"(",""), ")",""),"-",""),"+","")," ","")</f>
        <v>.</v>
      </c>
      <c r="AB176" s="72" t="str">
        <f>IF(ISERROR(MATCH("*"&amp;RIGHT(TabelaKeyUsersS4BracellOnda3[[#This Row],[Whatsapp_limpo]],8),[1]GruposWhatsApp!D:D,0)),"Wng: não",INDEX([1]GruposWhatsApp!B:B,MATCH("*"&amp;RIGHT(TabelaKeyUsersS4BracellOnda3[[#This Row],[Whatsapp_limpo]],8),[1]GruposWhatsApp!D:D,0)))</f>
        <v>Wng: não</v>
      </c>
      <c r="AC176" s="77" t="e">
        <f ca="1">_xlfn.TEXTBEFORE(TabelaKeyUsersS4BracellOnda3[[#This Row],[NOME DO KEY USER/BPs/FUNCIONAL]]," ")&amp;" "&amp;TRIM(RIGHT(SUBSTITUTE(TabelaKeyUsersS4BracellOnda3[[#This Row],[NOME DO KEY USER/BPs/FUNCIONAL]]," ",REPT(" ",255)),255))</f>
        <v>#NAME?</v>
      </c>
      <c r="AD176" s="77" t="e">
        <f ca="1">TabelaKeyUsersS4BracellOnda3[[#This Row],[1o. e Último nome]]&amp;" ("&amp;TabelaKeyUsersS4BracellOnda3[[#This Row],[MÓDULO S4HANA]]&amp;")"&amp;
IF(ISERROR(SEARCH("fup-",TabelaKeyUsersS4BracellOnda3[[#This Row],[Fup Gestor não validou/respondeu lista KeyUser]])),"","#")</f>
        <v>#NAME?</v>
      </c>
      <c r="AE176"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14</v>
      </c>
      <c r="AF176" s="72" t="str">
        <f>IF(ISERROR(SEARCH("@",TabelaKeyUsersS4BracellOnda3[[#This Row],[E-MAIL]]))=FALSE,"Tem e-Mail KeyUserBPFunc","NÂO tem e-Mail KeyUserBPFunc")</f>
        <v>Tem e-Mail KeyUserBPFunc</v>
      </c>
      <c r="AG176" s="72" t="str">
        <f>IF(ISERROR(SEARCH("@",TabelaKeyUsersS4BracellOnda3[[#This Row],[E-mail Gestor]]))=FALSE,"Tem e-Mail Gestor","NÃO tem e-Mail Gestor")</f>
        <v>Tem e-Mail Gestor</v>
      </c>
      <c r="AH176" s="72" t="str">
        <f>"e-Mail KeyUserBPFuncional tem: "&amp;COUNTIFS(TabelaKeyUsersS4BracellOnda3[E-MAIL],TabelaKeyUsersS4BracellOnda3[[#This Row],[E-mail Gestor]])&amp; " Gestor Cadastrado"</f>
        <v>e-Mail KeyUserBPFuncional tem: 1 Gestor Cadastrado</v>
      </c>
      <c r="AI17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7" spans="1:35" hidden="1">
      <c r="A177" s="66" t="s">
        <v>405</v>
      </c>
      <c r="B177" s="66" t="s">
        <v>405</v>
      </c>
      <c r="C177" s="66" t="s">
        <v>405</v>
      </c>
      <c r="D177" s="67" t="str">
        <f>INDEX(TabelaKeyUsersS4BracellOnda3[NOME DO KEY USER/BPs/FUNCIONAL],MATCH(TabelaKeyUsersS4BracellOnda3[[#This Row],[E-mail Gestor]],TabelaKeyUsersS4BracellOnda3[E-MAIL],0))</f>
        <v>Alexandre Silva</v>
      </c>
      <c r="E177" s="67" t="str">
        <f>INDEX(TabelaKeyUsersS4BracellOnda3[CARGO],MATCH(TabelaKeyUsersS4BracellOnda3[[#This Row],[E-mail Gestor]],TabelaKeyUsersS4BracellOnda3[E-MAIL],0))</f>
        <v>Head It</v>
      </c>
      <c r="F177" s="85">
        <v>45706</v>
      </c>
      <c r="G177" s="97" t="s">
        <v>1119</v>
      </c>
      <c r="H177" s="97" t="s">
        <v>1305</v>
      </c>
      <c r="I177" s="98" t="s">
        <v>1306</v>
      </c>
      <c r="J177" s="70" t="s">
        <v>679</v>
      </c>
      <c r="K177" s="65" t="s">
        <v>389</v>
      </c>
      <c r="L177" s="65" t="s">
        <v>738</v>
      </c>
      <c r="M177" s="70" t="s">
        <v>405</v>
      </c>
      <c r="N177" s="70"/>
      <c r="O177" s="70" t="s">
        <v>680</v>
      </c>
      <c r="P177" s="36" t="s">
        <v>396</v>
      </c>
      <c r="Q177" s="36" t="s">
        <v>397</v>
      </c>
      <c r="R177" s="70" t="s">
        <v>398</v>
      </c>
      <c r="S177" s="36" t="s">
        <v>1307</v>
      </c>
      <c r="T177" s="72" t="e">
        <f>INDEX('[1]Bruno Key Users Consolidado1102'!H:H,MATCH(TRIM(TabelaKeyUsersS4BracellOnda3[[#This Row],[E-MAIL]])&amp;"*",'[1]Bruno Key Users Consolidado1102'!F:F,0))</f>
        <v>#N/A</v>
      </c>
      <c r="U177" s="72" t="e">
        <f>INDEX('[1]Bruno Key Users Consolidado1102'!E:E,MATCH(TRIM(TabelaKeyUsersS4BracellOnda3[[#This Row],[E-MAIL]])&amp;"*",'[1]Bruno Key Users Consolidado1102'!F:F,0))</f>
        <v>#N/A</v>
      </c>
      <c r="X177" s="70"/>
      <c r="Y177" s="65" t="s">
        <v>336</v>
      </c>
      <c r="Z177" s="65"/>
      <c r="AA177" s="81" t="str">
        <f>SUBSTITUTE(SUBSTITUTE(SUBSTITUTE(SUBSTITUTE(SUBSTITUTE(TabelaKeyUsersS4BracellOnda3[[#This Row],[WhatsApp]],"(",""), ")",""),"-",""),"+","")," ","")</f>
        <v>.</v>
      </c>
      <c r="AB177" s="72" t="str">
        <f>IF(ISERROR(MATCH("*"&amp;RIGHT(TabelaKeyUsersS4BracellOnda3[[#This Row],[Whatsapp_limpo]],8),[1]GruposWhatsApp!D:D,0)),"Wng: não",INDEX([1]GruposWhatsApp!B:B,MATCH("*"&amp;RIGHT(TabelaKeyUsersS4BracellOnda3[[#This Row],[Whatsapp_limpo]],8),[1]GruposWhatsApp!D:D,0)))</f>
        <v>Wng: não</v>
      </c>
      <c r="AC177" s="77" t="e">
        <f ca="1">_xlfn.TEXTBEFORE(TabelaKeyUsersS4BracellOnda3[[#This Row],[NOME DO KEY USER/BPs/FUNCIONAL]]," ")&amp;" "&amp;TRIM(RIGHT(SUBSTITUTE(TabelaKeyUsersS4BracellOnda3[[#This Row],[NOME DO KEY USER/BPs/FUNCIONAL]]," ",REPT(" ",255)),255))</f>
        <v>#NAME?</v>
      </c>
      <c r="AD177" s="77" t="e">
        <f ca="1">TabelaKeyUsersS4BracellOnda3[[#This Row],[1o. e Último nome]]&amp;" ("&amp;TabelaKeyUsersS4BracellOnda3[[#This Row],[MÓDULO S4HANA]]&amp;")"&amp;
IF(ISERROR(SEARCH("fup-",TabelaKeyUsersS4BracellOnda3[[#This Row],[Fup Gestor não validou/respondeu lista KeyUser]])),"","#")</f>
        <v>#NAME?</v>
      </c>
      <c r="AE17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3</v>
      </c>
      <c r="AF177" s="72" t="str">
        <f>IF(ISERROR(SEARCH("@",TabelaKeyUsersS4BracellOnda3[[#This Row],[E-MAIL]]))=FALSE,"Tem e-Mail KeyUserBPFunc","NÂO tem e-Mail KeyUserBPFunc")</f>
        <v>Tem e-Mail KeyUserBPFunc</v>
      </c>
      <c r="AG177" s="72" t="str">
        <f>IF(ISERROR(SEARCH("@",TabelaKeyUsersS4BracellOnda3[[#This Row],[E-mail Gestor]]))=FALSE,"Tem e-Mail Gestor","NÃO tem e-Mail Gestor")</f>
        <v>Tem e-Mail Gestor</v>
      </c>
      <c r="AH177" s="72" t="str">
        <f>"e-Mail KeyUserBPFuncional tem: "&amp;COUNTIFS(TabelaKeyUsersS4BracellOnda3[E-MAIL],TabelaKeyUsersS4BracellOnda3[[#This Row],[E-mail Gestor]])&amp; " Gestor Cadastrado"</f>
        <v>e-Mail KeyUserBPFuncional tem: 1 Gestor Cadastrado</v>
      </c>
      <c r="AI17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8" spans="1:35" hidden="1">
      <c r="A178" s="66" t="s">
        <v>405</v>
      </c>
      <c r="B178" s="66" t="s">
        <v>405</v>
      </c>
      <c r="C178" s="66" t="s">
        <v>405</v>
      </c>
      <c r="D178" s="67" t="str">
        <f>INDEX(TabelaKeyUsersS4BracellOnda3[NOME DO KEY USER/BPs/FUNCIONAL],MATCH(TabelaKeyUsersS4BracellOnda3[[#This Row],[E-mail Gestor]],TabelaKeyUsersS4BracellOnda3[E-MAIL],0))</f>
        <v>Fabio Vinicius Losnak</v>
      </c>
      <c r="E178" s="67" t="str">
        <f>INDEX(TabelaKeyUsersS4BracellOnda3[CARGO],MATCH(TabelaKeyUsersS4BracellOnda3[[#This Row],[E-mail Gestor]],TabelaKeyUsersS4BracellOnda3[E-MAIL],0))</f>
        <v>Ger TI</v>
      </c>
      <c r="F178" s="85">
        <v>45706</v>
      </c>
      <c r="G178" s="82" t="s">
        <v>679</v>
      </c>
      <c r="H178" s="89" t="s">
        <v>680</v>
      </c>
      <c r="I178" s="89" t="s">
        <v>389</v>
      </c>
      <c r="J178" s="70" t="s">
        <v>1308</v>
      </c>
      <c r="K178" s="70" t="s">
        <v>1309</v>
      </c>
      <c r="L178" s="65" t="s">
        <v>738</v>
      </c>
      <c r="M178" s="70" t="s">
        <v>405</v>
      </c>
      <c r="N178" s="70"/>
      <c r="O178" s="70" t="s">
        <v>1310</v>
      </c>
      <c r="P178" s="36" t="s">
        <v>396</v>
      </c>
      <c r="Q178" s="36" t="s">
        <v>397</v>
      </c>
      <c r="R178" s="70" t="s">
        <v>398</v>
      </c>
      <c r="S178" s="36" t="s">
        <v>1307</v>
      </c>
      <c r="T178" s="72" t="e">
        <f>INDEX('[1]Bruno Key Users Consolidado1102'!H:H,MATCH(TRIM(TabelaKeyUsersS4BracellOnda3[[#This Row],[E-MAIL]])&amp;"*",'[1]Bruno Key Users Consolidado1102'!F:F,0))</f>
        <v>#N/A</v>
      </c>
      <c r="U178" s="72" t="e">
        <f>INDEX('[1]Bruno Key Users Consolidado1102'!E:E,MATCH(TRIM(TabelaKeyUsersS4BracellOnda3[[#This Row],[E-MAIL]])&amp;"*",'[1]Bruno Key Users Consolidado1102'!F:F,0))</f>
        <v>#N/A</v>
      </c>
      <c r="X178" s="70"/>
      <c r="Y178" s="65" t="s">
        <v>336</v>
      </c>
      <c r="Z178" s="65"/>
      <c r="AA178" s="81" t="str">
        <f>SUBSTITUTE(SUBSTITUTE(SUBSTITUTE(SUBSTITUTE(SUBSTITUTE(TabelaKeyUsersS4BracellOnda3[[#This Row],[WhatsApp]],"(",""), ")",""),"-",""),"+","")," ","")</f>
        <v>.</v>
      </c>
      <c r="AB178" s="72" t="str">
        <f>IF(ISERROR(MATCH("*"&amp;RIGHT(TabelaKeyUsersS4BracellOnda3[[#This Row],[Whatsapp_limpo]],8),[1]GruposWhatsApp!D:D,0)),"Wng: não",INDEX([1]GruposWhatsApp!B:B,MATCH("*"&amp;RIGHT(TabelaKeyUsersS4BracellOnda3[[#This Row],[Whatsapp_limpo]],8),[1]GruposWhatsApp!D:D,0)))</f>
        <v>Wng: não</v>
      </c>
      <c r="AC178" s="77" t="e">
        <f ca="1">_xlfn.TEXTBEFORE(TabelaKeyUsersS4BracellOnda3[[#This Row],[NOME DO KEY USER/BPs/FUNCIONAL]]," ")&amp;" "&amp;TRIM(RIGHT(SUBSTITUTE(TabelaKeyUsersS4BracellOnda3[[#This Row],[NOME DO KEY USER/BPs/FUNCIONAL]]," ",REPT(" ",255)),255))</f>
        <v>#NAME?</v>
      </c>
      <c r="AD178" s="77" t="e">
        <f ca="1">TabelaKeyUsersS4BracellOnda3[[#This Row],[1o. e Último nome]]&amp;" ("&amp;TabelaKeyUsersS4BracellOnda3[[#This Row],[MÓDULO S4HANA]]&amp;")"&amp;
IF(ISERROR(SEARCH("fup-",TabelaKeyUsersS4BracellOnda3[[#This Row],[Fup Gestor não validou/respondeu lista KeyUser]])),"","#")</f>
        <v>#NAME?</v>
      </c>
      <c r="AE178"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0</v>
      </c>
      <c r="AF178" s="72" t="str">
        <f>IF(ISERROR(SEARCH("@",TabelaKeyUsersS4BracellOnda3[[#This Row],[E-MAIL]]))=FALSE,"Tem e-Mail KeyUserBPFunc","NÂO tem e-Mail KeyUserBPFunc")</f>
        <v>Tem e-Mail KeyUserBPFunc</v>
      </c>
      <c r="AG178" s="72" t="str">
        <f>IF(ISERROR(SEARCH("@",TabelaKeyUsersS4BracellOnda3[[#This Row],[E-mail Gestor]]))=FALSE,"Tem e-Mail Gestor","NÃO tem e-Mail Gestor")</f>
        <v>Tem e-Mail Gestor</v>
      </c>
      <c r="AH178" s="72" t="str">
        <f>"e-Mail KeyUserBPFuncional tem: "&amp;COUNTIFS(TabelaKeyUsersS4BracellOnda3[E-MAIL],TabelaKeyUsersS4BracellOnda3[[#This Row],[E-mail Gestor]])&amp; " Gestor Cadastrado"</f>
        <v>e-Mail KeyUserBPFuncional tem: 1 Gestor Cadastrado</v>
      </c>
      <c r="AI17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79" spans="1:35" ht="12.75" hidden="1" customHeight="1">
      <c r="A179" s="66" t="s">
        <v>405</v>
      </c>
      <c r="B179" s="66" t="s">
        <v>405</v>
      </c>
      <c r="C179" s="66" t="s">
        <v>405</v>
      </c>
      <c r="D179" s="67" t="e">
        <f>INDEX(TabelaKeyUsersS4BracellOnda3[NOME DO KEY USER/BPs/FUNCIONAL],MATCH(TabelaKeyUsersS4BracellOnda3[[#This Row],[E-mail Gestor]],TabelaKeyUsersS4BracellOnda3[E-MAIL],0))</f>
        <v>#N/A</v>
      </c>
      <c r="E179" s="67" t="e">
        <f>INDEX(TabelaKeyUsersS4BracellOnda3[CARGO],MATCH(TabelaKeyUsersS4BracellOnda3[[#This Row],[E-mail Gestor]],TabelaKeyUsersS4BracellOnda3[E-MAIL],0))</f>
        <v>#N/A</v>
      </c>
      <c r="F179" s="85">
        <v>45706</v>
      </c>
      <c r="G179" s="97" t="s">
        <v>1311</v>
      </c>
      <c r="H179" s="97" t="s">
        <v>1311</v>
      </c>
      <c r="I179" s="97" t="s">
        <v>1311</v>
      </c>
      <c r="J179" s="70" t="s">
        <v>406</v>
      </c>
      <c r="K179" s="70" t="s">
        <v>408</v>
      </c>
      <c r="L179" s="70" t="s">
        <v>1312</v>
      </c>
      <c r="M179" s="70" t="s">
        <v>405</v>
      </c>
      <c r="N179" s="65" t="s">
        <v>405</v>
      </c>
      <c r="O179" s="70" t="s">
        <v>407</v>
      </c>
      <c r="P179" s="36" t="s">
        <v>396</v>
      </c>
      <c r="Q179" s="36" t="s">
        <v>397</v>
      </c>
      <c r="R179" s="70" t="s">
        <v>398</v>
      </c>
      <c r="S179" s="36" t="s">
        <v>509</v>
      </c>
      <c r="T179" s="72" t="e">
        <f>INDEX('[1]Bruno Key Users Consolidado1102'!H:H,MATCH(TRIM(TabelaKeyUsersS4BracellOnda3[[#This Row],[E-MAIL]])&amp;"*",'[1]Bruno Key Users Consolidado1102'!F:F,0))</f>
        <v>#N/A</v>
      </c>
      <c r="U179" s="72" t="e">
        <f>INDEX('[1]Bruno Key Users Consolidado1102'!E:E,MATCH(TRIM(TabelaKeyUsersS4BracellOnda3[[#This Row],[E-MAIL]])&amp;"*",'[1]Bruno Key Users Consolidado1102'!F:F,0))</f>
        <v>#N/A</v>
      </c>
      <c r="X179" s="70"/>
      <c r="Y179" s="65" t="s">
        <v>336</v>
      </c>
      <c r="Z179" s="65"/>
      <c r="AA179" s="81" t="str">
        <f>SUBSTITUTE(SUBSTITUTE(SUBSTITUTE(SUBSTITUTE(SUBSTITUTE(TabelaKeyUsersS4BracellOnda3[[#This Row],[WhatsApp]],"(",""), ")",""),"-",""),"+","")," ","")</f>
        <v>.</v>
      </c>
      <c r="AB179" s="72" t="str">
        <f>IF(ISERROR(MATCH("*"&amp;RIGHT(TabelaKeyUsersS4BracellOnda3[[#This Row],[Whatsapp_limpo]],8),[1]GruposWhatsApp!D:D,0)),"Wng: não",INDEX([1]GruposWhatsApp!B:B,MATCH("*"&amp;RIGHT(TabelaKeyUsersS4BracellOnda3[[#This Row],[Whatsapp_limpo]],8),[1]GruposWhatsApp!D:D,0)))</f>
        <v>Wng: não</v>
      </c>
      <c r="AC179" s="77" t="e">
        <f ca="1">_xlfn.TEXTBEFORE(TabelaKeyUsersS4BracellOnda3[[#This Row],[NOME DO KEY USER/BPs/FUNCIONAL]]," ")&amp;" "&amp;TRIM(RIGHT(SUBSTITUTE(TabelaKeyUsersS4BracellOnda3[[#This Row],[NOME DO KEY USER/BPs/FUNCIONAL]]," ",REPT(" ",255)),255))</f>
        <v>#NAME?</v>
      </c>
      <c r="AD179" s="77" t="e">
        <f ca="1">TabelaKeyUsersS4BracellOnda3[[#This Row],[1o. e Último nome]]&amp;" ("&amp;TabelaKeyUsersS4BracellOnda3[[#This Row],[MÓDULO S4HANA]]&amp;")"&amp;
IF(ISERROR(SEARCH("fup-",TabelaKeyUsersS4BracellOnda3[[#This Row],[Fup Gestor não validou/respondeu lista KeyUser]])),"","#")</f>
        <v>#NAME?</v>
      </c>
      <c r="AE179"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5</v>
      </c>
      <c r="AF179" s="72" t="str">
        <f>IF(ISERROR(SEARCH("@",TabelaKeyUsersS4BracellOnda3[[#This Row],[E-MAIL]]))=FALSE,"Tem e-Mail KeyUserBPFunc","NÂO tem e-Mail KeyUserBPFunc")</f>
        <v>Tem e-Mail KeyUserBPFunc</v>
      </c>
      <c r="AG179" s="72" t="str">
        <f>IF(ISERROR(SEARCH("@",TabelaKeyUsersS4BracellOnda3[[#This Row],[E-mail Gestor]]))=FALSE,"Tem e-Mail Gestor","NÃO tem e-Mail Gestor")</f>
        <v>NÃO tem e-Mail Gestor</v>
      </c>
      <c r="AH179" s="72" t="str">
        <f>"e-Mail KeyUserBPFuncional tem: "&amp;COUNTIFS(TabelaKeyUsersS4BracellOnda3[E-MAIL],TabelaKeyUsersS4BracellOnda3[[#This Row],[E-mail Gestor]])&amp; " Gestor Cadastrado"</f>
        <v>e-Mail KeyUserBPFuncional tem: 0 Gestor Cadastrado</v>
      </c>
      <c r="AI17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0" spans="1:35" hidden="1">
      <c r="A180" s="66" t="s">
        <v>405</v>
      </c>
      <c r="B180" s="66" t="s">
        <v>405</v>
      </c>
      <c r="C180" s="66" t="s">
        <v>405</v>
      </c>
      <c r="D180" s="67" t="e">
        <f>INDEX(TabelaKeyUsersS4BracellOnda3[NOME DO KEY USER/BPs/FUNCIONAL],MATCH(TabelaKeyUsersS4BracellOnda3[[#This Row],[E-mail Gestor]],TabelaKeyUsersS4BracellOnda3[E-MAIL],0))</f>
        <v>#N/A</v>
      </c>
      <c r="E180" s="67" t="e">
        <f>INDEX(TabelaKeyUsersS4BracellOnda3[CARGO],MATCH(TabelaKeyUsersS4BracellOnda3[[#This Row],[E-mail Gestor]],TabelaKeyUsersS4BracellOnda3[E-MAIL],0))</f>
        <v>#N/A</v>
      </c>
      <c r="F180" s="85">
        <v>45706</v>
      </c>
      <c r="G180" s="97" t="s">
        <v>1313</v>
      </c>
      <c r="H180" s="97" t="s">
        <v>1313</v>
      </c>
      <c r="I180" s="97" t="s">
        <v>1313</v>
      </c>
      <c r="J180" s="70" t="s">
        <v>429</v>
      </c>
      <c r="K180" s="70" t="s">
        <v>431</v>
      </c>
      <c r="L180" s="65" t="s">
        <v>879</v>
      </c>
      <c r="M180" s="70" t="s">
        <v>405</v>
      </c>
      <c r="N180" s="65" t="s">
        <v>405</v>
      </c>
      <c r="O180" s="70" t="s">
        <v>430</v>
      </c>
      <c r="P180" s="36" t="s">
        <v>396</v>
      </c>
      <c r="Q180" s="36" t="s">
        <v>397</v>
      </c>
      <c r="R180" s="70" t="s">
        <v>398</v>
      </c>
      <c r="S180" s="36" t="s">
        <v>509</v>
      </c>
      <c r="T180" s="72" t="e">
        <f>INDEX('[1]Bruno Key Users Consolidado1102'!H:H,MATCH(TRIM(TabelaKeyUsersS4BracellOnda3[[#This Row],[E-MAIL]])&amp;"*",'[1]Bruno Key Users Consolidado1102'!F:F,0))</f>
        <v>#N/A</v>
      </c>
      <c r="U180" s="72" t="e">
        <f>INDEX('[1]Bruno Key Users Consolidado1102'!E:E,MATCH(TRIM(TabelaKeyUsersS4BracellOnda3[[#This Row],[E-MAIL]])&amp;"*",'[1]Bruno Key Users Consolidado1102'!F:F,0))</f>
        <v>#N/A</v>
      </c>
      <c r="X180" s="70" t="s">
        <v>402</v>
      </c>
      <c r="Y180" s="73" t="s">
        <v>1314</v>
      </c>
      <c r="Z180" s="80">
        <v>45917</v>
      </c>
      <c r="AA180" s="81" t="str">
        <f>SUBSTITUTE(SUBSTITUTE(SUBSTITUTE(SUBSTITUTE(SUBSTITUTE(TabelaKeyUsersS4BracellOnda3[[#This Row],[WhatsApp]],"(",""), ")",""),"-",""),"+","")," ","")</f>
        <v>71984005469</v>
      </c>
      <c r="AB180" s="72" t="str">
        <f>IF(ISERROR(MATCH("*"&amp;RIGHT(TabelaKeyUsersS4BracellOnda3[[#This Row],[Whatsapp_limpo]],8),[1]GruposWhatsApp!D:D,0)),"Wng: não",INDEX([1]GruposWhatsApp!B:B,MATCH("*"&amp;RIGHT(TabelaKeyUsersS4BracellOnda3[[#This Row],[Whatsapp_limpo]],8),[1]GruposWhatsApp!D:D,0)))</f>
        <v>Wng: não</v>
      </c>
      <c r="AC180" s="77" t="e">
        <f ca="1">_xlfn.TEXTBEFORE(TabelaKeyUsersS4BracellOnda3[[#This Row],[NOME DO KEY USER/BPs/FUNCIONAL]]," ")&amp;" "&amp;TRIM(RIGHT(SUBSTITUTE(TabelaKeyUsersS4BracellOnda3[[#This Row],[NOME DO KEY USER/BPs/FUNCIONAL]]," ",REPT(" ",255)),255))</f>
        <v>#NAME?</v>
      </c>
      <c r="AD180" s="77" t="e">
        <f ca="1">TabelaKeyUsersS4BracellOnda3[[#This Row],[1o. e Último nome]]&amp;" ("&amp;TabelaKeyUsersS4BracellOnda3[[#This Row],[MÓDULO S4HANA]]&amp;")"&amp;
IF(ISERROR(SEARCH("fup-",TabelaKeyUsersS4BracellOnda3[[#This Row],[Fup Gestor não validou/respondeu lista KeyUser]])),"","#")</f>
        <v>#NAME?</v>
      </c>
      <c r="AE18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6</v>
      </c>
      <c r="AF180" s="72" t="str">
        <f>IF(ISERROR(SEARCH("@",TabelaKeyUsersS4BracellOnda3[[#This Row],[E-MAIL]]))=FALSE,"Tem e-Mail KeyUserBPFunc","NÂO tem e-Mail KeyUserBPFunc")</f>
        <v>Tem e-Mail KeyUserBPFunc</v>
      </c>
      <c r="AG180" s="72" t="str">
        <f>IF(ISERROR(SEARCH("@",TabelaKeyUsersS4BracellOnda3[[#This Row],[E-mail Gestor]]))=FALSE,"Tem e-Mail Gestor","NÃO tem e-Mail Gestor")</f>
        <v>NÃO tem e-Mail Gestor</v>
      </c>
      <c r="AH180" s="72" t="str">
        <f>"e-Mail KeyUserBPFuncional tem: "&amp;COUNTIFS(TabelaKeyUsersS4BracellOnda3[E-MAIL],TabelaKeyUsersS4BracellOnda3[[#This Row],[E-mail Gestor]])&amp; " Gestor Cadastrado"</f>
        <v>e-Mail KeyUserBPFuncional tem: 0 Gestor Cadastrado</v>
      </c>
      <c r="AI18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1" spans="1:35" hidden="1">
      <c r="A181" s="66" t="s">
        <v>405</v>
      </c>
      <c r="B181" s="66" t="s">
        <v>405</v>
      </c>
      <c r="C181" s="66" t="s">
        <v>405</v>
      </c>
      <c r="D181" s="67" t="e">
        <f>INDEX(TabelaKeyUsersS4BracellOnda3[NOME DO KEY USER/BPs/FUNCIONAL],MATCH(TabelaKeyUsersS4BracellOnda3[[#This Row],[E-mail Gestor]],TabelaKeyUsersS4BracellOnda3[E-MAIL],0))</f>
        <v>#N/A</v>
      </c>
      <c r="E181" s="67" t="e">
        <f>INDEX(TabelaKeyUsersS4BracellOnda3[CARGO],MATCH(TabelaKeyUsersS4BracellOnda3[[#This Row],[E-mail Gestor]],TabelaKeyUsersS4BracellOnda3[E-MAIL],0))</f>
        <v>#N/A</v>
      </c>
      <c r="F181" s="85">
        <v>45706</v>
      </c>
      <c r="G181" s="97" t="s">
        <v>1315</v>
      </c>
      <c r="H181" s="97" t="s">
        <v>1315</v>
      </c>
      <c r="I181" s="97" t="s">
        <v>1315</v>
      </c>
      <c r="J181" s="70" t="s">
        <v>762</v>
      </c>
      <c r="K181" s="70" t="s">
        <v>764</v>
      </c>
      <c r="L181" s="65" t="s">
        <v>455</v>
      </c>
      <c r="M181" s="70" t="s">
        <v>405</v>
      </c>
      <c r="N181" s="65" t="s">
        <v>405</v>
      </c>
      <c r="O181" s="70" t="s">
        <v>763</v>
      </c>
      <c r="P181" s="36" t="s">
        <v>396</v>
      </c>
      <c r="Q181" s="36" t="s">
        <v>397</v>
      </c>
      <c r="R181" s="70" t="s">
        <v>398</v>
      </c>
      <c r="S181" s="36" t="s">
        <v>509</v>
      </c>
      <c r="T181" s="72" t="e">
        <f>INDEX('[1]Bruno Key Users Consolidado1102'!H:H,MATCH(TRIM(TabelaKeyUsersS4BracellOnda3[[#This Row],[E-MAIL]])&amp;"*",'[1]Bruno Key Users Consolidado1102'!F:F,0))</f>
        <v>#N/A</v>
      </c>
      <c r="U181" s="72" t="e">
        <f>INDEX('[1]Bruno Key Users Consolidado1102'!E:E,MATCH(TRIM(TabelaKeyUsersS4BracellOnda3[[#This Row],[E-MAIL]])&amp;"*",'[1]Bruno Key Users Consolidado1102'!F:F,0))</f>
        <v>#N/A</v>
      </c>
      <c r="X181" s="70"/>
      <c r="Y181" s="65" t="s">
        <v>336</v>
      </c>
      <c r="Z181" s="65"/>
      <c r="AA181" s="81" t="str">
        <f>SUBSTITUTE(SUBSTITUTE(SUBSTITUTE(SUBSTITUTE(SUBSTITUTE(TabelaKeyUsersS4BracellOnda3[[#This Row],[WhatsApp]],"(",""), ")",""),"-",""),"+","")," ","")</f>
        <v>.</v>
      </c>
      <c r="AB181" s="72" t="str">
        <f>IF(ISERROR(MATCH("*"&amp;RIGHT(TabelaKeyUsersS4BracellOnda3[[#This Row],[Whatsapp_limpo]],8),[1]GruposWhatsApp!D:D,0)),"Wng: não",INDEX([1]GruposWhatsApp!B:B,MATCH("*"&amp;RIGHT(TabelaKeyUsersS4BracellOnda3[[#This Row],[Whatsapp_limpo]],8),[1]GruposWhatsApp!D:D,0)))</f>
        <v>Wng: não</v>
      </c>
      <c r="AC181" s="77" t="e">
        <f ca="1">_xlfn.TEXTBEFORE(TabelaKeyUsersS4BracellOnda3[[#This Row],[NOME DO KEY USER/BPs/FUNCIONAL]]," ")&amp;" "&amp;TRIM(RIGHT(SUBSTITUTE(TabelaKeyUsersS4BracellOnda3[[#This Row],[NOME DO KEY USER/BPs/FUNCIONAL]]," ",REPT(" ",255)),255))</f>
        <v>#NAME?</v>
      </c>
      <c r="AD181" s="77" t="e">
        <f ca="1">TabelaKeyUsersS4BracellOnda3[[#This Row],[1o. e Último nome]]&amp;" ("&amp;TabelaKeyUsersS4BracellOnda3[[#This Row],[MÓDULO S4HANA]]&amp;")"&amp;
IF(ISERROR(SEARCH("fup-",TabelaKeyUsersS4BracellOnda3[[#This Row],[Fup Gestor não validou/respondeu lista KeyUser]])),"","#")</f>
        <v>#NAME?</v>
      </c>
      <c r="AE181"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4</v>
      </c>
      <c r="AF181" s="72" t="str">
        <f>IF(ISERROR(SEARCH("@",TabelaKeyUsersS4BracellOnda3[[#This Row],[E-MAIL]]))=FALSE,"Tem e-Mail KeyUserBPFunc","NÂO tem e-Mail KeyUserBPFunc")</f>
        <v>Tem e-Mail KeyUserBPFunc</v>
      </c>
      <c r="AG181" s="72" t="str">
        <f>IF(ISERROR(SEARCH("@",TabelaKeyUsersS4BracellOnda3[[#This Row],[E-mail Gestor]]))=FALSE,"Tem e-Mail Gestor","NÃO tem e-Mail Gestor")</f>
        <v>NÃO tem e-Mail Gestor</v>
      </c>
      <c r="AH181" s="72" t="str">
        <f>"e-Mail KeyUserBPFuncional tem: "&amp;COUNTIFS(TabelaKeyUsersS4BracellOnda3[E-MAIL],TabelaKeyUsersS4BracellOnda3[[#This Row],[E-mail Gestor]])&amp; " Gestor Cadastrado"</f>
        <v>e-Mail KeyUserBPFuncional tem: 0 Gestor Cadastrado</v>
      </c>
      <c r="AI18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2" spans="1:35" hidden="1">
      <c r="A182" s="66" t="s">
        <v>405</v>
      </c>
      <c r="B182" s="66" t="s">
        <v>405</v>
      </c>
      <c r="C182" s="66" t="s">
        <v>405</v>
      </c>
      <c r="D182" s="67" t="e">
        <f>INDEX(TabelaKeyUsersS4BracellOnda3[NOME DO KEY USER/BPs/FUNCIONAL],MATCH(TabelaKeyUsersS4BracellOnda3[[#This Row],[E-mail Gestor]],TabelaKeyUsersS4BracellOnda3[E-MAIL],0))</f>
        <v>#N/A</v>
      </c>
      <c r="E182" s="67" t="e">
        <f>INDEX(TabelaKeyUsersS4BracellOnda3[CARGO],MATCH(TabelaKeyUsersS4BracellOnda3[[#This Row],[E-mail Gestor]],TabelaKeyUsersS4BracellOnda3[E-MAIL],0))</f>
        <v>#N/A</v>
      </c>
      <c r="F182" s="85">
        <v>45706</v>
      </c>
      <c r="G182" s="97" t="s">
        <v>1316</v>
      </c>
      <c r="H182" s="97" t="s">
        <v>1317</v>
      </c>
      <c r="I182" s="98" t="s">
        <v>1318</v>
      </c>
      <c r="J182" s="70" t="s">
        <v>869</v>
      </c>
      <c r="K182" s="70" t="s">
        <v>871</v>
      </c>
      <c r="L182" s="65" t="s">
        <v>874</v>
      </c>
      <c r="M182" s="70" t="s">
        <v>405</v>
      </c>
      <c r="N182" s="65" t="s">
        <v>405</v>
      </c>
      <c r="O182" s="70" t="s">
        <v>870</v>
      </c>
      <c r="P182" s="36" t="s">
        <v>396</v>
      </c>
      <c r="Q182" s="36" t="s">
        <v>397</v>
      </c>
      <c r="R182" s="70" t="s">
        <v>398</v>
      </c>
      <c r="S182" s="36" t="s">
        <v>509</v>
      </c>
      <c r="T182" s="72" t="e">
        <f>INDEX('[1]Bruno Key Users Consolidado1102'!H:H,MATCH(TRIM(TabelaKeyUsersS4BracellOnda3[[#This Row],[E-MAIL]])&amp;"*",'[1]Bruno Key Users Consolidado1102'!F:F,0))</f>
        <v>#N/A</v>
      </c>
      <c r="U182" s="72" t="e">
        <f>INDEX('[1]Bruno Key Users Consolidado1102'!E:E,MATCH(TRIM(TabelaKeyUsersS4BracellOnda3[[#This Row],[E-MAIL]])&amp;"*",'[1]Bruno Key Users Consolidado1102'!F:F,0))</f>
        <v>#N/A</v>
      </c>
      <c r="X182" s="70"/>
      <c r="Y182" s="65" t="s">
        <v>336</v>
      </c>
      <c r="Z182" s="65"/>
      <c r="AA182" s="81" t="str">
        <f>SUBSTITUTE(SUBSTITUTE(SUBSTITUTE(SUBSTITUTE(SUBSTITUTE(TabelaKeyUsersS4BracellOnda3[[#This Row],[WhatsApp]],"(",""), ")",""),"-",""),"+","")," ","")</f>
        <v>.</v>
      </c>
      <c r="AB182" s="72" t="str">
        <f>IF(ISERROR(MATCH("*"&amp;RIGHT(TabelaKeyUsersS4BracellOnda3[[#This Row],[Whatsapp_limpo]],8),[1]GruposWhatsApp!D:D,0)),"Wng: não",INDEX([1]GruposWhatsApp!B:B,MATCH("*"&amp;RIGHT(TabelaKeyUsersS4BracellOnda3[[#This Row],[Whatsapp_limpo]],8),[1]GruposWhatsApp!D:D,0)))</f>
        <v>Wng: não</v>
      </c>
      <c r="AC182" s="77" t="e">
        <f ca="1">_xlfn.TEXTBEFORE(TabelaKeyUsersS4BracellOnda3[[#This Row],[NOME DO KEY USER/BPs/FUNCIONAL]]," ")&amp;" "&amp;TRIM(RIGHT(SUBSTITUTE(TabelaKeyUsersS4BracellOnda3[[#This Row],[NOME DO KEY USER/BPs/FUNCIONAL]]," ",REPT(" ",255)),255))</f>
        <v>#NAME?</v>
      </c>
      <c r="AD182" s="77" t="e">
        <f ca="1">TabelaKeyUsersS4BracellOnda3[[#This Row],[1o. e Último nome]]&amp;" ("&amp;TabelaKeyUsersS4BracellOnda3[[#This Row],[MÓDULO S4HANA]]&amp;")"&amp;
IF(ISERROR(SEARCH("fup-",TabelaKeyUsersS4BracellOnda3[[#This Row],[Fup Gestor não validou/respondeu lista KeyUser]])),"","#")</f>
        <v>#NAME?</v>
      </c>
      <c r="AE182"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11</v>
      </c>
      <c r="AF182" s="72" t="str">
        <f>IF(ISERROR(SEARCH("@",TabelaKeyUsersS4BracellOnda3[[#This Row],[E-MAIL]]))=FALSE,"Tem e-Mail KeyUserBPFunc","NÂO tem e-Mail KeyUserBPFunc")</f>
        <v>Tem e-Mail KeyUserBPFunc</v>
      </c>
      <c r="AG182" s="72" t="str">
        <f>IF(ISERROR(SEARCH("@",TabelaKeyUsersS4BracellOnda3[[#This Row],[E-mail Gestor]]))=FALSE,"Tem e-Mail Gestor","NÃO tem e-Mail Gestor")</f>
        <v>Tem e-Mail Gestor</v>
      </c>
      <c r="AH182" s="72" t="str">
        <f>"e-Mail KeyUserBPFuncional tem: "&amp;COUNTIFS(TabelaKeyUsersS4BracellOnda3[E-MAIL],TabelaKeyUsersS4BracellOnda3[[#This Row],[E-mail Gestor]])&amp; " Gestor Cadastrado"</f>
        <v>e-Mail KeyUserBPFuncional tem: 0 Gestor Cadastrado</v>
      </c>
      <c r="AI18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3" spans="1:35" ht="12.75" hidden="1" customHeight="1">
      <c r="A183" s="66" t="s">
        <v>405</v>
      </c>
      <c r="B183" s="66" t="s">
        <v>405</v>
      </c>
      <c r="C183" s="66" t="s">
        <v>405</v>
      </c>
      <c r="D183" s="67" t="e">
        <f>INDEX(TabelaKeyUsersS4BracellOnda3[NOME DO KEY USER/BPs/FUNCIONAL],MATCH(TabelaKeyUsersS4BracellOnda3[[#This Row],[E-mail Gestor]],TabelaKeyUsersS4BracellOnda3[E-MAIL],0))</f>
        <v>#N/A</v>
      </c>
      <c r="E183" s="67" t="e">
        <f>INDEX(TabelaKeyUsersS4BracellOnda3[CARGO],MATCH(TabelaKeyUsersS4BracellOnda3[[#This Row],[E-mail Gestor]],TabelaKeyUsersS4BracellOnda3[E-MAIL],0))</f>
        <v>#N/A</v>
      </c>
      <c r="F183" s="85">
        <v>45706</v>
      </c>
      <c r="G183" s="97" t="s">
        <v>1319</v>
      </c>
      <c r="H183" s="97" t="s">
        <v>1319</v>
      </c>
      <c r="I183" s="97" t="s">
        <v>1319</v>
      </c>
      <c r="J183" s="70" t="s">
        <v>916</v>
      </c>
      <c r="K183" s="70" t="s">
        <v>918</v>
      </c>
      <c r="L183" s="65" t="s">
        <v>1320</v>
      </c>
      <c r="M183" s="70" t="s">
        <v>405</v>
      </c>
      <c r="N183" s="65" t="s">
        <v>405</v>
      </c>
      <c r="O183" s="70" t="s">
        <v>917</v>
      </c>
      <c r="P183" s="36" t="s">
        <v>396</v>
      </c>
      <c r="Q183" s="36" t="s">
        <v>397</v>
      </c>
      <c r="R183" s="70" t="s">
        <v>398</v>
      </c>
      <c r="S183" s="36" t="s">
        <v>509</v>
      </c>
      <c r="T183" s="72" t="e">
        <f>INDEX('[1]Bruno Key Users Consolidado1102'!H:H,MATCH(TRIM(TabelaKeyUsersS4BracellOnda3[[#This Row],[E-MAIL]])&amp;"*",'[1]Bruno Key Users Consolidado1102'!F:F,0))</f>
        <v>#N/A</v>
      </c>
      <c r="U183" s="72" t="e">
        <f>INDEX('[1]Bruno Key Users Consolidado1102'!E:E,MATCH(TRIM(TabelaKeyUsersS4BracellOnda3[[#This Row],[E-MAIL]])&amp;"*",'[1]Bruno Key Users Consolidado1102'!F:F,0))</f>
        <v>#N/A</v>
      </c>
      <c r="X183" s="70"/>
      <c r="Y183" s="65" t="s">
        <v>336</v>
      </c>
      <c r="Z183" s="65"/>
      <c r="AA183" s="81" t="str">
        <f>SUBSTITUTE(SUBSTITUTE(SUBSTITUTE(SUBSTITUTE(SUBSTITUTE(TabelaKeyUsersS4BracellOnda3[[#This Row],[WhatsApp]],"(",""), ")",""),"-",""),"+","")," ","")</f>
        <v>.</v>
      </c>
      <c r="AB183" s="72" t="str">
        <f>IF(ISERROR(MATCH("*"&amp;RIGHT(TabelaKeyUsersS4BracellOnda3[[#This Row],[Whatsapp_limpo]],8),[1]GruposWhatsApp!D:D,0)),"Wng: não",INDEX([1]GruposWhatsApp!B:B,MATCH("*"&amp;RIGHT(TabelaKeyUsersS4BracellOnda3[[#This Row],[Whatsapp_limpo]],8),[1]GruposWhatsApp!D:D,0)))</f>
        <v>Wng: não</v>
      </c>
      <c r="AC183" s="77" t="e">
        <f ca="1">_xlfn.TEXTBEFORE(TabelaKeyUsersS4BracellOnda3[[#This Row],[NOME DO KEY USER/BPs/FUNCIONAL]]," ")&amp;" "&amp;TRIM(RIGHT(SUBSTITUTE(TabelaKeyUsersS4BracellOnda3[[#This Row],[NOME DO KEY USER/BPs/FUNCIONAL]]," ",REPT(" ",255)),255))</f>
        <v>#NAME?</v>
      </c>
      <c r="AD183" s="77" t="e">
        <f ca="1">TabelaKeyUsersS4BracellOnda3[[#This Row],[1o. e Último nome]]&amp;" ("&amp;TabelaKeyUsersS4BracellOnda3[[#This Row],[MÓDULO S4HANA]]&amp;")"&amp;
IF(ISERROR(SEARCH("fup-",TabelaKeyUsersS4BracellOnda3[[#This Row],[Fup Gestor não validou/respondeu lista KeyUser]])),"","#")</f>
        <v>#NAME?</v>
      </c>
      <c r="AE183"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4</v>
      </c>
      <c r="AF183" s="72" t="str">
        <f>IF(ISERROR(SEARCH("@",TabelaKeyUsersS4BracellOnda3[[#This Row],[E-MAIL]]))=FALSE,"Tem e-Mail KeyUserBPFunc","NÂO tem e-Mail KeyUserBPFunc")</f>
        <v>Tem e-Mail KeyUserBPFunc</v>
      </c>
      <c r="AG183" s="72" t="str">
        <f>IF(ISERROR(SEARCH("@",TabelaKeyUsersS4BracellOnda3[[#This Row],[E-mail Gestor]]))=FALSE,"Tem e-Mail Gestor","NÃO tem e-Mail Gestor")</f>
        <v>NÃO tem e-Mail Gestor</v>
      </c>
      <c r="AH183" s="72" t="str">
        <f>"e-Mail KeyUserBPFuncional tem: "&amp;COUNTIFS(TabelaKeyUsersS4BracellOnda3[E-MAIL],TabelaKeyUsersS4BracellOnda3[[#This Row],[E-mail Gestor]])&amp; " Gestor Cadastrado"</f>
        <v>e-Mail KeyUserBPFuncional tem: 0 Gestor Cadastrado</v>
      </c>
      <c r="AI18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4" spans="1:35" hidden="1">
      <c r="A184" s="66" t="s">
        <v>405</v>
      </c>
      <c r="B184" s="66" t="s">
        <v>405</v>
      </c>
      <c r="C184" s="66" t="s">
        <v>405</v>
      </c>
      <c r="D184" s="67" t="e">
        <f>INDEX(TabelaKeyUsersS4BracellOnda3[NOME DO KEY USER/BPs/FUNCIONAL],MATCH(TabelaKeyUsersS4BracellOnda3[[#This Row],[E-mail Gestor]],TabelaKeyUsersS4BracellOnda3[E-MAIL],0))</f>
        <v>#N/A</v>
      </c>
      <c r="E184" s="67" t="e">
        <f>INDEX(TabelaKeyUsersS4BracellOnda3[CARGO],MATCH(TabelaKeyUsersS4BracellOnda3[[#This Row],[E-mail Gestor]],TabelaKeyUsersS4BracellOnda3[E-MAIL],0))</f>
        <v>#N/A</v>
      </c>
      <c r="F184" s="85">
        <v>45706</v>
      </c>
      <c r="G184" s="97" t="s">
        <v>1321</v>
      </c>
      <c r="H184" s="97" t="s">
        <v>1322</v>
      </c>
      <c r="I184" s="98" t="s">
        <v>1323</v>
      </c>
      <c r="J184" s="70" t="s">
        <v>1028</v>
      </c>
      <c r="K184" s="70" t="s">
        <v>1030</v>
      </c>
      <c r="L184" s="65" t="s">
        <v>1324</v>
      </c>
      <c r="M184" s="70" t="s">
        <v>405</v>
      </c>
      <c r="N184" s="65" t="s">
        <v>405</v>
      </c>
      <c r="O184" s="70" t="s">
        <v>1029</v>
      </c>
      <c r="P184" s="36" t="s">
        <v>396</v>
      </c>
      <c r="Q184" s="36" t="s">
        <v>397</v>
      </c>
      <c r="R184" s="70" t="s">
        <v>398</v>
      </c>
      <c r="S184" s="36" t="s">
        <v>509</v>
      </c>
      <c r="T184" s="72" t="e">
        <f>INDEX('[1]Bruno Key Users Consolidado1102'!H:H,MATCH(TRIM(TabelaKeyUsersS4BracellOnda3[[#This Row],[E-MAIL]])&amp;"*",'[1]Bruno Key Users Consolidado1102'!F:F,0))</f>
        <v>#N/A</v>
      </c>
      <c r="U184" s="72" t="e">
        <f>INDEX('[1]Bruno Key Users Consolidado1102'!E:E,MATCH(TRIM(TabelaKeyUsersS4BracellOnda3[[#This Row],[E-MAIL]])&amp;"*",'[1]Bruno Key Users Consolidado1102'!F:F,0))</f>
        <v>#N/A</v>
      </c>
      <c r="X184" s="70"/>
      <c r="Y184" s="65" t="s">
        <v>336</v>
      </c>
      <c r="Z184" s="65"/>
      <c r="AA184" s="81" t="str">
        <f>SUBSTITUTE(SUBSTITUTE(SUBSTITUTE(SUBSTITUTE(SUBSTITUTE(TabelaKeyUsersS4BracellOnda3[[#This Row],[WhatsApp]],"(",""), ")",""),"-",""),"+","")," ","")</f>
        <v>.</v>
      </c>
      <c r="AB184" s="72" t="str">
        <f>IF(ISERROR(MATCH("*"&amp;RIGHT(TabelaKeyUsersS4BracellOnda3[[#This Row],[Whatsapp_limpo]],8),[1]GruposWhatsApp!D:D,0)),"Wng: não",INDEX([1]GruposWhatsApp!B:B,MATCH("*"&amp;RIGHT(TabelaKeyUsersS4BracellOnda3[[#This Row],[Whatsapp_limpo]],8),[1]GruposWhatsApp!D:D,0)))</f>
        <v>Wng: não</v>
      </c>
      <c r="AC184" s="77" t="e">
        <f ca="1">_xlfn.TEXTBEFORE(TabelaKeyUsersS4BracellOnda3[[#This Row],[NOME DO KEY USER/BPs/FUNCIONAL]]," ")&amp;" "&amp;TRIM(RIGHT(SUBSTITUTE(TabelaKeyUsersS4BracellOnda3[[#This Row],[NOME DO KEY USER/BPs/FUNCIONAL]]," ",REPT(" ",255)),255))</f>
        <v>#NAME?</v>
      </c>
      <c r="AD184" s="77" t="e">
        <f ca="1">TabelaKeyUsersS4BracellOnda3[[#This Row],[1o. e Último nome]]&amp;" ("&amp;TabelaKeyUsersS4BracellOnda3[[#This Row],[MÓDULO S4HANA]]&amp;")"&amp;
IF(ISERROR(SEARCH("fup-",TabelaKeyUsersS4BracellOnda3[[#This Row],[Fup Gestor não validou/respondeu lista KeyUser]])),"","#")</f>
        <v>#NAME?</v>
      </c>
      <c r="AE184"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184" s="72" t="str">
        <f>IF(ISERROR(SEARCH("@",TabelaKeyUsersS4BracellOnda3[[#This Row],[E-MAIL]]))=FALSE,"Tem e-Mail KeyUserBPFunc","NÂO tem e-Mail KeyUserBPFunc")</f>
        <v>Tem e-Mail KeyUserBPFunc</v>
      </c>
      <c r="AG184" s="72" t="str">
        <f>IF(ISERROR(SEARCH("@",TabelaKeyUsersS4BracellOnda3[[#This Row],[E-mail Gestor]]))=FALSE,"Tem e-Mail Gestor","NÃO tem e-Mail Gestor")</f>
        <v>Tem e-Mail Gestor</v>
      </c>
      <c r="AH184" s="72" t="str">
        <f>"e-Mail KeyUserBPFuncional tem: "&amp;COUNTIFS(TabelaKeyUsersS4BracellOnda3[E-MAIL],TabelaKeyUsersS4BracellOnda3[[#This Row],[E-mail Gestor]])&amp; " Gestor Cadastrado"</f>
        <v>e-Mail KeyUserBPFuncional tem: 0 Gestor Cadastrado</v>
      </c>
      <c r="AI18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5" spans="1:35" ht="12.75" hidden="1" customHeight="1">
      <c r="A185" s="66" t="s">
        <v>405</v>
      </c>
      <c r="B185" s="66" t="s">
        <v>405</v>
      </c>
      <c r="C185" s="66" t="s">
        <v>405</v>
      </c>
      <c r="D185" s="67" t="e">
        <f>INDEX(TabelaKeyUsersS4BracellOnda3[NOME DO KEY USER/BPs/FUNCIONAL],MATCH(TabelaKeyUsersS4BracellOnda3[[#This Row],[E-mail Gestor]],TabelaKeyUsersS4BracellOnda3[E-MAIL],0))</f>
        <v>#N/A</v>
      </c>
      <c r="E185" s="67" t="e">
        <f>INDEX(TabelaKeyUsersS4BracellOnda3[CARGO],MATCH(TabelaKeyUsersS4BracellOnda3[[#This Row],[E-mail Gestor]],TabelaKeyUsersS4BracellOnda3[E-MAIL],0))</f>
        <v>#N/A</v>
      </c>
      <c r="F185" s="85">
        <v>45706</v>
      </c>
      <c r="G185" s="97" t="s">
        <v>1325</v>
      </c>
      <c r="H185" s="97" t="s">
        <v>1325</v>
      </c>
      <c r="I185" s="97" t="s">
        <v>1325</v>
      </c>
      <c r="J185" s="70" t="s">
        <v>1056</v>
      </c>
      <c r="K185" s="70" t="s">
        <v>1058</v>
      </c>
      <c r="L185" s="65" t="s">
        <v>1326</v>
      </c>
      <c r="M185" s="70" t="s">
        <v>405</v>
      </c>
      <c r="N185" s="65" t="s">
        <v>405</v>
      </c>
      <c r="O185" s="70" t="s">
        <v>1057</v>
      </c>
      <c r="P185" s="36" t="s">
        <v>396</v>
      </c>
      <c r="Q185" s="36" t="s">
        <v>397</v>
      </c>
      <c r="R185" s="70" t="s">
        <v>398</v>
      </c>
      <c r="S185" s="36" t="s">
        <v>514</v>
      </c>
      <c r="T185" s="72" t="e">
        <f>INDEX('[1]Bruno Key Users Consolidado1102'!H:H,MATCH(TRIM(TabelaKeyUsersS4BracellOnda3[[#This Row],[E-MAIL]])&amp;"*",'[1]Bruno Key Users Consolidado1102'!F:F,0))</f>
        <v>#N/A</v>
      </c>
      <c r="U185" s="72" t="e">
        <f>INDEX('[1]Bruno Key Users Consolidado1102'!E:E,MATCH(TRIM(TabelaKeyUsersS4BracellOnda3[[#This Row],[E-MAIL]])&amp;"*",'[1]Bruno Key Users Consolidado1102'!F:F,0))</f>
        <v>#N/A</v>
      </c>
      <c r="X185" s="70"/>
      <c r="Y185" s="65" t="s">
        <v>336</v>
      </c>
      <c r="Z185" s="65"/>
      <c r="AA185" s="81" t="str">
        <f>SUBSTITUTE(SUBSTITUTE(SUBSTITUTE(SUBSTITUTE(SUBSTITUTE(TabelaKeyUsersS4BracellOnda3[[#This Row],[WhatsApp]],"(",""), ")",""),"-",""),"+","")," ","")</f>
        <v>.</v>
      </c>
      <c r="AB185" s="72" t="str">
        <f>IF(ISERROR(MATCH("*"&amp;RIGHT(TabelaKeyUsersS4BracellOnda3[[#This Row],[Whatsapp_limpo]],8),[1]GruposWhatsApp!D:D,0)),"Wng: não",INDEX([1]GruposWhatsApp!B:B,MATCH("*"&amp;RIGHT(TabelaKeyUsersS4BracellOnda3[[#This Row],[Whatsapp_limpo]],8),[1]GruposWhatsApp!D:D,0)))</f>
        <v>Wng: não</v>
      </c>
      <c r="AC185" s="77" t="e">
        <f ca="1">_xlfn.TEXTBEFORE(TabelaKeyUsersS4BracellOnda3[[#This Row],[NOME DO KEY USER/BPs/FUNCIONAL]]," ")&amp;" "&amp;TRIM(RIGHT(SUBSTITUTE(TabelaKeyUsersS4BracellOnda3[[#This Row],[NOME DO KEY USER/BPs/FUNCIONAL]]," ",REPT(" ",255)),255))</f>
        <v>#NAME?</v>
      </c>
      <c r="AD185" s="77" t="e">
        <f ca="1">TabelaKeyUsersS4BracellOnda3[[#This Row],[1o. e Último nome]]&amp;" ("&amp;TabelaKeyUsersS4BracellOnda3[[#This Row],[MÓDULO S4HANA]]&amp;")"&amp;
IF(ISERROR(SEARCH("fup-",TabelaKeyUsersS4BracellOnda3[[#This Row],[Fup Gestor não validou/respondeu lista KeyUser]])),"","#")</f>
        <v>#NAME?</v>
      </c>
      <c r="AE18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185" s="72" t="str">
        <f>IF(ISERROR(SEARCH("@",TabelaKeyUsersS4BracellOnda3[[#This Row],[E-MAIL]]))=FALSE,"Tem e-Mail KeyUserBPFunc","NÂO tem e-Mail KeyUserBPFunc")</f>
        <v>Tem e-Mail KeyUserBPFunc</v>
      </c>
      <c r="AG185" s="72" t="str">
        <f>IF(ISERROR(SEARCH("@",TabelaKeyUsersS4BracellOnda3[[#This Row],[E-mail Gestor]]))=FALSE,"Tem e-Mail Gestor","NÃO tem e-Mail Gestor")</f>
        <v>NÃO tem e-Mail Gestor</v>
      </c>
      <c r="AH185" s="72" t="str">
        <f>"e-Mail KeyUserBPFuncional tem: "&amp;COUNTIFS(TabelaKeyUsersS4BracellOnda3[E-MAIL],TabelaKeyUsersS4BracellOnda3[[#This Row],[E-mail Gestor]])&amp; " Gestor Cadastrado"</f>
        <v>e-Mail KeyUserBPFuncional tem: 0 Gestor Cadastrado</v>
      </c>
      <c r="AI18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6" spans="1:35" hidden="1">
      <c r="A186" s="66" t="s">
        <v>405</v>
      </c>
      <c r="B186" s="66" t="s">
        <v>405</v>
      </c>
      <c r="C186" s="66" t="s">
        <v>405</v>
      </c>
      <c r="D186" s="67" t="str">
        <f>INDEX(TabelaKeyUsersS4BracellOnda3[NOME DO KEY USER/BPs/FUNCIONAL],MATCH(TabelaKeyUsersS4BracellOnda3[[#This Row],[E-mail Gestor]],TabelaKeyUsersS4BracellOnda3[E-MAIL],0))</f>
        <v>Arthur Rizzardo Zanardi</v>
      </c>
      <c r="E186" s="67" t="str">
        <f>INDEX(TabelaKeyUsersS4BracellOnda3[CARGO],MATCH(TabelaKeyUsersS4BracellOnda3[[#This Row],[E-mail Gestor]],TabelaKeyUsersS4BracellOnda3[E-MAIL],0))</f>
        <v>Ger Sr Controladoria</v>
      </c>
      <c r="F186" s="85">
        <v>45706</v>
      </c>
      <c r="G186" s="97" t="s">
        <v>550</v>
      </c>
      <c r="H186" s="97" t="s">
        <v>551</v>
      </c>
      <c r="I186" s="98" t="s">
        <v>552</v>
      </c>
      <c r="J186" s="70" t="s">
        <v>749</v>
      </c>
      <c r="K186" s="70" t="s">
        <v>751</v>
      </c>
      <c r="L186" s="65" t="s">
        <v>1327</v>
      </c>
      <c r="M186" s="70" t="s">
        <v>405</v>
      </c>
      <c r="N186" s="65" t="s">
        <v>405</v>
      </c>
      <c r="O186" s="70" t="s">
        <v>750</v>
      </c>
      <c r="P186" s="36" t="s">
        <v>396</v>
      </c>
      <c r="Q186" s="36" t="s">
        <v>397</v>
      </c>
      <c r="R186" s="70" t="s">
        <v>398</v>
      </c>
      <c r="S186" s="36" t="s">
        <v>509</v>
      </c>
      <c r="T186" s="72" t="e">
        <f>INDEX('[1]Bruno Key Users Consolidado1102'!H:H,MATCH(TRIM(TabelaKeyUsersS4BracellOnda3[[#This Row],[E-MAIL]])&amp;"*",'[1]Bruno Key Users Consolidado1102'!F:F,0))</f>
        <v>#N/A</v>
      </c>
      <c r="U186" s="72" t="e">
        <f>INDEX('[1]Bruno Key Users Consolidado1102'!E:E,MATCH(TRIM(TabelaKeyUsersS4BracellOnda3[[#This Row],[E-MAIL]])&amp;"*",'[1]Bruno Key Users Consolidado1102'!F:F,0))</f>
        <v>#N/A</v>
      </c>
      <c r="X186" s="70"/>
      <c r="Y186" s="65" t="s">
        <v>336</v>
      </c>
      <c r="Z186" s="65"/>
      <c r="AA186" s="81" t="str">
        <f>SUBSTITUTE(SUBSTITUTE(SUBSTITUTE(SUBSTITUTE(SUBSTITUTE(TabelaKeyUsersS4BracellOnda3[[#This Row],[WhatsApp]],"(",""), ")",""),"-",""),"+","")," ","")</f>
        <v>.</v>
      </c>
      <c r="AB186" s="72" t="str">
        <f>IF(ISERROR(MATCH("*"&amp;RIGHT(TabelaKeyUsersS4BracellOnda3[[#This Row],[Whatsapp_limpo]],8),[1]GruposWhatsApp!D:D,0)),"Wng: não",INDEX([1]GruposWhatsApp!B:B,MATCH("*"&amp;RIGHT(TabelaKeyUsersS4BracellOnda3[[#This Row],[Whatsapp_limpo]],8),[1]GruposWhatsApp!D:D,0)))</f>
        <v>Wng: não</v>
      </c>
      <c r="AC186" s="77" t="e">
        <f ca="1">_xlfn.TEXTBEFORE(TabelaKeyUsersS4BracellOnda3[[#This Row],[NOME DO KEY USER/BPs/FUNCIONAL]]," ")&amp;" "&amp;TRIM(RIGHT(SUBSTITUTE(TabelaKeyUsersS4BracellOnda3[[#This Row],[NOME DO KEY USER/BPs/FUNCIONAL]]," ",REPT(" ",255)),255))</f>
        <v>#NAME?</v>
      </c>
      <c r="AD186" s="77" t="e">
        <f ca="1">TabelaKeyUsersS4BracellOnda3[[#This Row],[1o. e Último nome]]&amp;" ("&amp;TabelaKeyUsersS4BracellOnda3[[#This Row],[MÓDULO S4HANA]]&amp;")"&amp;
IF(ISERROR(SEARCH("fup-",TabelaKeyUsersS4BracellOnda3[[#This Row],[Fup Gestor não validou/respondeu lista KeyUser]])),"","#")</f>
        <v>#NAME?</v>
      </c>
      <c r="AE186"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3</v>
      </c>
      <c r="AF186" s="72" t="str">
        <f>IF(ISERROR(SEARCH("@",TabelaKeyUsersS4BracellOnda3[[#This Row],[E-MAIL]]))=FALSE,"Tem e-Mail KeyUserBPFunc","NÂO tem e-Mail KeyUserBPFunc")</f>
        <v>Tem e-Mail KeyUserBPFunc</v>
      </c>
      <c r="AG186" s="72" t="str">
        <f>IF(ISERROR(SEARCH("@",TabelaKeyUsersS4BracellOnda3[[#This Row],[E-mail Gestor]]))=FALSE,"Tem e-Mail Gestor","NÃO tem e-Mail Gestor")</f>
        <v>Tem e-Mail Gestor</v>
      </c>
      <c r="AH186" s="72" t="str">
        <f>"e-Mail KeyUserBPFuncional tem: "&amp;COUNTIFS(TabelaKeyUsersS4BracellOnda3[E-MAIL],TabelaKeyUsersS4BracellOnda3[[#This Row],[E-mail Gestor]])&amp; " Gestor Cadastrado"</f>
        <v>e-Mail KeyUserBPFuncional tem: 1 Gestor Cadastrado</v>
      </c>
      <c r="AI18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7" spans="1:35" ht="12.75" hidden="1" customHeight="1">
      <c r="A187" s="66" t="s">
        <v>405</v>
      </c>
      <c r="B187" s="66" t="s">
        <v>405</v>
      </c>
      <c r="C187" s="66" t="s">
        <v>405</v>
      </c>
      <c r="D187" s="67" t="e">
        <f>INDEX(TabelaKeyUsersS4BracellOnda3[NOME DO KEY USER/BPs/FUNCIONAL],MATCH(TabelaKeyUsersS4BracellOnda3[[#This Row],[E-mail Gestor]],TabelaKeyUsersS4BracellOnda3[E-MAIL],0))</f>
        <v>#N/A</v>
      </c>
      <c r="E187" s="67" t="e">
        <f>INDEX(TabelaKeyUsersS4BracellOnda3[CARGO],MATCH(TabelaKeyUsersS4BracellOnda3[[#This Row],[E-mail Gestor]],TabelaKeyUsersS4BracellOnda3[E-MAIL],0))</f>
        <v>#N/A</v>
      </c>
      <c r="F187" s="85">
        <v>45706</v>
      </c>
      <c r="G187" s="97" t="s">
        <v>1328</v>
      </c>
      <c r="H187" s="97" t="s">
        <v>1329</v>
      </c>
      <c r="I187" s="98" t="s">
        <v>1330</v>
      </c>
      <c r="J187" s="70" t="s">
        <v>1000</v>
      </c>
      <c r="K187" s="70" t="s">
        <v>1331</v>
      </c>
      <c r="L187" s="70" t="s">
        <v>1332</v>
      </c>
      <c r="M187" s="70" t="s">
        <v>405</v>
      </c>
      <c r="N187" s="65" t="s">
        <v>405</v>
      </c>
      <c r="O187" s="70" t="s">
        <v>1001</v>
      </c>
      <c r="P187" s="36" t="s">
        <v>396</v>
      </c>
      <c r="Q187" s="36" t="s">
        <v>397</v>
      </c>
      <c r="R187" s="70" t="s">
        <v>398</v>
      </c>
      <c r="S187" s="36" t="s">
        <v>509</v>
      </c>
      <c r="T187" s="72" t="e">
        <f>INDEX('[1]Bruno Key Users Consolidado1102'!H:H,MATCH(TRIM(TabelaKeyUsersS4BracellOnda3[[#This Row],[E-MAIL]])&amp;"*",'[1]Bruno Key Users Consolidado1102'!F:F,0))</f>
        <v>#N/A</v>
      </c>
      <c r="U187" s="72" t="e">
        <f>INDEX('[1]Bruno Key Users Consolidado1102'!E:E,MATCH(TRIM(TabelaKeyUsersS4BracellOnda3[[#This Row],[E-MAIL]])&amp;"*",'[1]Bruno Key Users Consolidado1102'!F:F,0))</f>
        <v>#N/A</v>
      </c>
      <c r="X187" s="70"/>
      <c r="Y187" s="65" t="s">
        <v>336</v>
      </c>
      <c r="Z187" s="65"/>
      <c r="AA187" s="81" t="str">
        <f>SUBSTITUTE(SUBSTITUTE(SUBSTITUTE(SUBSTITUTE(SUBSTITUTE(TabelaKeyUsersS4BracellOnda3[[#This Row],[WhatsApp]],"(",""), ")",""),"-",""),"+","")," ","")</f>
        <v>.</v>
      </c>
      <c r="AB187" s="72" t="str">
        <f>IF(ISERROR(MATCH("*"&amp;RIGHT(TabelaKeyUsersS4BracellOnda3[[#This Row],[Whatsapp_limpo]],8),[1]GruposWhatsApp!D:D,0)),"Wng: não",INDEX([1]GruposWhatsApp!B:B,MATCH("*"&amp;RIGHT(TabelaKeyUsersS4BracellOnda3[[#This Row],[Whatsapp_limpo]],8),[1]GruposWhatsApp!D:D,0)))</f>
        <v>Wng: não</v>
      </c>
      <c r="AC187" s="77" t="e">
        <f ca="1">_xlfn.TEXTBEFORE(TabelaKeyUsersS4BracellOnda3[[#This Row],[NOME DO KEY USER/BPs/FUNCIONAL]]," ")&amp;" "&amp;TRIM(RIGHT(SUBSTITUTE(TabelaKeyUsersS4BracellOnda3[[#This Row],[NOME DO KEY USER/BPs/FUNCIONAL]]," ",REPT(" ",255)),255))</f>
        <v>#NAME?</v>
      </c>
      <c r="AD187" s="77" t="e">
        <f ca="1">TabelaKeyUsersS4BracellOnda3[[#This Row],[1o. e Último nome]]&amp;" ("&amp;TabelaKeyUsersS4BracellOnda3[[#This Row],[MÓDULO S4HANA]]&amp;")"&amp;
IF(ISERROR(SEARCH("fup-",TabelaKeyUsersS4BracellOnda3[[#This Row],[Fup Gestor não validou/respondeu lista KeyUser]])),"","#")</f>
        <v>#NAME?</v>
      </c>
      <c r="AE18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5</v>
      </c>
      <c r="AF187" s="72" t="str">
        <f>IF(ISERROR(SEARCH("@",TabelaKeyUsersS4BracellOnda3[[#This Row],[E-MAIL]]))=FALSE,"Tem e-Mail KeyUserBPFunc","NÂO tem e-Mail KeyUserBPFunc")</f>
        <v>Tem e-Mail KeyUserBPFunc</v>
      </c>
      <c r="AG187" s="72" t="str">
        <f>IF(ISERROR(SEARCH("@",TabelaKeyUsersS4BracellOnda3[[#This Row],[E-mail Gestor]]))=FALSE,"Tem e-Mail Gestor","NÃO tem e-Mail Gestor")</f>
        <v>Tem e-Mail Gestor</v>
      </c>
      <c r="AH187" s="72" t="str">
        <f>"e-Mail KeyUserBPFuncional tem: "&amp;COUNTIFS(TabelaKeyUsersS4BracellOnda3[E-MAIL],TabelaKeyUsersS4BracellOnda3[[#This Row],[E-mail Gestor]])&amp; " Gestor Cadastrado"</f>
        <v>e-Mail KeyUserBPFuncional tem: 0 Gestor Cadastrado</v>
      </c>
      <c r="AI18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8" spans="1:35" ht="12.75" hidden="1" customHeight="1">
      <c r="A188" s="66" t="s">
        <v>405</v>
      </c>
      <c r="B188" s="66" t="s">
        <v>405</v>
      </c>
      <c r="C188" s="66" t="s">
        <v>405</v>
      </c>
      <c r="D188" s="67" t="e">
        <f>INDEX(TabelaKeyUsersS4BracellOnda3[NOME DO KEY USER/BPs/FUNCIONAL],MATCH(TabelaKeyUsersS4BracellOnda3[[#This Row],[E-mail Gestor]],TabelaKeyUsersS4BracellOnda3[E-MAIL],0))</f>
        <v>#N/A</v>
      </c>
      <c r="E188" s="67" t="e">
        <f>INDEX(TabelaKeyUsersS4BracellOnda3[CARGO],MATCH(TabelaKeyUsersS4BracellOnda3[[#This Row],[E-mail Gestor]],TabelaKeyUsersS4BracellOnda3[E-MAIL],0))</f>
        <v>#N/A</v>
      </c>
      <c r="F188" s="85">
        <v>45706</v>
      </c>
      <c r="G188" s="97" t="s">
        <v>1333</v>
      </c>
      <c r="H188" s="97" t="s">
        <v>1334</v>
      </c>
      <c r="I188" s="98" t="s">
        <v>1335</v>
      </c>
      <c r="J188" s="70" t="s">
        <v>568</v>
      </c>
      <c r="K188" s="70" t="s">
        <v>570</v>
      </c>
      <c r="L188" s="65" t="s">
        <v>1336</v>
      </c>
      <c r="M188" s="70" t="s">
        <v>405</v>
      </c>
      <c r="N188" s="65" t="s">
        <v>405</v>
      </c>
      <c r="O188" s="70" t="s">
        <v>569</v>
      </c>
      <c r="P188" s="36" t="s">
        <v>396</v>
      </c>
      <c r="Q188" s="36" t="s">
        <v>397</v>
      </c>
      <c r="R188" s="70" t="s">
        <v>398</v>
      </c>
      <c r="S188" s="36" t="s">
        <v>509</v>
      </c>
      <c r="T188" s="72" t="e">
        <f>INDEX('[1]Bruno Key Users Consolidado1102'!H:H,MATCH(TRIM(TabelaKeyUsersS4BracellOnda3[[#This Row],[E-MAIL]])&amp;"*",'[1]Bruno Key Users Consolidado1102'!F:F,0))</f>
        <v>#N/A</v>
      </c>
      <c r="U188" s="72" t="e">
        <f>INDEX('[1]Bruno Key Users Consolidado1102'!E:E,MATCH(TRIM(TabelaKeyUsersS4BracellOnda3[[#This Row],[E-MAIL]])&amp;"*",'[1]Bruno Key Users Consolidado1102'!F:F,0))</f>
        <v>#N/A</v>
      </c>
      <c r="X188" s="70"/>
      <c r="Y188" s="65" t="s">
        <v>336</v>
      </c>
      <c r="Z188" s="65"/>
      <c r="AA188" s="81" t="str">
        <f>SUBSTITUTE(SUBSTITUTE(SUBSTITUTE(SUBSTITUTE(SUBSTITUTE(TabelaKeyUsersS4BracellOnda3[[#This Row],[WhatsApp]],"(",""), ")",""),"-",""),"+","")," ","")</f>
        <v>.</v>
      </c>
      <c r="AB188" s="72" t="str">
        <f>IF(ISERROR(MATCH("*"&amp;RIGHT(TabelaKeyUsersS4BracellOnda3[[#This Row],[Whatsapp_limpo]],8),[1]GruposWhatsApp!D:D,0)),"Wng: não",INDEX([1]GruposWhatsApp!B:B,MATCH("*"&amp;RIGHT(TabelaKeyUsersS4BracellOnda3[[#This Row],[Whatsapp_limpo]],8),[1]GruposWhatsApp!D:D,0)))</f>
        <v>Wng: não</v>
      </c>
      <c r="AC188" s="77" t="e">
        <f ca="1">_xlfn.TEXTBEFORE(TabelaKeyUsersS4BracellOnda3[[#This Row],[NOME DO KEY USER/BPs/FUNCIONAL]]," ")&amp;" "&amp;TRIM(RIGHT(SUBSTITUTE(TabelaKeyUsersS4BracellOnda3[[#This Row],[NOME DO KEY USER/BPs/FUNCIONAL]]," ",REPT(" ",255)),255))</f>
        <v>#NAME?</v>
      </c>
      <c r="AD188" s="77" t="e">
        <f ca="1">TabelaKeyUsersS4BracellOnda3[[#This Row],[1o. e Último nome]]&amp;" ("&amp;TabelaKeyUsersS4BracellOnda3[[#This Row],[MÓDULO S4HANA]]&amp;")"&amp;
IF(ISERROR(SEARCH("fup-",TabelaKeyUsersS4BracellOnda3[[#This Row],[Fup Gestor não validou/respondeu lista KeyUser]])),"","#")</f>
        <v>#NAME?</v>
      </c>
      <c r="AE188"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88" s="72" t="str">
        <f>IF(ISERROR(SEARCH("@",TabelaKeyUsersS4BracellOnda3[[#This Row],[E-MAIL]]))=FALSE,"Tem e-Mail KeyUserBPFunc","NÂO tem e-Mail KeyUserBPFunc")</f>
        <v>Tem e-Mail KeyUserBPFunc</v>
      </c>
      <c r="AG188" s="72" t="str">
        <f>IF(ISERROR(SEARCH("@",TabelaKeyUsersS4BracellOnda3[[#This Row],[E-mail Gestor]]))=FALSE,"Tem e-Mail Gestor","NÃO tem e-Mail Gestor")</f>
        <v>Tem e-Mail Gestor</v>
      </c>
      <c r="AH188" s="72" t="str">
        <f>"e-Mail KeyUserBPFuncional tem: "&amp;COUNTIFS(TabelaKeyUsersS4BracellOnda3[E-MAIL],TabelaKeyUsersS4BracellOnda3[[#This Row],[E-mail Gestor]])&amp; " Gestor Cadastrado"</f>
        <v>e-Mail KeyUserBPFuncional tem: 0 Gestor Cadastrado</v>
      </c>
      <c r="AI18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89" spans="1:35" ht="12.75" hidden="1" customHeight="1">
      <c r="A189" s="66" t="s">
        <v>405</v>
      </c>
      <c r="B189" s="66" t="s">
        <v>405</v>
      </c>
      <c r="C189" s="66" t="s">
        <v>405</v>
      </c>
      <c r="D189" s="67" t="e">
        <f>INDEX(TabelaKeyUsersS4BracellOnda3[NOME DO KEY USER/BPs/FUNCIONAL],MATCH(TabelaKeyUsersS4BracellOnda3[[#This Row],[E-mail Gestor]],TabelaKeyUsersS4BracellOnda3[E-MAIL],0))</f>
        <v>#N/A</v>
      </c>
      <c r="E189" s="67" t="e">
        <f>INDEX(TabelaKeyUsersS4BracellOnda3[CARGO],MATCH(TabelaKeyUsersS4BracellOnda3[[#This Row],[E-mail Gestor]],TabelaKeyUsersS4BracellOnda3[E-MAIL],0))</f>
        <v>#N/A</v>
      </c>
      <c r="F189" s="85">
        <v>45706</v>
      </c>
      <c r="G189" s="97" t="s">
        <v>1337</v>
      </c>
      <c r="H189" s="97" t="s">
        <v>1338</v>
      </c>
      <c r="I189" s="98" t="s">
        <v>1339</v>
      </c>
      <c r="J189" s="70" t="s">
        <v>783</v>
      </c>
      <c r="K189" s="70" t="s">
        <v>1340</v>
      </c>
      <c r="L189" s="65" t="s">
        <v>1341</v>
      </c>
      <c r="M189" s="70" t="s">
        <v>405</v>
      </c>
      <c r="N189" s="65" t="s">
        <v>405</v>
      </c>
      <c r="O189" s="70" t="s">
        <v>784</v>
      </c>
      <c r="P189" s="36" t="s">
        <v>396</v>
      </c>
      <c r="Q189" s="36" t="s">
        <v>397</v>
      </c>
      <c r="R189" s="70" t="s">
        <v>398</v>
      </c>
      <c r="S189" s="36" t="s">
        <v>509</v>
      </c>
      <c r="T189" s="72" t="e">
        <f>INDEX('[1]Bruno Key Users Consolidado1102'!H:H,MATCH(TRIM(TabelaKeyUsersS4BracellOnda3[[#This Row],[E-MAIL]])&amp;"*",'[1]Bruno Key Users Consolidado1102'!F:F,0))</f>
        <v>#N/A</v>
      </c>
      <c r="U189" s="72" t="e">
        <f>INDEX('[1]Bruno Key Users Consolidado1102'!E:E,MATCH(TRIM(TabelaKeyUsersS4BracellOnda3[[#This Row],[E-MAIL]])&amp;"*",'[1]Bruno Key Users Consolidado1102'!F:F,0))</f>
        <v>#N/A</v>
      </c>
      <c r="X189" s="70"/>
      <c r="Y189" s="65" t="s">
        <v>336</v>
      </c>
      <c r="Z189" s="65"/>
      <c r="AA189" s="81" t="str">
        <f>SUBSTITUTE(SUBSTITUTE(SUBSTITUTE(SUBSTITUTE(SUBSTITUTE(TabelaKeyUsersS4BracellOnda3[[#This Row],[WhatsApp]],"(",""), ")",""),"-",""),"+","")," ","")</f>
        <v>.</v>
      </c>
      <c r="AB189" s="72" t="str">
        <f>IF(ISERROR(MATCH("*"&amp;RIGHT(TabelaKeyUsersS4BracellOnda3[[#This Row],[Whatsapp_limpo]],8),[1]GruposWhatsApp!D:D,0)),"Wng: não",INDEX([1]GruposWhatsApp!B:B,MATCH("*"&amp;RIGHT(TabelaKeyUsersS4BracellOnda3[[#This Row],[Whatsapp_limpo]],8),[1]GruposWhatsApp!D:D,0)))</f>
        <v>Wng: não</v>
      </c>
      <c r="AC189" s="77" t="e">
        <f ca="1">_xlfn.TEXTBEFORE(TabelaKeyUsersS4BracellOnda3[[#This Row],[NOME DO KEY USER/BPs/FUNCIONAL]]," ")&amp;" "&amp;TRIM(RIGHT(SUBSTITUTE(TabelaKeyUsersS4BracellOnda3[[#This Row],[NOME DO KEY USER/BPs/FUNCIONAL]]," ",REPT(" ",255)),255))</f>
        <v>#NAME?</v>
      </c>
      <c r="AD189" s="77" t="e">
        <f ca="1">TabelaKeyUsersS4BracellOnda3[[#This Row],[1o. e Último nome]]&amp;" ("&amp;TabelaKeyUsersS4BracellOnda3[[#This Row],[MÓDULO S4HANA]]&amp;")"&amp;
IF(ISERROR(SEARCH("fup-",TabelaKeyUsersS4BracellOnda3[[#This Row],[Fup Gestor não validou/respondeu lista KeyUser]])),"","#")</f>
        <v>#NAME?</v>
      </c>
      <c r="AE189"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89" s="72" t="str">
        <f>IF(ISERROR(SEARCH("@",TabelaKeyUsersS4BracellOnda3[[#This Row],[E-MAIL]]))=FALSE,"Tem e-Mail KeyUserBPFunc","NÂO tem e-Mail KeyUserBPFunc")</f>
        <v>Tem e-Mail KeyUserBPFunc</v>
      </c>
      <c r="AG189" s="72" t="str">
        <f>IF(ISERROR(SEARCH("@",TabelaKeyUsersS4BracellOnda3[[#This Row],[E-mail Gestor]]))=FALSE,"Tem e-Mail Gestor","NÃO tem e-Mail Gestor")</f>
        <v>Tem e-Mail Gestor</v>
      </c>
      <c r="AH189" s="72" t="str">
        <f>"e-Mail KeyUserBPFuncional tem: "&amp;COUNTIFS(TabelaKeyUsersS4BracellOnda3[E-MAIL],TabelaKeyUsersS4BracellOnda3[[#This Row],[E-mail Gestor]])&amp; " Gestor Cadastrado"</f>
        <v>e-Mail KeyUserBPFuncional tem: 0 Gestor Cadastrado</v>
      </c>
      <c r="AI18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0" spans="1:35" ht="12.75" hidden="1" customHeight="1">
      <c r="A190" s="66" t="s">
        <v>405</v>
      </c>
      <c r="B190" s="66" t="s">
        <v>405</v>
      </c>
      <c r="C190" s="66" t="s">
        <v>405</v>
      </c>
      <c r="D190" s="67" t="e">
        <f>INDEX(TabelaKeyUsersS4BracellOnda3[NOME DO KEY USER/BPs/FUNCIONAL],MATCH(TabelaKeyUsersS4BracellOnda3[[#This Row],[E-mail Gestor]],TabelaKeyUsersS4BracellOnda3[E-MAIL],0))</f>
        <v>#N/A</v>
      </c>
      <c r="E190" s="67" t="e">
        <f>INDEX(TabelaKeyUsersS4BracellOnda3[CARGO],MATCH(TabelaKeyUsersS4BracellOnda3[[#This Row],[E-mail Gestor]],TabelaKeyUsersS4BracellOnda3[E-MAIL],0))</f>
        <v>#N/A</v>
      </c>
      <c r="F190" s="85">
        <v>45706</v>
      </c>
      <c r="G190" s="97" t="s">
        <v>1337</v>
      </c>
      <c r="H190" s="97" t="s">
        <v>1338</v>
      </c>
      <c r="I190" s="98" t="s">
        <v>1339</v>
      </c>
      <c r="J190" s="70" t="s">
        <v>798</v>
      </c>
      <c r="K190" s="70" t="s">
        <v>793</v>
      </c>
      <c r="L190" s="70" t="s">
        <v>1342</v>
      </c>
      <c r="M190" s="70" t="s">
        <v>405</v>
      </c>
      <c r="N190" s="65" t="s">
        <v>405</v>
      </c>
      <c r="O190" s="70" t="s">
        <v>799</v>
      </c>
      <c r="P190" s="36" t="s">
        <v>396</v>
      </c>
      <c r="Q190" s="36" t="s">
        <v>397</v>
      </c>
      <c r="R190" s="70" t="s">
        <v>398</v>
      </c>
      <c r="S190" s="36" t="s">
        <v>509</v>
      </c>
      <c r="T190" s="72" t="e">
        <f>INDEX('[1]Bruno Key Users Consolidado1102'!H:H,MATCH(TRIM(TabelaKeyUsersS4BracellOnda3[[#This Row],[E-MAIL]])&amp;"*",'[1]Bruno Key Users Consolidado1102'!F:F,0))</f>
        <v>#N/A</v>
      </c>
      <c r="U190" s="72" t="e">
        <f>INDEX('[1]Bruno Key Users Consolidado1102'!E:E,MATCH(TRIM(TabelaKeyUsersS4BracellOnda3[[#This Row],[E-MAIL]])&amp;"*",'[1]Bruno Key Users Consolidado1102'!F:F,0))</f>
        <v>#N/A</v>
      </c>
      <c r="X190" s="70"/>
      <c r="Y190" s="65" t="s">
        <v>336</v>
      </c>
      <c r="Z190" s="65"/>
      <c r="AA190" s="81" t="str">
        <f>SUBSTITUTE(SUBSTITUTE(SUBSTITUTE(SUBSTITUTE(SUBSTITUTE(TabelaKeyUsersS4BracellOnda3[[#This Row],[WhatsApp]],"(",""), ")",""),"-",""),"+","")," ","")</f>
        <v>.</v>
      </c>
      <c r="AB190" s="72" t="str">
        <f>IF(ISERROR(MATCH("*"&amp;RIGHT(TabelaKeyUsersS4BracellOnda3[[#This Row],[Whatsapp_limpo]],8),[1]GruposWhatsApp!D:D,0)),"Wng: não",INDEX([1]GruposWhatsApp!B:B,MATCH("*"&amp;RIGHT(TabelaKeyUsersS4BracellOnda3[[#This Row],[Whatsapp_limpo]],8),[1]GruposWhatsApp!D:D,0)))</f>
        <v>Wng: não</v>
      </c>
      <c r="AC190" s="77" t="e">
        <f ca="1">_xlfn.TEXTBEFORE(TabelaKeyUsersS4BracellOnda3[[#This Row],[NOME DO KEY USER/BPs/FUNCIONAL]]," ")&amp;" "&amp;TRIM(RIGHT(SUBSTITUTE(TabelaKeyUsersS4BracellOnda3[[#This Row],[NOME DO KEY USER/BPs/FUNCIONAL]]," ",REPT(" ",255)),255))</f>
        <v>#NAME?</v>
      </c>
      <c r="AD190" s="77" t="e">
        <f ca="1">TabelaKeyUsersS4BracellOnda3[[#This Row],[1o. e Último nome]]&amp;" ("&amp;TabelaKeyUsersS4BracellOnda3[[#This Row],[MÓDULO S4HANA]]&amp;")"&amp;
IF(ISERROR(SEARCH("fup-",TabelaKeyUsersS4BracellOnda3[[#This Row],[Fup Gestor não validou/respondeu lista KeyUser]])),"","#")</f>
        <v>#NAME?</v>
      </c>
      <c r="AE19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190" s="72" t="str">
        <f>IF(ISERROR(SEARCH("@",TabelaKeyUsersS4BracellOnda3[[#This Row],[E-MAIL]]))=FALSE,"Tem e-Mail KeyUserBPFunc","NÂO tem e-Mail KeyUserBPFunc")</f>
        <v>Tem e-Mail KeyUserBPFunc</v>
      </c>
      <c r="AG190" s="72" t="str">
        <f>IF(ISERROR(SEARCH("@",TabelaKeyUsersS4BracellOnda3[[#This Row],[E-mail Gestor]]))=FALSE,"Tem e-Mail Gestor","NÃO tem e-Mail Gestor")</f>
        <v>Tem e-Mail Gestor</v>
      </c>
      <c r="AH190" s="72" t="str">
        <f>"e-Mail KeyUserBPFuncional tem: "&amp;COUNTIFS(TabelaKeyUsersS4BracellOnda3[E-MAIL],TabelaKeyUsersS4BracellOnda3[[#This Row],[E-mail Gestor]])&amp; " Gestor Cadastrado"</f>
        <v>e-Mail KeyUserBPFuncional tem: 0 Gestor Cadastrado</v>
      </c>
      <c r="AI19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1" spans="1:35" ht="12.75" hidden="1" customHeight="1">
      <c r="A191" s="66" t="s">
        <v>405</v>
      </c>
      <c r="B191" s="66" t="s">
        <v>405</v>
      </c>
      <c r="C191" s="66" t="s">
        <v>405</v>
      </c>
      <c r="D191" s="67" t="e">
        <f>INDEX(TabelaKeyUsersS4BracellOnda3[NOME DO KEY USER/BPs/FUNCIONAL],MATCH(TabelaKeyUsersS4BracellOnda3[[#This Row],[E-mail Gestor]],TabelaKeyUsersS4BracellOnda3[E-MAIL],0))</f>
        <v>#N/A</v>
      </c>
      <c r="E191" s="67" t="e">
        <f>INDEX(TabelaKeyUsersS4BracellOnda3[CARGO],MATCH(TabelaKeyUsersS4BracellOnda3[[#This Row],[E-mail Gestor]],TabelaKeyUsersS4BracellOnda3[E-MAIL],0))</f>
        <v>#N/A</v>
      </c>
      <c r="F191" s="85">
        <v>45706</v>
      </c>
      <c r="G191" s="97" t="s">
        <v>1343</v>
      </c>
      <c r="H191" s="97" t="s">
        <v>1343</v>
      </c>
      <c r="I191" s="97" t="s">
        <v>1343</v>
      </c>
      <c r="J191" s="70" t="s">
        <v>822</v>
      </c>
      <c r="K191" s="70" t="s">
        <v>824</v>
      </c>
      <c r="L191" s="65" t="s">
        <v>1344</v>
      </c>
      <c r="M191" s="70" t="s">
        <v>405</v>
      </c>
      <c r="N191" s="65" t="s">
        <v>405</v>
      </c>
      <c r="O191" s="70" t="s">
        <v>823</v>
      </c>
      <c r="P191" s="36" t="s">
        <v>396</v>
      </c>
      <c r="Q191" s="36" t="s">
        <v>397</v>
      </c>
      <c r="R191" s="70" t="s">
        <v>398</v>
      </c>
      <c r="S191" s="36" t="s">
        <v>509</v>
      </c>
      <c r="T191" s="72" t="e">
        <f>INDEX('[1]Bruno Key Users Consolidado1102'!H:H,MATCH(TRIM(TabelaKeyUsersS4BracellOnda3[[#This Row],[E-MAIL]])&amp;"*",'[1]Bruno Key Users Consolidado1102'!F:F,0))</f>
        <v>#N/A</v>
      </c>
      <c r="U191" s="72" t="e">
        <f>INDEX('[1]Bruno Key Users Consolidado1102'!E:E,MATCH(TRIM(TabelaKeyUsersS4BracellOnda3[[#This Row],[E-MAIL]])&amp;"*",'[1]Bruno Key Users Consolidado1102'!F:F,0))</f>
        <v>#N/A</v>
      </c>
      <c r="X191" s="70" t="s">
        <v>402</v>
      </c>
      <c r="Y191" s="73" t="s">
        <v>1345</v>
      </c>
      <c r="Z191" s="80">
        <v>45844</v>
      </c>
      <c r="AA191" s="81" t="str">
        <f>SUBSTITUTE(SUBSTITUTE(SUBSTITUTE(SUBSTITUTE(SUBSTITUTE(TabelaKeyUsersS4BracellOnda3[[#This Row],[WhatsApp]],"(",""), ")",""),"-",""),"+","")," ","")</f>
        <v>14981494730</v>
      </c>
      <c r="AB191" s="72" t="str">
        <f>IF(ISERROR(MATCH("*"&amp;RIGHT(TabelaKeyUsersS4BracellOnda3[[#This Row],[Whatsapp_limpo]],8),[1]GruposWhatsApp!D:D,0)),"Wng: não",INDEX([1]GruposWhatsApp!B:B,MATCH("*"&amp;RIGHT(TabelaKeyUsersS4BracellOnda3[[#This Row],[Whatsapp_limpo]],8),[1]GruposWhatsApp!D:D,0)))</f>
        <v>Wng: não</v>
      </c>
      <c r="AC191" s="77" t="e">
        <f ca="1">_xlfn.TEXTBEFORE(TabelaKeyUsersS4BracellOnda3[[#This Row],[NOME DO KEY USER/BPs/FUNCIONAL]]," ")&amp;" "&amp;TRIM(RIGHT(SUBSTITUTE(TabelaKeyUsersS4BracellOnda3[[#This Row],[NOME DO KEY USER/BPs/FUNCIONAL]]," ",REPT(" ",255)),255))</f>
        <v>#NAME?</v>
      </c>
      <c r="AD191" s="77" t="e">
        <f ca="1">TabelaKeyUsersS4BracellOnda3[[#This Row],[1o. e Último nome]]&amp;" ("&amp;TabelaKeyUsersS4BracellOnda3[[#This Row],[MÓDULO S4HANA]]&amp;")"&amp;
IF(ISERROR(SEARCH("fup-",TabelaKeyUsersS4BracellOnda3[[#This Row],[Fup Gestor não validou/respondeu lista KeyUser]])),"","#")</f>
        <v>#NAME?</v>
      </c>
      <c r="AE191"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191" s="72" t="str">
        <f>IF(ISERROR(SEARCH("@",TabelaKeyUsersS4BracellOnda3[[#This Row],[E-MAIL]]))=FALSE,"Tem e-Mail KeyUserBPFunc","NÂO tem e-Mail KeyUserBPFunc")</f>
        <v>Tem e-Mail KeyUserBPFunc</v>
      </c>
      <c r="AG191" s="72" t="str">
        <f>IF(ISERROR(SEARCH("@",TabelaKeyUsersS4BracellOnda3[[#This Row],[E-mail Gestor]]))=FALSE,"Tem e-Mail Gestor","NÃO tem e-Mail Gestor")</f>
        <v>NÃO tem e-Mail Gestor</v>
      </c>
      <c r="AH191" s="72" t="str">
        <f>"e-Mail KeyUserBPFuncional tem: "&amp;COUNTIFS(TabelaKeyUsersS4BracellOnda3[E-MAIL],TabelaKeyUsersS4BracellOnda3[[#This Row],[E-mail Gestor]])&amp; " Gestor Cadastrado"</f>
        <v>e-Mail KeyUserBPFuncional tem: 0 Gestor Cadastrado</v>
      </c>
      <c r="AI19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2" spans="1:35" ht="12.75" hidden="1" customHeight="1">
      <c r="A192" s="66" t="s">
        <v>1346</v>
      </c>
      <c r="B192" s="66" t="s">
        <v>402</v>
      </c>
      <c r="C192" s="99" t="s">
        <v>495</v>
      </c>
      <c r="D192" s="67" t="e">
        <f>INDEX(TabelaKeyUsersS4BracellOnda3[NOME DO KEY USER/BPs/FUNCIONAL],MATCH(TabelaKeyUsersS4BracellOnda3[[#This Row],[E-mail Gestor]],TabelaKeyUsersS4BracellOnda3[E-MAIL],0))</f>
        <v>#N/A</v>
      </c>
      <c r="E192" s="67" t="e">
        <f>INDEX(TabelaKeyUsersS4BracellOnda3[CARGO],MATCH(TabelaKeyUsersS4BracellOnda3[[#This Row],[E-mail Gestor]],TabelaKeyUsersS4BracellOnda3[E-MAIL],0))</f>
        <v>#N/A</v>
      </c>
      <c r="F192" s="85">
        <v>45706</v>
      </c>
      <c r="G192" s="82" t="s">
        <v>1347</v>
      </c>
      <c r="H192" s="82" t="s">
        <v>1347</v>
      </c>
      <c r="I192" s="69" t="s">
        <v>837</v>
      </c>
      <c r="J192" s="65" t="s">
        <v>1348</v>
      </c>
      <c r="K192" s="70" t="s">
        <v>1349</v>
      </c>
      <c r="L192" s="70" t="s">
        <v>840</v>
      </c>
      <c r="M192" s="70" t="s">
        <v>684</v>
      </c>
      <c r="N192" s="70"/>
      <c r="O192" s="70" t="s">
        <v>1350</v>
      </c>
      <c r="P192" s="36" t="s">
        <v>396</v>
      </c>
      <c r="Q192" s="36" t="s">
        <v>397</v>
      </c>
      <c r="R192" s="70" t="s">
        <v>398</v>
      </c>
      <c r="S192" s="70" t="s">
        <v>597</v>
      </c>
      <c r="T192" s="72" t="e">
        <f>INDEX('[1]Bruno Key Users Consolidado1102'!H:H,MATCH(TRIM(TabelaKeyUsersS4BracellOnda3[[#This Row],[E-MAIL]])&amp;"*",'[1]Bruno Key Users Consolidado1102'!F:F,0))</f>
        <v>#N/A</v>
      </c>
      <c r="U192" s="72" t="e">
        <f>INDEX('[1]Bruno Key Users Consolidado1102'!E:E,MATCH(TRIM(TabelaKeyUsersS4BracellOnda3[[#This Row],[E-MAIL]])&amp;"*",'[1]Bruno Key Users Consolidado1102'!F:F,0))</f>
        <v>#N/A</v>
      </c>
      <c r="V192" s="70"/>
      <c r="W192" s="70"/>
      <c r="X192" s="70"/>
      <c r="Y192" s="65" t="s">
        <v>336</v>
      </c>
      <c r="Z192" s="65"/>
      <c r="AA192" s="81" t="str">
        <f>SUBSTITUTE(SUBSTITUTE(SUBSTITUTE(SUBSTITUTE(SUBSTITUTE(TabelaKeyUsersS4BracellOnda3[[#This Row],[WhatsApp]],"(",""), ")",""),"-",""),"+","")," ","")</f>
        <v>.</v>
      </c>
      <c r="AB192" s="72" t="str">
        <f>IF(ISERROR(MATCH("*"&amp;RIGHT(TabelaKeyUsersS4BracellOnda3[[#This Row],[Whatsapp_limpo]],8),[1]GruposWhatsApp!D:D,0)),"Wng: não",INDEX([1]GruposWhatsApp!B:B,MATCH("*"&amp;RIGHT(TabelaKeyUsersS4BracellOnda3[[#This Row],[Whatsapp_limpo]],8),[1]GruposWhatsApp!D:D,0)))</f>
        <v>Wng: não</v>
      </c>
      <c r="AC192" s="77" t="e">
        <f ca="1">_xlfn.TEXTBEFORE(TabelaKeyUsersS4BracellOnda3[[#This Row],[NOME DO KEY USER/BPs/FUNCIONAL]]," ")&amp;" "&amp;TRIM(RIGHT(SUBSTITUTE(TabelaKeyUsersS4BracellOnda3[[#This Row],[NOME DO KEY USER/BPs/FUNCIONAL]]," ",REPT(" ",255)),255))</f>
        <v>#NAME?</v>
      </c>
      <c r="AD192" s="77" t="e">
        <f ca="1">TabelaKeyUsersS4BracellOnda3[[#This Row],[1o. e Último nome]]&amp;" ("&amp;TabelaKeyUsersS4BracellOnda3[[#This Row],[MÓDULO S4HANA]]&amp;")"&amp;
IF(ISERROR(SEARCH("fup-",TabelaKeyUsersS4BracellOnda3[[#This Row],[Fup Gestor não validou/respondeu lista KeyUser]])),"","#")</f>
        <v>#NAME?</v>
      </c>
      <c r="AE19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192" s="72" t="str">
        <f>IF(ISERROR(SEARCH("@",TabelaKeyUsersS4BracellOnda3[[#This Row],[E-MAIL]]))=FALSE,"Tem e-Mail KeyUserBPFunc","NÂO tem e-Mail KeyUserBPFunc")</f>
        <v>Tem e-Mail KeyUserBPFunc</v>
      </c>
      <c r="AG192" s="72" t="str">
        <f>IF(ISERROR(SEARCH("@",TabelaKeyUsersS4BracellOnda3[[#This Row],[E-mail Gestor]]))=FALSE,"Tem e-Mail Gestor","NÃO tem e-Mail Gestor")</f>
        <v>NÃO tem e-Mail Gestor</v>
      </c>
      <c r="AH192" s="72" t="str">
        <f>"e-Mail KeyUserBPFuncional tem: "&amp;COUNTIFS(TabelaKeyUsersS4BracellOnda3[E-MAIL],TabelaKeyUsersS4BracellOnda3[[#This Row],[E-mail Gestor]])&amp; " Gestor Cadastrado"</f>
        <v>e-Mail KeyUserBPFuncional tem: 0 Gestor Cadastrado</v>
      </c>
      <c r="AI19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3" spans="1:35" hidden="1">
      <c r="A193" s="66" t="s">
        <v>405</v>
      </c>
      <c r="B193" s="66" t="s">
        <v>405</v>
      </c>
      <c r="C193" s="66" t="s">
        <v>405</v>
      </c>
      <c r="D193" s="67" t="str">
        <f>INDEX(TabelaKeyUsersS4BracellOnda3[NOME DO KEY USER/BPs/FUNCIONAL],MATCH(TabelaKeyUsersS4BracellOnda3[[#This Row],[E-mail Gestor]],TabelaKeyUsersS4BracellOnda3[E-MAIL],0))</f>
        <v>Marina Sinicio De Barros</v>
      </c>
      <c r="E193" s="67" t="str">
        <f>INDEX(TabelaKeyUsersS4BracellOnda3[CARGO],MATCH(TabelaKeyUsersS4BracellOnda3[[#This Row],[E-mail Gestor]],TabelaKeyUsersS4BracellOnda3[E-MAIL],0))</f>
        <v>Planning</v>
      </c>
      <c r="F193" s="85">
        <v>45706</v>
      </c>
      <c r="G193" s="97" t="s">
        <v>1351</v>
      </c>
      <c r="H193" s="97" t="s">
        <v>1352</v>
      </c>
      <c r="I193" s="98" t="s">
        <v>1353</v>
      </c>
      <c r="J193" s="70" t="s">
        <v>448</v>
      </c>
      <c r="K193" s="70" t="s">
        <v>450</v>
      </c>
      <c r="L193" s="65" t="s">
        <v>1354</v>
      </c>
      <c r="M193" s="70" t="s">
        <v>405</v>
      </c>
      <c r="N193" s="65" t="s">
        <v>405</v>
      </c>
      <c r="O193" s="70" t="s">
        <v>449</v>
      </c>
      <c r="P193" s="36" t="s">
        <v>396</v>
      </c>
      <c r="Q193" s="36" t="s">
        <v>397</v>
      </c>
      <c r="R193" s="70" t="s">
        <v>398</v>
      </c>
      <c r="S193" s="36" t="s">
        <v>509</v>
      </c>
      <c r="T193" s="72" t="e">
        <f>INDEX('[1]Bruno Key Users Consolidado1102'!H:H,MATCH(TRIM(TabelaKeyUsersS4BracellOnda3[[#This Row],[E-MAIL]])&amp;"*",'[1]Bruno Key Users Consolidado1102'!F:F,0))</f>
        <v>#N/A</v>
      </c>
      <c r="U193" s="72" t="e">
        <f>INDEX('[1]Bruno Key Users Consolidado1102'!E:E,MATCH(TRIM(TabelaKeyUsersS4BracellOnda3[[#This Row],[E-MAIL]])&amp;"*",'[1]Bruno Key Users Consolidado1102'!F:F,0))</f>
        <v>#N/A</v>
      </c>
      <c r="X193" s="70"/>
      <c r="Y193" s="65" t="s">
        <v>336</v>
      </c>
      <c r="Z193" s="65"/>
      <c r="AA193" s="81" t="str">
        <f>SUBSTITUTE(SUBSTITUTE(SUBSTITUTE(SUBSTITUTE(SUBSTITUTE(TabelaKeyUsersS4BracellOnda3[[#This Row],[WhatsApp]],"(",""), ")",""),"-",""),"+","")," ","")</f>
        <v>.</v>
      </c>
      <c r="AB193" s="72" t="str">
        <f>IF(ISERROR(MATCH("*"&amp;RIGHT(TabelaKeyUsersS4BracellOnda3[[#This Row],[Whatsapp_limpo]],8),[1]GruposWhatsApp!D:D,0)),"Wng: não",INDEX([1]GruposWhatsApp!B:B,MATCH("*"&amp;RIGHT(TabelaKeyUsersS4BracellOnda3[[#This Row],[Whatsapp_limpo]],8),[1]GruposWhatsApp!D:D,0)))</f>
        <v>Wng: não</v>
      </c>
      <c r="AC193" s="77" t="e">
        <f ca="1">_xlfn.TEXTBEFORE(TabelaKeyUsersS4BracellOnda3[[#This Row],[NOME DO KEY USER/BPs/FUNCIONAL]]," ")&amp;" "&amp;TRIM(RIGHT(SUBSTITUTE(TabelaKeyUsersS4BracellOnda3[[#This Row],[NOME DO KEY USER/BPs/FUNCIONAL]]," ",REPT(" ",255)),255))</f>
        <v>#NAME?</v>
      </c>
      <c r="AD193" s="77" t="e">
        <f ca="1">TabelaKeyUsersS4BracellOnda3[[#This Row],[1o. e Último nome]]&amp;" ("&amp;TabelaKeyUsersS4BracellOnda3[[#This Row],[MÓDULO S4HANA]]&amp;")"&amp;
IF(ISERROR(SEARCH("fup-",TabelaKeyUsersS4BracellOnda3[[#This Row],[Fup Gestor não validou/respondeu lista KeyUser]])),"","#")</f>
        <v>#NAME?</v>
      </c>
      <c r="AE193"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15</v>
      </c>
      <c r="AF193" s="72" t="str">
        <f>IF(ISERROR(SEARCH("@",TabelaKeyUsersS4BracellOnda3[[#This Row],[E-MAIL]]))=FALSE,"Tem e-Mail KeyUserBPFunc","NÂO tem e-Mail KeyUserBPFunc")</f>
        <v>Tem e-Mail KeyUserBPFunc</v>
      </c>
      <c r="AG193" s="72" t="str">
        <f>IF(ISERROR(SEARCH("@",TabelaKeyUsersS4BracellOnda3[[#This Row],[E-mail Gestor]]))=FALSE,"Tem e-Mail Gestor","NÃO tem e-Mail Gestor")</f>
        <v>Tem e-Mail Gestor</v>
      </c>
      <c r="AH193" s="72" t="str">
        <f>"e-Mail KeyUserBPFuncional tem: "&amp;COUNTIFS(TabelaKeyUsersS4BracellOnda3[E-MAIL],TabelaKeyUsersS4BracellOnda3[[#This Row],[E-mail Gestor]])&amp; " Gestor Cadastrado"</f>
        <v>e-Mail KeyUserBPFuncional tem: 1 Gestor Cadastrado</v>
      </c>
      <c r="AI19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4" spans="1:35" ht="12.75" hidden="1" customHeight="1">
      <c r="A194" s="66" t="s">
        <v>405</v>
      </c>
      <c r="B194" s="66" t="s">
        <v>405</v>
      </c>
      <c r="C194" s="66" t="s">
        <v>405</v>
      </c>
      <c r="D194" s="67" t="e">
        <f>INDEX(TabelaKeyUsersS4BracellOnda3[NOME DO KEY USER/BPs/FUNCIONAL],MATCH(TabelaKeyUsersS4BracellOnda3[[#This Row],[E-mail Gestor]],TabelaKeyUsersS4BracellOnda3[E-MAIL],0))</f>
        <v>#N/A</v>
      </c>
      <c r="E194" s="67" t="e">
        <f>INDEX(TabelaKeyUsersS4BracellOnda3[CARGO],MATCH(TabelaKeyUsersS4BracellOnda3[[#This Row],[E-mail Gestor]],TabelaKeyUsersS4BracellOnda3[E-MAIL],0))</f>
        <v>#N/A</v>
      </c>
      <c r="F194" s="85">
        <v>45706</v>
      </c>
      <c r="G194" s="97" t="s">
        <v>1355</v>
      </c>
      <c r="H194" s="97" t="s">
        <v>1355</v>
      </c>
      <c r="I194" s="97" t="s">
        <v>1355</v>
      </c>
      <c r="J194" s="70" t="s">
        <v>550</v>
      </c>
      <c r="K194" s="65" t="s">
        <v>552</v>
      </c>
      <c r="L194" s="65" t="s">
        <v>1356</v>
      </c>
      <c r="M194" s="70" t="s">
        <v>405</v>
      </c>
      <c r="N194" s="65" t="s">
        <v>405</v>
      </c>
      <c r="O194" s="70" t="s">
        <v>551</v>
      </c>
      <c r="P194" s="36" t="s">
        <v>396</v>
      </c>
      <c r="Q194" s="36" t="s">
        <v>397</v>
      </c>
      <c r="R194" s="70" t="s">
        <v>398</v>
      </c>
      <c r="S194" s="36" t="s">
        <v>514</v>
      </c>
      <c r="T194" s="72" t="e">
        <f>INDEX('[1]Bruno Key Users Consolidado1102'!H:H,MATCH(TRIM(TabelaKeyUsersS4BracellOnda3[[#This Row],[E-MAIL]])&amp;"*",'[1]Bruno Key Users Consolidado1102'!F:F,0))</f>
        <v>#N/A</v>
      </c>
      <c r="U194" s="72" t="e">
        <f>INDEX('[1]Bruno Key Users Consolidado1102'!E:E,MATCH(TRIM(TabelaKeyUsersS4BracellOnda3[[#This Row],[E-MAIL]])&amp;"*",'[1]Bruno Key Users Consolidado1102'!F:F,0))</f>
        <v>#N/A</v>
      </c>
      <c r="X194" s="70"/>
      <c r="Y194" s="65" t="s">
        <v>336</v>
      </c>
      <c r="Z194" s="65"/>
      <c r="AA194" s="81" t="str">
        <f>SUBSTITUTE(SUBSTITUTE(SUBSTITUTE(SUBSTITUTE(SUBSTITUTE(TabelaKeyUsersS4BracellOnda3[[#This Row],[WhatsApp]],"(",""), ")",""),"-",""),"+","")," ","")</f>
        <v>.</v>
      </c>
      <c r="AB194" s="72" t="str">
        <f>IF(ISERROR(MATCH("*"&amp;RIGHT(TabelaKeyUsersS4BracellOnda3[[#This Row],[Whatsapp_limpo]],8),[1]GruposWhatsApp!D:D,0)),"Wng: não",INDEX([1]GruposWhatsApp!B:B,MATCH("*"&amp;RIGHT(TabelaKeyUsersS4BracellOnda3[[#This Row],[Whatsapp_limpo]],8),[1]GruposWhatsApp!D:D,0)))</f>
        <v>Wng: não</v>
      </c>
      <c r="AC194" s="77" t="e">
        <f ca="1">_xlfn.TEXTBEFORE(TabelaKeyUsersS4BracellOnda3[[#This Row],[NOME DO KEY USER/BPs/FUNCIONAL]]," ")&amp;" "&amp;TRIM(RIGHT(SUBSTITUTE(TabelaKeyUsersS4BracellOnda3[[#This Row],[NOME DO KEY USER/BPs/FUNCIONAL]]," ",REPT(" ",255)),255))</f>
        <v>#NAME?</v>
      </c>
      <c r="AD194" s="77" t="e">
        <f ca="1">TabelaKeyUsersS4BracellOnda3[[#This Row],[1o. e Último nome]]&amp;" ("&amp;TabelaKeyUsersS4BracellOnda3[[#This Row],[MÓDULO S4HANA]]&amp;")"&amp;
IF(ISERROR(SEARCH("fup-",TabelaKeyUsersS4BracellOnda3[[#This Row],[Fup Gestor não validou/respondeu lista KeyUser]])),"","#")</f>
        <v>#NAME?</v>
      </c>
      <c r="AE194"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3</v>
      </c>
      <c r="AF194" s="72" t="str">
        <f>IF(ISERROR(SEARCH("@",TabelaKeyUsersS4BracellOnda3[[#This Row],[E-MAIL]]))=FALSE,"Tem e-Mail KeyUserBPFunc","NÂO tem e-Mail KeyUserBPFunc")</f>
        <v>Tem e-Mail KeyUserBPFunc</v>
      </c>
      <c r="AG194" s="72" t="str">
        <f>IF(ISERROR(SEARCH("@",TabelaKeyUsersS4BracellOnda3[[#This Row],[E-mail Gestor]]))=FALSE,"Tem e-Mail Gestor","NÃO tem e-Mail Gestor")</f>
        <v>NÃO tem e-Mail Gestor</v>
      </c>
      <c r="AH194" s="72" t="str">
        <f>"e-Mail KeyUserBPFuncional tem: "&amp;COUNTIFS(TabelaKeyUsersS4BracellOnda3[E-MAIL],TabelaKeyUsersS4BracellOnda3[[#This Row],[E-mail Gestor]])&amp; " Gestor Cadastrado"</f>
        <v>e-Mail KeyUserBPFuncional tem: 0 Gestor Cadastrado</v>
      </c>
      <c r="AI19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5" spans="1:35" hidden="1">
      <c r="A195" s="66" t="s">
        <v>405</v>
      </c>
      <c r="B195" s="66" t="s">
        <v>405</v>
      </c>
      <c r="C195" s="66" t="s">
        <v>405</v>
      </c>
      <c r="D195" s="67" t="e">
        <f>INDEX(TabelaKeyUsersS4BracellOnda3[NOME DO KEY USER/BPs/FUNCIONAL],MATCH(TabelaKeyUsersS4BracellOnda3[[#This Row],[E-mail Gestor]],TabelaKeyUsersS4BracellOnda3[E-MAIL],0))</f>
        <v>#N/A</v>
      </c>
      <c r="E195" s="67" t="e">
        <f>INDEX(TabelaKeyUsersS4BracellOnda3[CARGO],MATCH(TabelaKeyUsersS4BracellOnda3[[#This Row],[E-mail Gestor]],TabelaKeyUsersS4BracellOnda3[E-MAIL],0))</f>
        <v>#N/A</v>
      </c>
      <c r="F195" s="85">
        <v>45706</v>
      </c>
      <c r="G195" s="97" t="s">
        <v>1357</v>
      </c>
      <c r="H195" s="97" t="s">
        <v>1358</v>
      </c>
      <c r="I195" s="98" t="s">
        <v>1359</v>
      </c>
      <c r="J195" s="70" t="s">
        <v>1360</v>
      </c>
      <c r="K195" s="70" t="s">
        <v>1361</v>
      </c>
      <c r="L195" s="100" t="s">
        <v>1362</v>
      </c>
      <c r="M195" s="70" t="s">
        <v>405</v>
      </c>
      <c r="N195" s="65" t="s">
        <v>405</v>
      </c>
      <c r="O195" s="70" t="s">
        <v>1363</v>
      </c>
      <c r="P195" s="36" t="s">
        <v>396</v>
      </c>
      <c r="Q195" s="36" t="s">
        <v>397</v>
      </c>
      <c r="R195" s="70" t="s">
        <v>398</v>
      </c>
      <c r="S195" s="36" t="s">
        <v>509</v>
      </c>
      <c r="T195" s="72" t="e">
        <f>INDEX('[1]Bruno Key Users Consolidado1102'!H:H,MATCH(TRIM(TabelaKeyUsersS4BracellOnda3[[#This Row],[E-MAIL]])&amp;"*",'[1]Bruno Key Users Consolidado1102'!F:F,0))</f>
        <v>#N/A</v>
      </c>
      <c r="U195" s="72" t="e">
        <f>INDEX('[1]Bruno Key Users Consolidado1102'!E:E,MATCH(TRIM(TabelaKeyUsersS4BracellOnda3[[#This Row],[E-MAIL]])&amp;"*",'[1]Bruno Key Users Consolidado1102'!F:F,0))</f>
        <v>#N/A</v>
      </c>
      <c r="X195" s="70"/>
      <c r="Y195" s="65" t="s">
        <v>336</v>
      </c>
      <c r="Z195" s="65"/>
      <c r="AA195" s="81" t="str">
        <f>SUBSTITUTE(SUBSTITUTE(SUBSTITUTE(SUBSTITUTE(SUBSTITUTE(TabelaKeyUsersS4BracellOnda3[[#This Row],[WhatsApp]],"(",""), ")",""),"-",""),"+","")," ","")</f>
        <v>.</v>
      </c>
      <c r="AB195" s="72" t="str">
        <f>IF(ISERROR(MATCH("*"&amp;RIGHT(TabelaKeyUsersS4BracellOnda3[[#This Row],[Whatsapp_limpo]],8),[1]GruposWhatsApp!D:D,0)),"Wng: não",INDEX([1]GruposWhatsApp!B:B,MATCH("*"&amp;RIGHT(TabelaKeyUsersS4BracellOnda3[[#This Row],[Whatsapp_limpo]],8),[1]GruposWhatsApp!D:D,0)))</f>
        <v>Wng: não</v>
      </c>
      <c r="AC195" s="77" t="e">
        <f ca="1">_xlfn.TEXTBEFORE(TabelaKeyUsersS4BracellOnda3[[#This Row],[NOME DO KEY USER/BPs/FUNCIONAL]]," ")&amp;" "&amp;TRIM(RIGHT(SUBSTITUTE(TabelaKeyUsersS4BracellOnda3[[#This Row],[NOME DO KEY USER/BPs/FUNCIONAL]]," ",REPT(" ",255)),255))</f>
        <v>#NAME?</v>
      </c>
      <c r="AD195" s="77" t="e">
        <f ca="1">TabelaKeyUsersS4BracellOnda3[[#This Row],[1o. e Último nome]]&amp;" ("&amp;TabelaKeyUsersS4BracellOnda3[[#This Row],[MÓDULO S4HANA]]&amp;")"&amp;
IF(ISERROR(SEARCH("fup-",TabelaKeyUsersS4BracellOnda3[[#This Row],[Fup Gestor não validou/respondeu lista KeyUser]])),"","#")</f>
        <v>#NAME?</v>
      </c>
      <c r="AE19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0</v>
      </c>
      <c r="AF195" s="72" t="str">
        <f>IF(ISERROR(SEARCH("@",TabelaKeyUsersS4BracellOnda3[[#This Row],[E-MAIL]]))=FALSE,"Tem e-Mail KeyUserBPFunc","NÂO tem e-Mail KeyUserBPFunc")</f>
        <v>Tem e-Mail KeyUserBPFunc</v>
      </c>
      <c r="AG195" s="72" t="str">
        <f>IF(ISERROR(SEARCH("@",TabelaKeyUsersS4BracellOnda3[[#This Row],[E-mail Gestor]]))=FALSE,"Tem e-Mail Gestor","NÃO tem e-Mail Gestor")</f>
        <v>Tem e-Mail Gestor</v>
      </c>
      <c r="AH195" s="72" t="str">
        <f>"e-Mail KeyUserBPFuncional tem: "&amp;COUNTIFS(TabelaKeyUsersS4BracellOnda3[E-MAIL],TabelaKeyUsersS4BracellOnda3[[#This Row],[E-mail Gestor]])&amp; " Gestor Cadastrado"</f>
        <v>e-Mail KeyUserBPFuncional tem: 0 Gestor Cadastrado</v>
      </c>
      <c r="AI19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6" spans="1:35" ht="12.75" hidden="1" customHeight="1">
      <c r="A196" s="66" t="s">
        <v>405</v>
      </c>
      <c r="B196" s="66" t="s">
        <v>405</v>
      </c>
      <c r="C196" s="66" t="s">
        <v>405</v>
      </c>
      <c r="D196" s="67" t="e">
        <f>INDEX(TabelaKeyUsersS4BracellOnda3[NOME DO KEY USER/BPs/FUNCIONAL],MATCH(TabelaKeyUsersS4BracellOnda3[[#This Row],[E-mail Gestor]],TabelaKeyUsersS4BracellOnda3[E-MAIL],0))</f>
        <v>#N/A</v>
      </c>
      <c r="E196" s="67" t="e">
        <f>INDEX(TabelaKeyUsersS4BracellOnda3[CARGO],MATCH(TabelaKeyUsersS4BracellOnda3[[#This Row],[E-mail Gestor]],TabelaKeyUsersS4BracellOnda3[E-MAIL],0))</f>
        <v>#N/A</v>
      </c>
      <c r="F196" s="85">
        <v>45706</v>
      </c>
      <c r="G196" s="69" t="s">
        <v>1364</v>
      </c>
      <c r="H196" s="69" t="s">
        <v>1365</v>
      </c>
      <c r="I196" s="69" t="s">
        <v>1366</v>
      </c>
      <c r="J196" s="65" t="s">
        <v>506</v>
      </c>
      <c r="K196" s="70" t="s">
        <v>508</v>
      </c>
      <c r="L196" s="70" t="s">
        <v>527</v>
      </c>
      <c r="M196" s="70" t="s">
        <v>405</v>
      </c>
      <c r="N196" s="65" t="s">
        <v>405</v>
      </c>
      <c r="O196" s="70" t="s">
        <v>507</v>
      </c>
      <c r="P196" s="36" t="s">
        <v>396</v>
      </c>
      <c r="Q196" s="36" t="s">
        <v>397</v>
      </c>
      <c r="R196" s="70" t="s">
        <v>398</v>
      </c>
      <c r="S196" s="36" t="s">
        <v>509</v>
      </c>
      <c r="T196" s="72" t="e">
        <f>INDEX('[1]Bruno Key Users Consolidado1102'!H:H,MATCH(TRIM(TabelaKeyUsersS4BracellOnda3[[#This Row],[E-MAIL]])&amp;"*",'[1]Bruno Key Users Consolidado1102'!F:F,0))</f>
        <v>#N/A</v>
      </c>
      <c r="U196" s="72" t="e">
        <f>INDEX('[1]Bruno Key Users Consolidado1102'!E:E,MATCH(TRIM(TabelaKeyUsersS4BracellOnda3[[#This Row],[E-MAIL]])&amp;"*",'[1]Bruno Key Users Consolidado1102'!F:F,0))</f>
        <v>#N/A</v>
      </c>
      <c r="X196" s="70"/>
      <c r="Y196" s="65" t="s">
        <v>336</v>
      </c>
      <c r="Z196" s="65"/>
      <c r="AA196" s="81" t="str">
        <f>SUBSTITUTE(SUBSTITUTE(SUBSTITUTE(SUBSTITUTE(SUBSTITUTE(TabelaKeyUsersS4BracellOnda3[[#This Row],[WhatsApp]],"(",""), ")",""),"-",""),"+","")," ","")</f>
        <v>.</v>
      </c>
      <c r="AB196" s="72" t="str">
        <f>IF(ISERROR(MATCH("*"&amp;RIGHT(TabelaKeyUsersS4BracellOnda3[[#This Row],[Whatsapp_limpo]],8),[1]GruposWhatsApp!D:D,0)),"Wng: não",INDEX([1]GruposWhatsApp!B:B,MATCH("*"&amp;RIGHT(TabelaKeyUsersS4BracellOnda3[[#This Row],[Whatsapp_limpo]],8),[1]GruposWhatsApp!D:D,0)))</f>
        <v>Wng: não</v>
      </c>
      <c r="AC196" s="77" t="e">
        <f ca="1">_xlfn.TEXTBEFORE(TabelaKeyUsersS4BracellOnda3[[#This Row],[NOME DO KEY USER/BPs/FUNCIONAL]]," ")&amp;" "&amp;TRIM(RIGHT(SUBSTITUTE(TabelaKeyUsersS4BracellOnda3[[#This Row],[NOME DO KEY USER/BPs/FUNCIONAL]]," ",REPT(" ",255)),255))</f>
        <v>#NAME?</v>
      </c>
      <c r="AD196" s="77" t="e">
        <f ca="1">TabelaKeyUsersS4BracellOnda3[[#This Row],[1o. e Último nome]]&amp;" ("&amp;TabelaKeyUsersS4BracellOnda3[[#This Row],[MÓDULO S4HANA]]&amp;")"&amp;
IF(ISERROR(SEARCH("fup-",TabelaKeyUsersS4BracellOnda3[[#This Row],[Fup Gestor não validou/respondeu lista KeyUser]])),"","#")</f>
        <v>#NAME?</v>
      </c>
      <c r="AE196"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4</v>
      </c>
      <c r="AF196" s="72" t="str">
        <f>IF(ISERROR(SEARCH("@",TabelaKeyUsersS4BracellOnda3[[#This Row],[E-MAIL]]))=FALSE,"Tem e-Mail KeyUserBPFunc","NÂO tem e-Mail KeyUserBPFunc")</f>
        <v>Tem e-Mail KeyUserBPFunc</v>
      </c>
      <c r="AG196" s="72" t="str">
        <f>IF(ISERROR(SEARCH("@",TabelaKeyUsersS4BracellOnda3[[#This Row],[E-mail Gestor]]))=FALSE,"Tem e-Mail Gestor","NÃO tem e-Mail Gestor")</f>
        <v>Tem e-Mail Gestor</v>
      </c>
      <c r="AH196" s="72" t="str">
        <f>"e-Mail KeyUserBPFuncional tem: "&amp;COUNTIFS(TabelaKeyUsersS4BracellOnda3[E-MAIL],TabelaKeyUsersS4BracellOnda3[[#This Row],[E-mail Gestor]])&amp; " Gestor Cadastrado"</f>
        <v>e-Mail KeyUserBPFuncional tem: 0 Gestor Cadastrado</v>
      </c>
      <c r="AI19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7" spans="1:35" ht="12.75" hidden="1" customHeight="1">
      <c r="A197" s="66" t="s">
        <v>405</v>
      </c>
      <c r="B197" s="66" t="s">
        <v>405</v>
      </c>
      <c r="C197" s="66" t="s">
        <v>405</v>
      </c>
      <c r="D197" s="67" t="e">
        <f>INDEX(TabelaKeyUsersS4BracellOnda3[NOME DO KEY USER/BPs/FUNCIONAL],MATCH(TabelaKeyUsersS4BracellOnda3[[#This Row],[E-mail Gestor]],TabelaKeyUsersS4BracellOnda3[E-MAIL],0))</f>
        <v>#N/A</v>
      </c>
      <c r="E197" s="67" t="e">
        <f>INDEX(TabelaKeyUsersS4BracellOnda3[CARGO],MATCH(TabelaKeyUsersS4BracellOnda3[[#This Row],[E-mail Gestor]],TabelaKeyUsersS4BracellOnda3[E-MAIL],0))</f>
        <v>#N/A</v>
      </c>
      <c r="F197" s="85">
        <v>45706</v>
      </c>
      <c r="G197" s="97" t="s">
        <v>1367</v>
      </c>
      <c r="H197" s="97" t="s">
        <v>1367</v>
      </c>
      <c r="I197" s="97" t="s">
        <v>1367</v>
      </c>
      <c r="J197" s="70" t="s">
        <v>805</v>
      </c>
      <c r="K197" s="70" t="s">
        <v>807</v>
      </c>
      <c r="L197" s="70" t="s">
        <v>1368</v>
      </c>
      <c r="M197" s="70" t="s">
        <v>405</v>
      </c>
      <c r="N197" s="65" t="s">
        <v>405</v>
      </c>
      <c r="O197" s="70" t="s">
        <v>806</v>
      </c>
      <c r="P197" s="36" t="s">
        <v>396</v>
      </c>
      <c r="Q197" s="36" t="s">
        <v>397</v>
      </c>
      <c r="R197" s="70" t="s">
        <v>398</v>
      </c>
      <c r="S197" s="36" t="s">
        <v>509</v>
      </c>
      <c r="T197" s="72" t="e">
        <f>INDEX('[1]Bruno Key Users Consolidado1102'!H:H,MATCH(TRIM(TabelaKeyUsersS4BracellOnda3[[#This Row],[E-MAIL]])&amp;"*",'[1]Bruno Key Users Consolidado1102'!F:F,0))</f>
        <v>#N/A</v>
      </c>
      <c r="U197" s="72" t="e">
        <f>INDEX('[1]Bruno Key Users Consolidado1102'!E:E,MATCH(TRIM(TabelaKeyUsersS4BracellOnda3[[#This Row],[E-MAIL]])&amp;"*",'[1]Bruno Key Users Consolidado1102'!F:F,0))</f>
        <v>#N/A</v>
      </c>
      <c r="X197" s="70"/>
      <c r="Y197" s="65" t="s">
        <v>336</v>
      </c>
      <c r="Z197" s="65"/>
      <c r="AA197" s="81" t="str">
        <f>SUBSTITUTE(SUBSTITUTE(SUBSTITUTE(SUBSTITUTE(SUBSTITUTE(TabelaKeyUsersS4BracellOnda3[[#This Row],[WhatsApp]],"(",""), ")",""),"-",""),"+","")," ","")</f>
        <v>.</v>
      </c>
      <c r="AB197" s="72" t="str">
        <f>IF(ISERROR(MATCH("*"&amp;RIGHT(TabelaKeyUsersS4BracellOnda3[[#This Row],[Whatsapp_limpo]],8),[1]GruposWhatsApp!D:D,0)),"Wng: não",INDEX([1]GruposWhatsApp!B:B,MATCH("*"&amp;RIGHT(TabelaKeyUsersS4BracellOnda3[[#This Row],[Whatsapp_limpo]],8),[1]GruposWhatsApp!D:D,0)))</f>
        <v>Wng: não</v>
      </c>
      <c r="AC197" s="77" t="e">
        <f ca="1">_xlfn.TEXTBEFORE(TabelaKeyUsersS4BracellOnda3[[#This Row],[NOME DO KEY USER/BPs/FUNCIONAL]]," ")&amp;" "&amp;TRIM(RIGHT(SUBSTITUTE(TabelaKeyUsersS4BracellOnda3[[#This Row],[NOME DO KEY USER/BPs/FUNCIONAL]]," ",REPT(" ",255)),255))</f>
        <v>#NAME?</v>
      </c>
      <c r="AD197" s="77" t="e">
        <f ca="1">TabelaKeyUsersS4BracellOnda3[[#This Row],[1o. e Último nome]]&amp;" ("&amp;TabelaKeyUsersS4BracellOnda3[[#This Row],[MÓDULO S4HANA]]&amp;")"&amp;
IF(ISERROR(SEARCH("fup-",TabelaKeyUsersS4BracellOnda3[[#This Row],[Fup Gestor não validou/respondeu lista KeyUser]])),"","#")</f>
        <v>#NAME?</v>
      </c>
      <c r="AE19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4</v>
      </c>
      <c r="AF197" s="72" t="str">
        <f>IF(ISERROR(SEARCH("@",TabelaKeyUsersS4BracellOnda3[[#This Row],[E-MAIL]]))=FALSE,"Tem e-Mail KeyUserBPFunc","NÂO tem e-Mail KeyUserBPFunc")</f>
        <v>Tem e-Mail KeyUserBPFunc</v>
      </c>
      <c r="AG197" s="72" t="str">
        <f>IF(ISERROR(SEARCH("@",TabelaKeyUsersS4BracellOnda3[[#This Row],[E-mail Gestor]]))=FALSE,"Tem e-Mail Gestor","NÃO tem e-Mail Gestor")</f>
        <v>NÃO tem e-Mail Gestor</v>
      </c>
      <c r="AH197" s="72" t="str">
        <f>"e-Mail KeyUserBPFuncional tem: "&amp;COUNTIFS(TabelaKeyUsersS4BracellOnda3[E-MAIL],TabelaKeyUsersS4BracellOnda3[[#This Row],[E-mail Gestor]])&amp; " Gestor Cadastrado"</f>
        <v>e-Mail KeyUserBPFuncional tem: 0 Gestor Cadastrado</v>
      </c>
      <c r="AI19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8" spans="1:35" hidden="1">
      <c r="A198" s="66" t="s">
        <v>405</v>
      </c>
      <c r="B198" s="66" t="s">
        <v>405</v>
      </c>
      <c r="C198" s="66" t="s">
        <v>405</v>
      </c>
      <c r="D198" s="67" t="e">
        <f>INDEX(TabelaKeyUsersS4BracellOnda3[NOME DO KEY USER/BPs/FUNCIONAL],MATCH(TabelaKeyUsersS4BracellOnda3[[#This Row],[E-mail Gestor]],TabelaKeyUsersS4BracellOnda3[E-MAIL],0))</f>
        <v>#N/A</v>
      </c>
      <c r="E198" s="67" t="e">
        <f>INDEX(TabelaKeyUsersS4BracellOnda3[CARGO],MATCH(TabelaKeyUsersS4BracellOnda3[[#This Row],[E-mail Gestor]],TabelaKeyUsersS4BracellOnda3[E-MAIL],0))</f>
        <v>#N/A</v>
      </c>
      <c r="F198" s="85">
        <v>45706</v>
      </c>
      <c r="G198" s="97" t="s">
        <v>1369</v>
      </c>
      <c r="H198" s="97" t="s">
        <v>1370</v>
      </c>
      <c r="I198" s="98" t="s">
        <v>1069</v>
      </c>
      <c r="J198" s="70" t="s">
        <v>844</v>
      </c>
      <c r="K198" s="70" t="s">
        <v>846</v>
      </c>
      <c r="L198" s="70" t="s">
        <v>962</v>
      </c>
      <c r="M198" s="70" t="s">
        <v>405</v>
      </c>
      <c r="N198" s="65" t="s">
        <v>405</v>
      </c>
      <c r="O198" s="70" t="s">
        <v>845</v>
      </c>
      <c r="P198" s="36" t="s">
        <v>396</v>
      </c>
      <c r="Q198" s="36" t="s">
        <v>397</v>
      </c>
      <c r="R198" s="70" t="s">
        <v>398</v>
      </c>
      <c r="S198" s="36" t="s">
        <v>509</v>
      </c>
      <c r="T198" s="72" t="e">
        <f>INDEX('[1]Bruno Key Users Consolidado1102'!H:H,MATCH(TRIM(TabelaKeyUsersS4BracellOnda3[[#This Row],[E-MAIL]])&amp;"*",'[1]Bruno Key Users Consolidado1102'!F:F,0))</f>
        <v>#N/A</v>
      </c>
      <c r="U198" s="72" t="e">
        <f>INDEX('[1]Bruno Key Users Consolidado1102'!E:E,MATCH(TRIM(TabelaKeyUsersS4BracellOnda3[[#This Row],[E-MAIL]])&amp;"*",'[1]Bruno Key Users Consolidado1102'!F:F,0))</f>
        <v>#N/A</v>
      </c>
      <c r="X198" s="70"/>
      <c r="Y198" s="65" t="s">
        <v>336</v>
      </c>
      <c r="Z198" s="65"/>
      <c r="AA198" s="81" t="str">
        <f>SUBSTITUTE(SUBSTITUTE(SUBSTITUTE(SUBSTITUTE(SUBSTITUTE(TabelaKeyUsersS4BracellOnda3[[#This Row],[WhatsApp]],"(",""), ")",""),"-",""),"+","")," ","")</f>
        <v>.</v>
      </c>
      <c r="AB198" s="72" t="str">
        <f>IF(ISERROR(MATCH("*"&amp;RIGHT(TabelaKeyUsersS4BracellOnda3[[#This Row],[Whatsapp_limpo]],8),[1]GruposWhatsApp!D:D,0)),"Wng: não",INDEX([1]GruposWhatsApp!B:B,MATCH("*"&amp;RIGHT(TabelaKeyUsersS4BracellOnda3[[#This Row],[Whatsapp_limpo]],8),[1]GruposWhatsApp!D:D,0)))</f>
        <v>Wng: não</v>
      </c>
      <c r="AC198" s="77" t="e">
        <f ca="1">_xlfn.TEXTBEFORE(TabelaKeyUsersS4BracellOnda3[[#This Row],[NOME DO KEY USER/BPs/FUNCIONAL]]," ")&amp;" "&amp;TRIM(RIGHT(SUBSTITUTE(TabelaKeyUsersS4BracellOnda3[[#This Row],[NOME DO KEY USER/BPs/FUNCIONAL]]," ",REPT(" ",255)),255))</f>
        <v>#NAME?</v>
      </c>
      <c r="AD198" s="77" t="e">
        <f ca="1">TabelaKeyUsersS4BracellOnda3[[#This Row],[1o. e Último nome]]&amp;" ("&amp;TabelaKeyUsersS4BracellOnda3[[#This Row],[MÓDULO S4HANA]]&amp;")"&amp;
IF(ISERROR(SEARCH("fup-",TabelaKeyUsersS4BracellOnda3[[#This Row],[Fup Gestor não validou/respondeu lista KeyUser]])),"","#")</f>
        <v>#NAME?</v>
      </c>
      <c r="AE198"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198" s="72" t="str">
        <f>IF(ISERROR(SEARCH("@",TabelaKeyUsersS4BracellOnda3[[#This Row],[E-MAIL]]))=FALSE,"Tem e-Mail KeyUserBPFunc","NÂO tem e-Mail KeyUserBPFunc")</f>
        <v>Tem e-Mail KeyUserBPFunc</v>
      </c>
      <c r="AG198" s="72" t="str">
        <f>IF(ISERROR(SEARCH("@",TabelaKeyUsersS4BracellOnda3[[#This Row],[E-mail Gestor]]))=FALSE,"Tem e-Mail Gestor","NÃO tem e-Mail Gestor")</f>
        <v>Tem e-Mail Gestor</v>
      </c>
      <c r="AH198" s="72" t="str">
        <f>"e-Mail KeyUserBPFuncional tem: "&amp;COUNTIFS(TabelaKeyUsersS4BracellOnda3[E-MAIL],TabelaKeyUsersS4BracellOnda3[[#This Row],[E-mail Gestor]])&amp; " Gestor Cadastrado"</f>
        <v>e-Mail KeyUserBPFuncional tem: 0 Gestor Cadastrado</v>
      </c>
      <c r="AI19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199" spans="1:35" ht="12.75" hidden="1" customHeight="1">
      <c r="A199" s="66" t="s">
        <v>405</v>
      </c>
      <c r="B199" s="66" t="s">
        <v>405</v>
      </c>
      <c r="C199" s="66" t="s">
        <v>405</v>
      </c>
      <c r="D199" s="67" t="e">
        <f>INDEX(TabelaKeyUsersS4BracellOnda3[NOME DO KEY USER/BPs/FUNCIONAL],MATCH(TabelaKeyUsersS4BracellOnda3[[#This Row],[E-mail Gestor]],TabelaKeyUsersS4BracellOnda3[E-MAIL],0))</f>
        <v>#N/A</v>
      </c>
      <c r="E199" s="67" t="e">
        <f>INDEX(TabelaKeyUsersS4BracellOnda3[CARGO],MATCH(TabelaKeyUsersS4BracellOnda3[[#This Row],[E-mail Gestor]],TabelaKeyUsersS4BracellOnda3[E-MAIL],0))</f>
        <v>#N/A</v>
      </c>
      <c r="F199" s="85">
        <v>45706</v>
      </c>
      <c r="G199" s="97" t="s">
        <v>1357</v>
      </c>
      <c r="H199" s="97" t="s">
        <v>1358</v>
      </c>
      <c r="I199" s="98" t="s">
        <v>1359</v>
      </c>
      <c r="J199" s="70" t="s">
        <v>935</v>
      </c>
      <c r="K199" s="70" t="s">
        <v>937</v>
      </c>
      <c r="L199" s="70" t="s">
        <v>1371</v>
      </c>
      <c r="M199" s="70" t="s">
        <v>405</v>
      </c>
      <c r="N199" s="65" t="s">
        <v>405</v>
      </c>
      <c r="O199" s="70" t="s">
        <v>936</v>
      </c>
      <c r="P199" s="36" t="s">
        <v>396</v>
      </c>
      <c r="Q199" s="36" t="s">
        <v>397</v>
      </c>
      <c r="R199" s="70" t="s">
        <v>398</v>
      </c>
      <c r="S199" s="36" t="s">
        <v>509</v>
      </c>
      <c r="T199" s="72" t="e">
        <f>INDEX('[1]Bruno Key Users Consolidado1102'!H:H,MATCH(TRIM(TabelaKeyUsersS4BracellOnda3[[#This Row],[E-MAIL]])&amp;"*",'[1]Bruno Key Users Consolidado1102'!F:F,0))</f>
        <v>#N/A</v>
      </c>
      <c r="U199" s="72" t="e">
        <f>INDEX('[1]Bruno Key Users Consolidado1102'!E:E,MATCH(TRIM(TabelaKeyUsersS4BracellOnda3[[#This Row],[E-MAIL]])&amp;"*",'[1]Bruno Key Users Consolidado1102'!F:F,0))</f>
        <v>#N/A</v>
      </c>
      <c r="X199" s="70" t="s">
        <v>447</v>
      </c>
      <c r="Y199" s="73" t="s">
        <v>1372</v>
      </c>
      <c r="Z199" s="80">
        <v>45838</v>
      </c>
      <c r="AA199" s="81" t="str">
        <f>SUBSTITUTE(SUBSTITUTE(SUBSTITUTE(SUBSTITUTE(SUBSTITUTE(TabelaKeyUsersS4BracellOnda3[[#This Row],[WhatsApp]],"(",""), ")",""),"-",""),"+","")," ","")</f>
        <v>14997347914</v>
      </c>
      <c r="AB199" s="72" t="str">
        <f>IF(ISERROR(MATCH("*"&amp;RIGHT(TabelaKeyUsersS4BracellOnda3[[#This Row],[Whatsapp_limpo]],8),[1]GruposWhatsApp!D:D,0)),"Wng: não",INDEX([1]GruposWhatsApp!B:B,MATCH("*"&amp;RIGHT(TabelaKeyUsersS4BracellOnda3[[#This Row],[Whatsapp_limpo]],8),[1]GruposWhatsApp!D:D,0)))</f>
        <v>Wng: não</v>
      </c>
      <c r="AC199" s="77" t="e">
        <f ca="1">_xlfn.TEXTBEFORE(TabelaKeyUsersS4BracellOnda3[[#This Row],[NOME DO KEY USER/BPs/FUNCIONAL]]," ")&amp;" "&amp;TRIM(RIGHT(SUBSTITUTE(TabelaKeyUsersS4BracellOnda3[[#This Row],[NOME DO KEY USER/BPs/FUNCIONAL]]," ",REPT(" ",255)),255))</f>
        <v>#NAME?</v>
      </c>
      <c r="AD199" s="77" t="e">
        <f ca="1">TabelaKeyUsersS4BracellOnda3[[#This Row],[1o. e Último nome]]&amp;" ("&amp;TabelaKeyUsersS4BracellOnda3[[#This Row],[MÓDULO S4HANA]]&amp;")"&amp;
IF(ISERROR(SEARCH("fup-",TabelaKeyUsersS4BracellOnda3[[#This Row],[Fup Gestor não validou/respondeu lista KeyUser]])),"","#")</f>
        <v>#NAME?</v>
      </c>
      <c r="AE199"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199" s="72" t="str">
        <f>IF(ISERROR(SEARCH("@",TabelaKeyUsersS4BracellOnda3[[#This Row],[E-MAIL]]))=FALSE,"Tem e-Mail KeyUserBPFunc","NÂO tem e-Mail KeyUserBPFunc")</f>
        <v>Tem e-Mail KeyUserBPFunc</v>
      </c>
      <c r="AG199" s="72" t="str">
        <f>IF(ISERROR(SEARCH("@",TabelaKeyUsersS4BracellOnda3[[#This Row],[E-mail Gestor]]))=FALSE,"Tem e-Mail Gestor","NÃO tem e-Mail Gestor")</f>
        <v>Tem e-Mail Gestor</v>
      </c>
      <c r="AH199" s="72" t="str">
        <f>"e-Mail KeyUserBPFuncional tem: "&amp;COUNTIFS(TabelaKeyUsersS4BracellOnda3[E-MAIL],TabelaKeyUsersS4BracellOnda3[[#This Row],[E-mail Gestor]])&amp; " Gestor Cadastrado"</f>
        <v>e-Mail KeyUserBPFuncional tem: 0 Gestor Cadastrado</v>
      </c>
      <c r="AI19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0" spans="1:35" ht="12.75" hidden="1" customHeight="1">
      <c r="A200" s="66" t="s">
        <v>405</v>
      </c>
      <c r="B200" s="66" t="s">
        <v>405</v>
      </c>
      <c r="C200" s="66" t="s">
        <v>405</v>
      </c>
      <c r="D200" s="67" t="e">
        <f>INDEX(TabelaKeyUsersS4BracellOnda3[NOME DO KEY USER/BPs/FUNCIONAL],MATCH(TabelaKeyUsersS4BracellOnda3[[#This Row],[E-mail Gestor]],TabelaKeyUsersS4BracellOnda3[E-MAIL],0))</f>
        <v>#N/A</v>
      </c>
      <c r="E200" s="67" t="e">
        <f>INDEX(TabelaKeyUsersS4BracellOnda3[CARGO],MATCH(TabelaKeyUsersS4BracellOnda3[[#This Row],[E-mail Gestor]],TabelaKeyUsersS4BracellOnda3[E-MAIL],0))</f>
        <v>#N/A</v>
      </c>
      <c r="F200" s="85">
        <v>45706</v>
      </c>
      <c r="G200" s="97" t="s">
        <v>405</v>
      </c>
      <c r="H200" s="97" t="s">
        <v>405</v>
      </c>
      <c r="I200" s="97" t="s">
        <v>405</v>
      </c>
      <c r="J200" s="70" t="s">
        <v>1373</v>
      </c>
      <c r="K200" s="70" t="s">
        <v>974</v>
      </c>
      <c r="L200" s="65" t="s">
        <v>455</v>
      </c>
      <c r="M200" s="70" t="s">
        <v>405</v>
      </c>
      <c r="N200" s="65" t="s">
        <v>405</v>
      </c>
      <c r="O200" s="70" t="s">
        <v>973</v>
      </c>
      <c r="P200" s="36" t="s">
        <v>867</v>
      </c>
      <c r="Q200" s="36" t="s">
        <v>397</v>
      </c>
      <c r="R200" s="70" t="s">
        <v>398</v>
      </c>
      <c r="S200" s="36" t="s">
        <v>509</v>
      </c>
      <c r="T200" s="72" t="e">
        <f>INDEX('[1]Bruno Key Users Consolidado1102'!H:H,MATCH(TRIM(TabelaKeyUsersS4BracellOnda3[[#This Row],[E-MAIL]])&amp;"*",'[1]Bruno Key Users Consolidado1102'!F:F,0))</f>
        <v>#N/A</v>
      </c>
      <c r="U200" s="72" t="e">
        <f>INDEX('[1]Bruno Key Users Consolidado1102'!E:E,MATCH(TRIM(TabelaKeyUsersS4BracellOnda3[[#This Row],[E-MAIL]])&amp;"*",'[1]Bruno Key Users Consolidado1102'!F:F,0))</f>
        <v>#N/A</v>
      </c>
      <c r="X200" s="70"/>
      <c r="Y200" s="65" t="s">
        <v>336</v>
      </c>
      <c r="Z200" s="65"/>
      <c r="AA200" s="81" t="str">
        <f>SUBSTITUTE(SUBSTITUTE(SUBSTITUTE(SUBSTITUTE(SUBSTITUTE(TabelaKeyUsersS4BracellOnda3[[#This Row],[WhatsApp]],"(",""), ")",""),"-",""),"+","")," ","")</f>
        <v>.</v>
      </c>
      <c r="AB200" s="72" t="str">
        <f>IF(ISERROR(MATCH("*"&amp;RIGHT(TabelaKeyUsersS4BracellOnda3[[#This Row],[Whatsapp_limpo]],8),[1]GruposWhatsApp!D:D,0)),"Wng: não",INDEX([1]GruposWhatsApp!B:B,MATCH("*"&amp;RIGHT(TabelaKeyUsersS4BracellOnda3[[#This Row],[Whatsapp_limpo]],8),[1]GruposWhatsApp!D:D,0)))</f>
        <v>Wng: não</v>
      </c>
      <c r="AC200" s="77" t="e">
        <f ca="1">_xlfn.TEXTBEFORE(TabelaKeyUsersS4BracellOnda3[[#This Row],[NOME DO KEY USER/BPs/FUNCIONAL]]," ")&amp;" "&amp;TRIM(RIGHT(SUBSTITUTE(TabelaKeyUsersS4BracellOnda3[[#This Row],[NOME DO KEY USER/BPs/FUNCIONAL]]," ",REPT(" ",255)),255))</f>
        <v>#NAME?</v>
      </c>
      <c r="AD200" s="77" t="e">
        <f ca="1">TabelaKeyUsersS4BracellOnda3[[#This Row],[1o. e Último nome]]&amp;" ("&amp;TabelaKeyUsersS4BracellOnda3[[#This Row],[MÓDULO S4HANA]]&amp;")"&amp;
IF(ISERROR(SEARCH("fup-",TabelaKeyUsersS4BracellOnda3[[#This Row],[Fup Gestor não validou/respondeu lista KeyUser]])),"","#")</f>
        <v>#NAME?</v>
      </c>
      <c r="AE20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00" s="72" t="str">
        <f>IF(ISERROR(SEARCH("@",TabelaKeyUsersS4BracellOnda3[[#This Row],[E-MAIL]]))=FALSE,"Tem e-Mail KeyUserBPFunc","NÂO tem e-Mail KeyUserBPFunc")</f>
        <v>Tem e-Mail KeyUserBPFunc</v>
      </c>
      <c r="AG200" s="72" t="str">
        <f>IF(ISERROR(SEARCH("@",TabelaKeyUsersS4BracellOnda3[[#This Row],[E-mail Gestor]]))=FALSE,"Tem e-Mail Gestor","NÃO tem e-Mail Gestor")</f>
        <v>NÃO tem e-Mail Gestor</v>
      </c>
      <c r="AH200" s="72" t="str">
        <f>"e-Mail KeyUserBPFuncional tem: "&amp;COUNTIFS(TabelaKeyUsersS4BracellOnda3[E-MAIL],TabelaKeyUsersS4BracellOnda3[[#This Row],[E-mail Gestor]])&amp; " Gestor Cadastrado"</f>
        <v>e-Mail KeyUserBPFuncional tem: 0 Gestor Cadastrado</v>
      </c>
      <c r="AI20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1" spans="1:35" hidden="1">
      <c r="A201" s="66" t="s">
        <v>405</v>
      </c>
      <c r="B201" s="66" t="s">
        <v>405</v>
      </c>
      <c r="C201" s="66" t="s">
        <v>405</v>
      </c>
      <c r="D201" s="67" t="e">
        <f>INDEX(TabelaKeyUsersS4BracellOnda3[NOME DO KEY USER/BPs/FUNCIONAL],MATCH(TabelaKeyUsersS4BracellOnda3[[#This Row],[E-mail Gestor]],TabelaKeyUsersS4BracellOnda3[E-MAIL],0))</f>
        <v>#N/A</v>
      </c>
      <c r="E201" s="67" t="e">
        <f>INDEX(TabelaKeyUsersS4BracellOnda3[CARGO],MATCH(TabelaKeyUsersS4BracellOnda3[[#This Row],[E-mail Gestor]],TabelaKeyUsersS4BracellOnda3[E-MAIL],0))</f>
        <v>#N/A</v>
      </c>
      <c r="F201" s="85">
        <v>45706</v>
      </c>
      <c r="G201" s="97" t="s">
        <v>1374</v>
      </c>
      <c r="H201" s="97" t="s">
        <v>1375</v>
      </c>
      <c r="I201" s="98" t="s">
        <v>1376</v>
      </c>
      <c r="J201" s="70" t="s">
        <v>980</v>
      </c>
      <c r="K201" s="70" t="s">
        <v>982</v>
      </c>
      <c r="L201" s="70" t="s">
        <v>1377</v>
      </c>
      <c r="M201" s="70" t="s">
        <v>405</v>
      </c>
      <c r="N201" s="65" t="s">
        <v>405</v>
      </c>
      <c r="O201" s="70" t="s">
        <v>981</v>
      </c>
      <c r="P201" s="36" t="s">
        <v>396</v>
      </c>
      <c r="Q201" s="36" t="s">
        <v>397</v>
      </c>
      <c r="R201" s="70" t="s">
        <v>398</v>
      </c>
      <c r="S201" s="36" t="s">
        <v>509</v>
      </c>
      <c r="T201" s="72" t="e">
        <f>INDEX('[1]Bruno Key Users Consolidado1102'!H:H,MATCH(TRIM(TabelaKeyUsersS4BracellOnda3[[#This Row],[E-MAIL]])&amp;"*",'[1]Bruno Key Users Consolidado1102'!F:F,0))</f>
        <v>#N/A</v>
      </c>
      <c r="U201" s="72" t="e">
        <f>INDEX('[1]Bruno Key Users Consolidado1102'!E:E,MATCH(TRIM(TabelaKeyUsersS4BracellOnda3[[#This Row],[E-MAIL]])&amp;"*",'[1]Bruno Key Users Consolidado1102'!F:F,0))</f>
        <v>#N/A</v>
      </c>
      <c r="X201" s="70"/>
      <c r="Y201" s="65" t="s">
        <v>336</v>
      </c>
      <c r="Z201" s="65"/>
      <c r="AA201" s="81" t="str">
        <f>SUBSTITUTE(SUBSTITUTE(SUBSTITUTE(SUBSTITUTE(SUBSTITUTE(TabelaKeyUsersS4BracellOnda3[[#This Row],[WhatsApp]],"(",""), ")",""),"-",""),"+","")," ","")</f>
        <v>.</v>
      </c>
      <c r="AB201" s="72" t="str">
        <f>IF(ISERROR(MATCH("*"&amp;RIGHT(TabelaKeyUsersS4BracellOnda3[[#This Row],[Whatsapp_limpo]],8),[1]GruposWhatsApp!D:D,0)),"Wng: não",INDEX([1]GruposWhatsApp!B:B,MATCH("*"&amp;RIGHT(TabelaKeyUsersS4BracellOnda3[[#This Row],[Whatsapp_limpo]],8),[1]GruposWhatsApp!D:D,0)))</f>
        <v>Wng: não</v>
      </c>
      <c r="AC201" s="77" t="e">
        <f ca="1">_xlfn.TEXTBEFORE(TabelaKeyUsersS4BracellOnda3[[#This Row],[NOME DO KEY USER/BPs/FUNCIONAL]]," ")&amp;" "&amp;TRIM(RIGHT(SUBSTITUTE(TabelaKeyUsersS4BracellOnda3[[#This Row],[NOME DO KEY USER/BPs/FUNCIONAL]]," ",REPT(" ",255)),255))</f>
        <v>#NAME?</v>
      </c>
      <c r="AD201" s="77" t="e">
        <f ca="1">TabelaKeyUsersS4BracellOnda3[[#This Row],[1o. e Último nome]]&amp;" ("&amp;TabelaKeyUsersS4BracellOnda3[[#This Row],[MÓDULO S4HANA]]&amp;")"&amp;
IF(ISERROR(SEARCH("fup-",TabelaKeyUsersS4BracellOnda3[[#This Row],[Fup Gestor não validou/respondeu lista KeyUser]])),"","#")</f>
        <v>#NAME?</v>
      </c>
      <c r="AE201"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01" s="72" t="str">
        <f>IF(ISERROR(SEARCH("@",TabelaKeyUsersS4BracellOnda3[[#This Row],[E-MAIL]]))=FALSE,"Tem e-Mail KeyUserBPFunc","NÂO tem e-Mail KeyUserBPFunc")</f>
        <v>Tem e-Mail KeyUserBPFunc</v>
      </c>
      <c r="AG201" s="72" t="str">
        <f>IF(ISERROR(SEARCH("@",TabelaKeyUsersS4BracellOnda3[[#This Row],[E-mail Gestor]]))=FALSE,"Tem e-Mail Gestor","NÃO tem e-Mail Gestor")</f>
        <v>Tem e-Mail Gestor</v>
      </c>
      <c r="AH201" s="72" t="str">
        <f>"e-Mail KeyUserBPFuncional tem: "&amp;COUNTIFS(TabelaKeyUsersS4BracellOnda3[E-MAIL],TabelaKeyUsersS4BracellOnda3[[#This Row],[E-mail Gestor]])&amp; " Gestor Cadastrado"</f>
        <v>e-Mail KeyUserBPFuncional tem: 0 Gestor Cadastrado</v>
      </c>
      <c r="AI20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2" spans="1:35" ht="12.75" hidden="1" customHeight="1">
      <c r="A202" s="66" t="s">
        <v>405</v>
      </c>
      <c r="B202" s="66" t="s">
        <v>405</v>
      </c>
      <c r="C202" s="66" t="s">
        <v>405</v>
      </c>
      <c r="D202" s="67" t="e">
        <f>INDEX(TabelaKeyUsersS4BracellOnda3[NOME DO KEY USER/BPs/FUNCIONAL],MATCH(TabelaKeyUsersS4BracellOnda3[[#This Row],[E-mail Gestor]],TabelaKeyUsersS4BracellOnda3[E-MAIL],0))</f>
        <v>#N/A</v>
      </c>
      <c r="E202" s="67" t="e">
        <f>INDEX(TabelaKeyUsersS4BracellOnda3[CARGO],MATCH(TabelaKeyUsersS4BracellOnda3[[#This Row],[E-mail Gestor]],TabelaKeyUsersS4BracellOnda3[E-MAIL],0))</f>
        <v>#N/A</v>
      </c>
      <c r="F202" s="85">
        <v>45706</v>
      </c>
      <c r="G202" s="97" t="s">
        <v>835</v>
      </c>
      <c r="H202" s="97" t="s">
        <v>1378</v>
      </c>
      <c r="I202" s="98" t="s">
        <v>1069</v>
      </c>
      <c r="J202" s="70" t="s">
        <v>1379</v>
      </c>
      <c r="K202" s="65" t="s">
        <v>1353</v>
      </c>
      <c r="L202" s="65" t="s">
        <v>1380</v>
      </c>
      <c r="M202" s="70" t="s">
        <v>405</v>
      </c>
      <c r="N202" s="65" t="s">
        <v>405</v>
      </c>
      <c r="O202" s="70" t="s">
        <v>1352</v>
      </c>
      <c r="P202" s="36" t="s">
        <v>396</v>
      </c>
      <c r="Q202" s="36" t="s">
        <v>397</v>
      </c>
      <c r="R202" s="70" t="s">
        <v>398</v>
      </c>
      <c r="S202" s="36" t="s">
        <v>509</v>
      </c>
      <c r="T202" s="72" t="e">
        <f>INDEX('[1]Bruno Key Users Consolidado1102'!H:H,MATCH(TRIM(TabelaKeyUsersS4BracellOnda3[[#This Row],[E-MAIL]])&amp;"*",'[1]Bruno Key Users Consolidado1102'!F:F,0))</f>
        <v>#N/A</v>
      </c>
      <c r="U202" s="72" t="e">
        <f>INDEX('[1]Bruno Key Users Consolidado1102'!E:E,MATCH(TRIM(TabelaKeyUsersS4BracellOnda3[[#This Row],[E-MAIL]])&amp;"*",'[1]Bruno Key Users Consolidado1102'!F:F,0))</f>
        <v>#N/A</v>
      </c>
      <c r="X202" s="70"/>
      <c r="Y202" s="65" t="s">
        <v>336</v>
      </c>
      <c r="Z202" s="65"/>
      <c r="AA202" s="81" t="str">
        <f>SUBSTITUTE(SUBSTITUTE(SUBSTITUTE(SUBSTITUTE(SUBSTITUTE(TabelaKeyUsersS4BracellOnda3[[#This Row],[WhatsApp]],"(",""), ")",""),"-",""),"+","")," ","")</f>
        <v>.</v>
      </c>
      <c r="AB202" s="72" t="str">
        <f>IF(ISERROR(MATCH("*"&amp;RIGHT(TabelaKeyUsersS4BracellOnda3[[#This Row],[Whatsapp_limpo]],8),[1]GruposWhatsApp!D:D,0)),"Wng: não",INDEX([1]GruposWhatsApp!B:B,MATCH("*"&amp;RIGHT(TabelaKeyUsersS4BracellOnda3[[#This Row],[Whatsapp_limpo]],8),[1]GruposWhatsApp!D:D,0)))</f>
        <v>Wng: não</v>
      </c>
      <c r="AC202" s="77" t="e">
        <f ca="1">_xlfn.TEXTBEFORE(TabelaKeyUsersS4BracellOnda3[[#This Row],[NOME DO KEY USER/BPs/FUNCIONAL]]," ")&amp;" "&amp;TRIM(RIGHT(SUBSTITUTE(TabelaKeyUsersS4BracellOnda3[[#This Row],[NOME DO KEY USER/BPs/FUNCIONAL]]," ",REPT(" ",255)),255))</f>
        <v>#NAME?</v>
      </c>
      <c r="AD202" s="77" t="e">
        <f ca="1">TabelaKeyUsersS4BracellOnda3[[#This Row],[1o. e Último nome]]&amp;" ("&amp;TabelaKeyUsersS4BracellOnda3[[#This Row],[MÓDULO S4HANA]]&amp;")"&amp;
IF(ISERROR(SEARCH("fup-",TabelaKeyUsersS4BracellOnda3[[#This Row],[Fup Gestor não validou/respondeu lista KeyUser]])),"","#")</f>
        <v>#NAME?</v>
      </c>
      <c r="AE202"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02" s="72" t="str">
        <f>IF(ISERROR(SEARCH("@",TabelaKeyUsersS4BracellOnda3[[#This Row],[E-MAIL]]))=FALSE,"Tem e-Mail KeyUserBPFunc","NÂO tem e-Mail KeyUserBPFunc")</f>
        <v>Tem e-Mail KeyUserBPFunc</v>
      </c>
      <c r="AG202" s="72" t="str">
        <f>IF(ISERROR(SEARCH("@",TabelaKeyUsersS4BracellOnda3[[#This Row],[E-mail Gestor]]))=FALSE,"Tem e-Mail Gestor","NÃO tem e-Mail Gestor")</f>
        <v>Tem e-Mail Gestor</v>
      </c>
      <c r="AH202" s="72" t="str">
        <f>"e-Mail KeyUserBPFuncional tem: "&amp;COUNTIFS(TabelaKeyUsersS4BracellOnda3[E-MAIL],TabelaKeyUsersS4BracellOnda3[[#This Row],[E-mail Gestor]])&amp; " Gestor Cadastrado"</f>
        <v>e-Mail KeyUserBPFuncional tem: 0 Gestor Cadastrado</v>
      </c>
      <c r="AI20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3" spans="1:35" ht="12.75" hidden="1" customHeight="1">
      <c r="A203" s="66" t="s">
        <v>405</v>
      </c>
      <c r="B203" s="66" t="s">
        <v>405</v>
      </c>
      <c r="C203" s="66" t="s">
        <v>405</v>
      </c>
      <c r="D203" s="67" t="e">
        <f>INDEX(TabelaKeyUsersS4BracellOnda3[NOME DO KEY USER/BPs/FUNCIONAL],MATCH(TabelaKeyUsersS4BracellOnda3[[#This Row],[E-mail Gestor]],TabelaKeyUsersS4BracellOnda3[E-MAIL],0))</f>
        <v>#N/A</v>
      </c>
      <c r="E203" s="67" t="e">
        <f>INDEX(TabelaKeyUsersS4BracellOnda3[CARGO],MATCH(TabelaKeyUsersS4BracellOnda3[[#This Row],[E-mail Gestor]],TabelaKeyUsersS4BracellOnda3[E-MAIL],0))</f>
        <v>#N/A</v>
      </c>
      <c r="F203" s="85">
        <v>45706</v>
      </c>
      <c r="G203" s="97" t="s">
        <v>1079</v>
      </c>
      <c r="H203" s="97" t="s">
        <v>1080</v>
      </c>
      <c r="I203" s="98" t="s">
        <v>1381</v>
      </c>
      <c r="J203" s="70" t="s">
        <v>1382</v>
      </c>
      <c r="K203" s="70" t="s">
        <v>1383</v>
      </c>
      <c r="L203" s="65" t="s">
        <v>1384</v>
      </c>
      <c r="M203" s="70" t="s">
        <v>405</v>
      </c>
      <c r="N203" s="65" t="s">
        <v>405</v>
      </c>
      <c r="O203" s="70" t="s">
        <v>1385</v>
      </c>
      <c r="P203" s="36" t="s">
        <v>396</v>
      </c>
      <c r="Q203" s="36" t="s">
        <v>397</v>
      </c>
      <c r="R203" s="70" t="s">
        <v>398</v>
      </c>
      <c r="S203" s="36" t="s">
        <v>514</v>
      </c>
      <c r="T203" s="72" t="e">
        <f>INDEX('[1]Bruno Key Users Consolidado1102'!H:H,MATCH(TRIM(TabelaKeyUsersS4BracellOnda3[[#This Row],[E-MAIL]])&amp;"*",'[1]Bruno Key Users Consolidado1102'!F:F,0))</f>
        <v>#N/A</v>
      </c>
      <c r="U203" s="72" t="e">
        <f>INDEX('[1]Bruno Key Users Consolidado1102'!E:E,MATCH(TRIM(TabelaKeyUsersS4BracellOnda3[[#This Row],[E-MAIL]])&amp;"*",'[1]Bruno Key Users Consolidado1102'!F:F,0))</f>
        <v>#N/A</v>
      </c>
      <c r="X203" s="70"/>
      <c r="Y203" s="65" t="s">
        <v>336</v>
      </c>
      <c r="Z203" s="65"/>
      <c r="AA203" s="81" t="str">
        <f>SUBSTITUTE(SUBSTITUTE(SUBSTITUTE(SUBSTITUTE(SUBSTITUTE(TabelaKeyUsersS4BracellOnda3[[#This Row],[WhatsApp]],"(",""), ")",""),"-",""),"+","")," ","")</f>
        <v>.</v>
      </c>
      <c r="AB203" s="72" t="str">
        <f>IF(ISERROR(MATCH("*"&amp;RIGHT(TabelaKeyUsersS4BracellOnda3[[#This Row],[Whatsapp_limpo]],8),[1]GruposWhatsApp!D:D,0)),"Wng: não",INDEX([1]GruposWhatsApp!B:B,MATCH("*"&amp;RIGHT(TabelaKeyUsersS4BracellOnda3[[#This Row],[Whatsapp_limpo]],8),[1]GruposWhatsApp!D:D,0)))</f>
        <v>Wng: não</v>
      </c>
      <c r="AC203" s="77" t="e">
        <f ca="1">_xlfn.TEXTBEFORE(TabelaKeyUsersS4BracellOnda3[[#This Row],[NOME DO KEY USER/BPs/FUNCIONAL]]," ")&amp;" "&amp;TRIM(RIGHT(SUBSTITUTE(TabelaKeyUsersS4BracellOnda3[[#This Row],[NOME DO KEY USER/BPs/FUNCIONAL]]," ",REPT(" ",255)),255))</f>
        <v>#NAME?</v>
      </c>
      <c r="AD203" s="77" t="e">
        <f ca="1">TabelaKeyUsersS4BracellOnda3[[#This Row],[1o. e Último nome]]&amp;" ("&amp;TabelaKeyUsersS4BracellOnda3[[#This Row],[MÓDULO S4HANA]]&amp;")"&amp;
IF(ISERROR(SEARCH("fup-",TabelaKeyUsersS4BracellOnda3[[#This Row],[Fup Gestor não validou/respondeu lista KeyUser]])),"","#")</f>
        <v>#NAME?</v>
      </c>
      <c r="AE203"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0</v>
      </c>
      <c r="AF203" s="72" t="str">
        <f>IF(ISERROR(SEARCH("@",TabelaKeyUsersS4BracellOnda3[[#This Row],[E-MAIL]]))=FALSE,"Tem e-Mail KeyUserBPFunc","NÂO tem e-Mail KeyUserBPFunc")</f>
        <v>Tem e-Mail KeyUserBPFunc</v>
      </c>
      <c r="AG203" s="72" t="str">
        <f>IF(ISERROR(SEARCH("@",TabelaKeyUsersS4BracellOnda3[[#This Row],[E-mail Gestor]]))=FALSE,"Tem e-Mail Gestor","NÃO tem e-Mail Gestor")</f>
        <v>Tem e-Mail Gestor</v>
      </c>
      <c r="AH203" s="72" t="str">
        <f>"e-Mail KeyUserBPFuncional tem: "&amp;COUNTIFS(TabelaKeyUsersS4BracellOnda3[E-MAIL],TabelaKeyUsersS4BracellOnda3[[#This Row],[E-mail Gestor]])&amp; " Gestor Cadastrado"</f>
        <v>e-Mail KeyUserBPFuncional tem: 0 Gestor Cadastrado</v>
      </c>
      <c r="AI20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4" spans="1:35" ht="12.75" hidden="1" customHeight="1">
      <c r="A204" s="66" t="s">
        <v>405</v>
      </c>
      <c r="B204" s="66" t="s">
        <v>405</v>
      </c>
      <c r="C204" s="66" t="s">
        <v>405</v>
      </c>
      <c r="D204" s="67" t="e">
        <f>INDEX(TabelaKeyUsersS4BracellOnda3[NOME DO KEY USER/BPs/FUNCIONAL],MATCH(TabelaKeyUsersS4BracellOnda3[[#This Row],[E-mail Gestor]],TabelaKeyUsersS4BracellOnda3[E-MAIL],0))</f>
        <v>#N/A</v>
      </c>
      <c r="E204" s="67" t="e">
        <f>INDEX(TabelaKeyUsersS4BracellOnda3[CARGO],MATCH(TabelaKeyUsersS4BracellOnda3[[#This Row],[E-mail Gestor]],TabelaKeyUsersS4BracellOnda3[E-MAIL],0))</f>
        <v>#N/A</v>
      </c>
      <c r="F204" s="85">
        <v>45706</v>
      </c>
      <c r="G204" s="97" t="s">
        <v>1357</v>
      </c>
      <c r="H204" s="97" t="s">
        <v>1358</v>
      </c>
      <c r="I204" s="98" t="s">
        <v>1359</v>
      </c>
      <c r="J204" s="70" t="s">
        <v>1087</v>
      </c>
      <c r="K204" s="70" t="s">
        <v>1089</v>
      </c>
      <c r="L204" s="65" t="s">
        <v>1386</v>
      </c>
      <c r="M204" s="70" t="s">
        <v>405</v>
      </c>
      <c r="N204" s="65" t="s">
        <v>405</v>
      </c>
      <c r="O204" s="70" t="s">
        <v>1088</v>
      </c>
      <c r="P204" s="36" t="s">
        <v>396</v>
      </c>
      <c r="Q204" s="36" t="s">
        <v>397</v>
      </c>
      <c r="R204" s="70" t="s">
        <v>398</v>
      </c>
      <c r="S204" s="36" t="s">
        <v>509</v>
      </c>
      <c r="T204" s="72" t="e">
        <f>INDEX('[1]Bruno Key Users Consolidado1102'!H:H,MATCH(TRIM(TabelaKeyUsersS4BracellOnda3[[#This Row],[E-MAIL]])&amp;"*",'[1]Bruno Key Users Consolidado1102'!F:F,0))</f>
        <v>#N/A</v>
      </c>
      <c r="U204" s="72" t="e">
        <f>INDEX('[1]Bruno Key Users Consolidado1102'!E:E,MATCH(TRIM(TabelaKeyUsersS4BracellOnda3[[#This Row],[E-MAIL]])&amp;"*",'[1]Bruno Key Users Consolidado1102'!F:F,0))</f>
        <v>#N/A</v>
      </c>
      <c r="X204" s="70"/>
      <c r="Y204" s="65" t="s">
        <v>336</v>
      </c>
      <c r="Z204" s="65"/>
      <c r="AA204" s="81" t="str">
        <f>SUBSTITUTE(SUBSTITUTE(SUBSTITUTE(SUBSTITUTE(SUBSTITUTE(TabelaKeyUsersS4BracellOnda3[[#This Row],[WhatsApp]],"(",""), ")",""),"-",""),"+","")," ","")</f>
        <v>.</v>
      </c>
      <c r="AB204" s="72" t="str">
        <f>IF(ISERROR(MATCH("*"&amp;RIGHT(TabelaKeyUsersS4BracellOnda3[[#This Row],[Whatsapp_limpo]],8),[1]GruposWhatsApp!D:D,0)),"Wng: não",INDEX([1]GruposWhatsApp!B:B,MATCH("*"&amp;RIGHT(TabelaKeyUsersS4BracellOnda3[[#This Row],[Whatsapp_limpo]],8),[1]GruposWhatsApp!D:D,0)))</f>
        <v>Wng: não</v>
      </c>
      <c r="AC204" s="77" t="e">
        <f ca="1">_xlfn.TEXTBEFORE(TabelaKeyUsersS4BracellOnda3[[#This Row],[NOME DO KEY USER/BPs/FUNCIONAL]]," ")&amp;" "&amp;TRIM(RIGHT(SUBSTITUTE(TabelaKeyUsersS4BracellOnda3[[#This Row],[NOME DO KEY USER/BPs/FUNCIONAL]]," ",REPT(" ",255)),255))</f>
        <v>#NAME?</v>
      </c>
      <c r="AD204" s="77" t="e">
        <f ca="1">TabelaKeyUsersS4BracellOnda3[[#This Row],[1o. e Último nome]]&amp;" ("&amp;TabelaKeyUsersS4BracellOnda3[[#This Row],[MÓDULO S4HANA]]&amp;")"&amp;
IF(ISERROR(SEARCH("fup-",TabelaKeyUsersS4BracellOnda3[[#This Row],[Fup Gestor não validou/respondeu lista KeyUser]])),"","#")</f>
        <v>#NAME?</v>
      </c>
      <c r="AE204"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204" s="72" t="str">
        <f>IF(ISERROR(SEARCH("@",TabelaKeyUsersS4BracellOnda3[[#This Row],[E-MAIL]]))=FALSE,"Tem e-Mail KeyUserBPFunc","NÂO tem e-Mail KeyUserBPFunc")</f>
        <v>Tem e-Mail KeyUserBPFunc</v>
      </c>
      <c r="AG204" s="72" t="str">
        <f>IF(ISERROR(SEARCH("@",TabelaKeyUsersS4BracellOnda3[[#This Row],[E-mail Gestor]]))=FALSE,"Tem e-Mail Gestor","NÃO tem e-Mail Gestor")</f>
        <v>Tem e-Mail Gestor</v>
      </c>
      <c r="AH204" s="72" t="str">
        <f>"e-Mail KeyUserBPFuncional tem: "&amp;COUNTIFS(TabelaKeyUsersS4BracellOnda3[E-MAIL],TabelaKeyUsersS4BracellOnda3[[#This Row],[E-mail Gestor]])&amp; " Gestor Cadastrado"</f>
        <v>e-Mail KeyUserBPFuncional tem: 0 Gestor Cadastrado</v>
      </c>
      <c r="AI20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5" spans="1:35" ht="12.75" hidden="1" customHeight="1">
      <c r="A205" s="66" t="s">
        <v>405</v>
      </c>
      <c r="B205" s="66" t="s">
        <v>405</v>
      </c>
      <c r="C205" s="66" t="s">
        <v>405</v>
      </c>
      <c r="D205" s="67" t="e">
        <f>INDEX(TabelaKeyUsersS4BracellOnda3[NOME DO KEY USER/BPs/FUNCIONAL],MATCH(TabelaKeyUsersS4BracellOnda3[[#This Row],[E-mail Gestor]],TabelaKeyUsersS4BracellOnda3[E-MAIL],0))</f>
        <v>#N/A</v>
      </c>
      <c r="E205" s="67" t="e">
        <f>INDEX(TabelaKeyUsersS4BracellOnda3[CARGO],MATCH(TabelaKeyUsersS4BracellOnda3[[#This Row],[E-mail Gestor]],TabelaKeyUsersS4BracellOnda3[E-MAIL],0))</f>
        <v>#N/A</v>
      </c>
      <c r="F205" s="85">
        <v>45706</v>
      </c>
      <c r="G205" s="97" t="s">
        <v>1387</v>
      </c>
      <c r="H205" s="97" t="s">
        <v>1387</v>
      </c>
      <c r="I205" s="97" t="s">
        <v>1387</v>
      </c>
      <c r="J205" s="70" t="s">
        <v>1388</v>
      </c>
      <c r="K205" s="70" t="s">
        <v>1389</v>
      </c>
      <c r="L205" s="65" t="s">
        <v>455</v>
      </c>
      <c r="M205" s="70" t="s">
        <v>405</v>
      </c>
      <c r="N205" s="65" t="s">
        <v>405</v>
      </c>
      <c r="O205" s="70" t="s">
        <v>1390</v>
      </c>
      <c r="P205" s="36" t="s">
        <v>396</v>
      </c>
      <c r="Q205" s="36" t="s">
        <v>397</v>
      </c>
      <c r="R205" s="70" t="s">
        <v>398</v>
      </c>
      <c r="S205" s="36" t="s">
        <v>509</v>
      </c>
      <c r="T205" s="72" t="e">
        <f>INDEX('[1]Bruno Key Users Consolidado1102'!H:H,MATCH(TRIM(TabelaKeyUsersS4BracellOnda3[[#This Row],[E-MAIL]])&amp;"*",'[1]Bruno Key Users Consolidado1102'!F:F,0))</f>
        <v>#N/A</v>
      </c>
      <c r="U205" s="72" t="e">
        <f>INDEX('[1]Bruno Key Users Consolidado1102'!E:E,MATCH(TRIM(TabelaKeyUsersS4BracellOnda3[[#This Row],[E-MAIL]])&amp;"*",'[1]Bruno Key Users Consolidado1102'!F:F,0))</f>
        <v>#N/A</v>
      </c>
      <c r="X205" s="70"/>
      <c r="Y205" s="65" t="s">
        <v>336</v>
      </c>
      <c r="Z205" s="65"/>
      <c r="AA205" s="81" t="str">
        <f>SUBSTITUTE(SUBSTITUTE(SUBSTITUTE(SUBSTITUTE(SUBSTITUTE(TabelaKeyUsersS4BracellOnda3[[#This Row],[WhatsApp]],"(",""), ")",""),"-",""),"+","")," ","")</f>
        <v>.</v>
      </c>
      <c r="AB205" s="72" t="str">
        <f>IF(ISERROR(MATCH("*"&amp;RIGHT(TabelaKeyUsersS4BracellOnda3[[#This Row],[Whatsapp_limpo]],8),[1]GruposWhatsApp!D:D,0)),"Wng: não",INDEX([1]GruposWhatsApp!B:B,MATCH("*"&amp;RIGHT(TabelaKeyUsersS4BracellOnda3[[#This Row],[Whatsapp_limpo]],8),[1]GruposWhatsApp!D:D,0)))</f>
        <v>Wng: não</v>
      </c>
      <c r="AC205" s="77" t="e">
        <f ca="1">_xlfn.TEXTBEFORE(TabelaKeyUsersS4BracellOnda3[[#This Row],[NOME DO KEY USER/BPs/FUNCIONAL]]," ")&amp;" "&amp;TRIM(RIGHT(SUBSTITUTE(TabelaKeyUsersS4BracellOnda3[[#This Row],[NOME DO KEY USER/BPs/FUNCIONAL]]," ",REPT(" ",255)),255))</f>
        <v>#NAME?</v>
      </c>
      <c r="AD205" s="77" t="e">
        <f ca="1">TabelaKeyUsersS4BracellOnda3[[#This Row],[1o. e Último nome]]&amp;" ("&amp;TabelaKeyUsersS4BracellOnda3[[#This Row],[MÓDULO S4HANA]]&amp;")"&amp;
IF(ISERROR(SEARCH("fup-",TabelaKeyUsersS4BracellOnda3[[#This Row],[Fup Gestor não validou/respondeu lista KeyUser]])),"","#")</f>
        <v>#NAME?</v>
      </c>
      <c r="AE205"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0</v>
      </c>
      <c r="AF205" s="72" t="str">
        <f>IF(ISERROR(SEARCH("@",TabelaKeyUsersS4BracellOnda3[[#This Row],[E-MAIL]]))=FALSE,"Tem e-Mail KeyUserBPFunc","NÂO tem e-Mail KeyUserBPFunc")</f>
        <v>Tem e-Mail KeyUserBPFunc</v>
      </c>
      <c r="AG205" s="72" t="str">
        <f>IF(ISERROR(SEARCH("@",TabelaKeyUsersS4BracellOnda3[[#This Row],[E-mail Gestor]]))=FALSE,"Tem e-Mail Gestor","NÃO tem e-Mail Gestor")</f>
        <v>NÃO tem e-Mail Gestor</v>
      </c>
      <c r="AH205" s="72" t="str">
        <f>"e-Mail KeyUserBPFuncional tem: "&amp;COUNTIFS(TabelaKeyUsersS4BracellOnda3[E-MAIL],TabelaKeyUsersS4BracellOnda3[[#This Row],[E-mail Gestor]])&amp; " Gestor Cadastrado"</f>
        <v>e-Mail KeyUserBPFuncional tem: 0 Gestor Cadastrado</v>
      </c>
      <c r="AI20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6" spans="1:35" hidden="1">
      <c r="A206" s="66" t="s">
        <v>405</v>
      </c>
      <c r="B206" s="66" t="s">
        <v>405</v>
      </c>
      <c r="C206" s="66" t="s">
        <v>405</v>
      </c>
      <c r="D206" s="67" t="e">
        <f>INDEX(TabelaKeyUsersS4BracellOnda3[NOME DO KEY USER/BPs/FUNCIONAL],MATCH(TabelaKeyUsersS4BracellOnda3[[#This Row],[E-mail Gestor]],TabelaKeyUsersS4BracellOnda3[E-MAIL],0))</f>
        <v>#N/A</v>
      </c>
      <c r="E206" s="67" t="e">
        <f>INDEX(TabelaKeyUsersS4BracellOnda3[CARGO],MATCH(TabelaKeyUsersS4BracellOnda3[[#This Row],[E-mail Gestor]],TabelaKeyUsersS4BracellOnda3[E-MAIL],0))</f>
        <v>#N/A</v>
      </c>
      <c r="F206" s="85">
        <v>45706</v>
      </c>
      <c r="G206" s="97" t="s">
        <v>1391</v>
      </c>
      <c r="H206" s="97" t="s">
        <v>1391</v>
      </c>
      <c r="I206" s="97" t="s">
        <v>1391</v>
      </c>
      <c r="J206" s="70" t="s">
        <v>1071</v>
      </c>
      <c r="K206" s="70" t="s">
        <v>1073</v>
      </c>
      <c r="L206" s="65" t="s">
        <v>1392</v>
      </c>
      <c r="M206" s="70" t="s">
        <v>405</v>
      </c>
      <c r="N206" s="65" t="s">
        <v>405</v>
      </c>
      <c r="O206" s="70" t="s">
        <v>1072</v>
      </c>
      <c r="P206" s="36" t="s">
        <v>396</v>
      </c>
      <c r="Q206" s="36" t="s">
        <v>397</v>
      </c>
      <c r="R206" s="70" t="s">
        <v>398</v>
      </c>
      <c r="S206" s="36" t="s">
        <v>509</v>
      </c>
      <c r="T206" s="72" t="e">
        <f>INDEX('[1]Bruno Key Users Consolidado1102'!H:H,MATCH(TRIM(TabelaKeyUsersS4BracellOnda3[[#This Row],[E-MAIL]])&amp;"*",'[1]Bruno Key Users Consolidado1102'!F:F,0))</f>
        <v>#N/A</v>
      </c>
      <c r="U206" s="72" t="e">
        <f>INDEX('[1]Bruno Key Users Consolidado1102'!E:E,MATCH(TRIM(TabelaKeyUsersS4BracellOnda3[[#This Row],[E-MAIL]])&amp;"*",'[1]Bruno Key Users Consolidado1102'!F:F,0))</f>
        <v>#N/A</v>
      </c>
      <c r="X206" s="70"/>
      <c r="Y206" s="65" t="s">
        <v>336</v>
      </c>
      <c r="Z206" s="65"/>
      <c r="AA206" s="81" t="str">
        <f>SUBSTITUTE(SUBSTITUTE(SUBSTITUTE(SUBSTITUTE(SUBSTITUTE(TabelaKeyUsersS4BracellOnda3[[#This Row],[WhatsApp]],"(",""), ")",""),"-",""),"+","")," ","")</f>
        <v>.</v>
      </c>
      <c r="AB206" s="72" t="str">
        <f>IF(ISERROR(MATCH("*"&amp;RIGHT(TabelaKeyUsersS4BracellOnda3[[#This Row],[Whatsapp_limpo]],8),[1]GruposWhatsApp!D:D,0)),"Wng: não",INDEX([1]GruposWhatsApp!B:B,MATCH("*"&amp;RIGHT(TabelaKeyUsersS4BracellOnda3[[#This Row],[Whatsapp_limpo]],8),[1]GruposWhatsApp!D:D,0)))</f>
        <v>Wng: não</v>
      </c>
      <c r="AC206" s="77" t="e">
        <f ca="1">_xlfn.TEXTBEFORE(TabelaKeyUsersS4BracellOnda3[[#This Row],[NOME DO KEY USER/BPs/FUNCIONAL]]," ")&amp;" "&amp;TRIM(RIGHT(SUBSTITUTE(TabelaKeyUsersS4BracellOnda3[[#This Row],[NOME DO KEY USER/BPs/FUNCIONAL]]," ",REPT(" ",255)),255))</f>
        <v>#NAME?</v>
      </c>
      <c r="AD206" s="77" t="e">
        <f ca="1">TabelaKeyUsersS4BracellOnda3[[#This Row],[1o. e Último nome]]&amp;" ("&amp;TabelaKeyUsersS4BracellOnda3[[#This Row],[MÓDULO S4HANA]]&amp;")"&amp;
IF(ISERROR(SEARCH("fup-",TabelaKeyUsersS4BracellOnda3[[#This Row],[Fup Gestor não validou/respondeu lista KeyUser]])),"","#")</f>
        <v>#NAME?</v>
      </c>
      <c r="AE206"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06" s="72" t="str">
        <f>IF(ISERROR(SEARCH("@",TabelaKeyUsersS4BracellOnda3[[#This Row],[E-MAIL]]))=FALSE,"Tem e-Mail KeyUserBPFunc","NÂO tem e-Mail KeyUserBPFunc")</f>
        <v>Tem e-Mail KeyUserBPFunc</v>
      </c>
      <c r="AG206" s="72" t="str">
        <f>IF(ISERROR(SEARCH("@",TabelaKeyUsersS4BracellOnda3[[#This Row],[E-mail Gestor]]))=FALSE,"Tem e-Mail Gestor","NÃO tem e-Mail Gestor")</f>
        <v>NÃO tem e-Mail Gestor</v>
      </c>
      <c r="AH206" s="72" t="str">
        <f>"e-Mail KeyUserBPFuncional tem: "&amp;COUNTIFS(TabelaKeyUsersS4BracellOnda3[E-MAIL],TabelaKeyUsersS4BracellOnda3[[#This Row],[E-mail Gestor]])&amp; " Gestor Cadastrado"</f>
        <v>e-Mail KeyUserBPFuncional tem: 0 Gestor Cadastrado</v>
      </c>
      <c r="AI20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7" spans="1:35" hidden="1">
      <c r="A207" s="66" t="s">
        <v>405</v>
      </c>
      <c r="B207" s="66" t="s">
        <v>405</v>
      </c>
      <c r="C207" s="66" t="s">
        <v>405</v>
      </c>
      <c r="D207" s="67" t="e">
        <f>INDEX(TabelaKeyUsersS4BracellOnda3[NOME DO KEY USER/BPs/FUNCIONAL],MATCH(TabelaKeyUsersS4BracellOnda3[[#This Row],[E-mail Gestor]],TabelaKeyUsersS4BracellOnda3[E-MAIL],0))</f>
        <v>#N/A</v>
      </c>
      <c r="E207" s="67" t="e">
        <f>INDEX(TabelaKeyUsersS4BracellOnda3[CARGO],MATCH(TabelaKeyUsersS4BracellOnda3[[#This Row],[E-mail Gestor]],TabelaKeyUsersS4BracellOnda3[E-MAIL],0))</f>
        <v>#N/A</v>
      </c>
      <c r="F207" s="85">
        <v>45706</v>
      </c>
      <c r="G207" s="97" t="s">
        <v>1393</v>
      </c>
      <c r="H207" s="97" t="s">
        <v>1393</v>
      </c>
      <c r="I207" s="97" t="s">
        <v>1393</v>
      </c>
      <c r="J207" s="70" t="s">
        <v>576</v>
      </c>
      <c r="K207" s="70" t="s">
        <v>1394</v>
      </c>
      <c r="L207" s="65" t="s">
        <v>1395</v>
      </c>
      <c r="M207" s="70" t="s">
        <v>405</v>
      </c>
      <c r="N207" s="65" t="s">
        <v>405</v>
      </c>
      <c r="O207" s="70" t="s">
        <v>577</v>
      </c>
      <c r="P207" s="36" t="s">
        <v>396</v>
      </c>
      <c r="Q207" s="36" t="s">
        <v>397</v>
      </c>
      <c r="R207" s="70" t="s">
        <v>398</v>
      </c>
      <c r="S207" s="36" t="s">
        <v>509</v>
      </c>
      <c r="T207" s="72" t="e">
        <f>INDEX('[1]Bruno Key Users Consolidado1102'!H:H,MATCH(TRIM(TabelaKeyUsersS4BracellOnda3[[#This Row],[E-MAIL]])&amp;"*",'[1]Bruno Key Users Consolidado1102'!F:F,0))</f>
        <v>#N/A</v>
      </c>
      <c r="U207" s="72" t="e">
        <f>INDEX('[1]Bruno Key Users Consolidado1102'!E:E,MATCH(TRIM(TabelaKeyUsersS4BracellOnda3[[#This Row],[E-MAIL]])&amp;"*",'[1]Bruno Key Users Consolidado1102'!F:F,0))</f>
        <v>#N/A</v>
      </c>
      <c r="X207" s="70"/>
      <c r="Y207" s="65" t="s">
        <v>336</v>
      </c>
      <c r="Z207" s="65"/>
      <c r="AA207" s="81" t="str">
        <f>SUBSTITUTE(SUBSTITUTE(SUBSTITUTE(SUBSTITUTE(SUBSTITUTE(TabelaKeyUsersS4BracellOnda3[[#This Row],[WhatsApp]],"(",""), ")",""),"-",""),"+","")," ","")</f>
        <v>.</v>
      </c>
      <c r="AB207" s="72" t="str">
        <f>IF(ISERROR(MATCH("*"&amp;RIGHT(TabelaKeyUsersS4BracellOnda3[[#This Row],[Whatsapp_limpo]],8),[1]GruposWhatsApp!D:D,0)),"Wng: não",INDEX([1]GruposWhatsApp!B:B,MATCH("*"&amp;RIGHT(TabelaKeyUsersS4BracellOnda3[[#This Row],[Whatsapp_limpo]],8),[1]GruposWhatsApp!D:D,0)))</f>
        <v>Wng: não</v>
      </c>
      <c r="AC207" s="77" t="e">
        <f ca="1">_xlfn.TEXTBEFORE(TabelaKeyUsersS4BracellOnda3[[#This Row],[NOME DO KEY USER/BPs/FUNCIONAL]]," ")&amp;" "&amp;TRIM(RIGHT(SUBSTITUTE(TabelaKeyUsersS4BracellOnda3[[#This Row],[NOME DO KEY USER/BPs/FUNCIONAL]]," ",REPT(" ",255)),255))</f>
        <v>#NAME?</v>
      </c>
      <c r="AD207" s="77" t="e">
        <f ca="1">TabelaKeyUsersS4BracellOnda3[[#This Row],[1o. e Último nome]]&amp;" ("&amp;TabelaKeyUsersS4BracellOnda3[[#This Row],[MÓDULO S4HANA]]&amp;")"&amp;
IF(ISERROR(SEARCH("fup-",TabelaKeyUsersS4BracellOnda3[[#This Row],[Fup Gestor não validou/respondeu lista KeyUser]])),"","#")</f>
        <v>#NAME?</v>
      </c>
      <c r="AE207"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1</v>
      </c>
      <c r="AF207" s="72" t="str">
        <f>IF(ISERROR(SEARCH("@",TabelaKeyUsersS4BracellOnda3[[#This Row],[E-MAIL]]))=FALSE,"Tem e-Mail KeyUserBPFunc","NÂO tem e-Mail KeyUserBPFunc")</f>
        <v>Tem e-Mail KeyUserBPFunc</v>
      </c>
      <c r="AG207" s="72" t="str">
        <f>IF(ISERROR(SEARCH("@",TabelaKeyUsersS4BracellOnda3[[#This Row],[E-mail Gestor]]))=FALSE,"Tem e-Mail Gestor","NÃO tem e-Mail Gestor")</f>
        <v>NÃO tem e-Mail Gestor</v>
      </c>
      <c r="AH207" s="72" t="str">
        <f>"e-Mail KeyUserBPFuncional tem: "&amp;COUNTIFS(TabelaKeyUsersS4BracellOnda3[E-MAIL],TabelaKeyUsersS4BracellOnda3[[#This Row],[E-mail Gestor]])&amp; " Gestor Cadastrado"</f>
        <v>e-Mail KeyUserBPFuncional tem: 0 Gestor Cadastrado</v>
      </c>
      <c r="AI20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8" spans="1:35" hidden="1">
      <c r="A208" s="66" t="s">
        <v>1396</v>
      </c>
      <c r="B208" s="66" t="s">
        <v>405</v>
      </c>
      <c r="C208" s="66" t="s">
        <v>405</v>
      </c>
      <c r="D208" s="67" t="e">
        <f>INDEX(TabelaKeyUsersS4BracellOnda3[NOME DO KEY USER/BPs/FUNCIONAL],MATCH(TabelaKeyUsersS4BracellOnda3[[#This Row],[E-mail Gestor]],TabelaKeyUsersS4BracellOnda3[E-MAIL],0))</f>
        <v>#N/A</v>
      </c>
      <c r="E208" s="67" t="e">
        <f>INDEX(TabelaKeyUsersS4BracellOnda3[CARGO],MATCH(TabelaKeyUsersS4BracellOnda3[[#This Row],[E-mail Gestor]],TabelaKeyUsersS4BracellOnda3[E-MAIL],0))</f>
        <v>#N/A</v>
      </c>
      <c r="F208" s="85">
        <v>45706</v>
      </c>
      <c r="G208" s="97" t="s">
        <v>1397</v>
      </c>
      <c r="H208" s="97" t="s">
        <v>1397</v>
      </c>
      <c r="I208" s="97" t="s">
        <v>1397</v>
      </c>
      <c r="J208" s="70" t="s">
        <v>1398</v>
      </c>
      <c r="K208" s="70" t="s">
        <v>1399</v>
      </c>
      <c r="L208" s="70" t="s">
        <v>1400</v>
      </c>
      <c r="M208" s="70" t="s">
        <v>405</v>
      </c>
      <c r="N208" s="70"/>
      <c r="O208" s="70" t="s">
        <v>1401</v>
      </c>
      <c r="P208" s="36" t="s">
        <v>396</v>
      </c>
      <c r="Q208" s="36" t="s">
        <v>397</v>
      </c>
      <c r="R208" s="70" t="s">
        <v>398</v>
      </c>
      <c r="S208" s="36" t="s">
        <v>1402</v>
      </c>
      <c r="T208" s="72" t="e">
        <f>INDEX('[1]Bruno Key Users Consolidado1102'!H:H,MATCH(TRIM(TabelaKeyUsersS4BracellOnda3[[#This Row],[E-MAIL]])&amp;"*",'[1]Bruno Key Users Consolidado1102'!F:F,0))</f>
        <v>#N/A</v>
      </c>
      <c r="U208" s="72" t="e">
        <f>INDEX('[1]Bruno Key Users Consolidado1102'!E:E,MATCH(TRIM(TabelaKeyUsersS4BracellOnda3[[#This Row],[E-MAIL]])&amp;"*",'[1]Bruno Key Users Consolidado1102'!F:F,0))</f>
        <v>#N/A</v>
      </c>
      <c r="X208" s="65" t="s">
        <v>524</v>
      </c>
      <c r="Y208" s="65" t="s">
        <v>336</v>
      </c>
      <c r="Z208" s="65"/>
      <c r="AA208" s="81" t="str">
        <f>SUBSTITUTE(SUBSTITUTE(SUBSTITUTE(SUBSTITUTE(SUBSTITUTE(TabelaKeyUsersS4BracellOnda3[[#This Row],[WhatsApp]],"(",""), ")",""),"-",""),"+","")," ","")</f>
        <v>.</v>
      </c>
      <c r="AB208" s="72" t="str">
        <f>IF(ISERROR(MATCH("*"&amp;RIGHT(TabelaKeyUsersS4BracellOnda3[[#This Row],[Whatsapp_limpo]],8),[1]GruposWhatsApp!D:D,0)),"Wng: não",INDEX([1]GruposWhatsApp!B:B,MATCH("*"&amp;RIGHT(TabelaKeyUsersS4BracellOnda3[[#This Row],[Whatsapp_limpo]],8),[1]GruposWhatsApp!D:D,0)))</f>
        <v>Wng: não</v>
      </c>
      <c r="AC208" s="77" t="e">
        <f ca="1">_xlfn.TEXTBEFORE(TabelaKeyUsersS4BracellOnda3[[#This Row],[NOME DO KEY USER/BPs/FUNCIONAL]]," ")&amp;" "&amp;TRIM(RIGHT(SUBSTITUTE(TabelaKeyUsersS4BracellOnda3[[#This Row],[NOME DO KEY USER/BPs/FUNCIONAL]]," ",REPT(" ",255)),255))</f>
        <v>#NAME?</v>
      </c>
      <c r="AD208" s="77" t="e">
        <f ca="1">TabelaKeyUsersS4BracellOnda3[[#This Row],[1o. e Último nome]]&amp;" ("&amp;TabelaKeyUsersS4BracellOnda3[[#This Row],[MÓDULO S4HANA]]&amp;")"&amp;
IF(ISERROR(SEARCH("fup-",TabelaKeyUsersS4BracellOnda3[[#This Row],[Fup Gestor não validou/respondeu lista KeyUser]])),"","#")</f>
        <v>#NAME?</v>
      </c>
      <c r="AE208"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08" s="72" t="str">
        <f>IF(ISERROR(SEARCH("@",TabelaKeyUsersS4BracellOnda3[[#This Row],[E-MAIL]]))=FALSE,"Tem e-Mail KeyUserBPFunc","NÂO tem e-Mail KeyUserBPFunc")</f>
        <v>Tem e-Mail KeyUserBPFunc</v>
      </c>
      <c r="AG208" s="72" t="str">
        <f>IF(ISERROR(SEARCH("@",TabelaKeyUsersS4BracellOnda3[[#This Row],[E-mail Gestor]]))=FALSE,"Tem e-Mail Gestor","NÃO tem e-Mail Gestor")</f>
        <v>NÃO tem e-Mail Gestor</v>
      </c>
      <c r="AH208" s="72" t="str">
        <f>"e-Mail KeyUserBPFuncional tem: "&amp;COUNTIFS(TabelaKeyUsersS4BracellOnda3[E-MAIL],TabelaKeyUsersS4BracellOnda3[[#This Row],[E-mail Gestor]])&amp; " Gestor Cadastrado"</f>
        <v>e-Mail KeyUserBPFuncional tem: 0 Gestor Cadastrado</v>
      </c>
      <c r="AI208"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09" spans="1:35" hidden="1">
      <c r="A209" s="66" t="s">
        <v>405</v>
      </c>
      <c r="B209" s="66" t="s">
        <v>405</v>
      </c>
      <c r="C209" s="66" t="s">
        <v>405</v>
      </c>
      <c r="D209" s="67" t="e">
        <f>INDEX(TabelaKeyUsersS4BracellOnda3[NOME DO KEY USER/BPs/FUNCIONAL],MATCH(TabelaKeyUsersS4BracellOnda3[[#This Row],[E-mail Gestor]],TabelaKeyUsersS4BracellOnda3[E-MAIL],0))</f>
        <v>#N/A</v>
      </c>
      <c r="E209" s="67" t="e">
        <f>INDEX(TabelaKeyUsersS4BracellOnda3[CARGO],MATCH(TabelaKeyUsersS4BracellOnda3[[#This Row],[E-mail Gestor]],TabelaKeyUsersS4BracellOnda3[E-MAIL],0))</f>
        <v>#N/A</v>
      </c>
      <c r="F209" s="85">
        <v>45706</v>
      </c>
      <c r="G209" s="97" t="s">
        <v>1403</v>
      </c>
      <c r="H209" s="97" t="s">
        <v>1403</v>
      </c>
      <c r="I209" s="97" t="s">
        <v>1403</v>
      </c>
      <c r="J209" s="70" t="s">
        <v>1040</v>
      </c>
      <c r="K209" s="70" t="s">
        <v>1042</v>
      </c>
      <c r="L209" s="65" t="s">
        <v>1404</v>
      </c>
      <c r="M209" s="70" t="s">
        <v>405</v>
      </c>
      <c r="N209" s="65" t="s">
        <v>405</v>
      </c>
      <c r="O209" s="70" t="s">
        <v>1041</v>
      </c>
      <c r="P209" s="36" t="s">
        <v>396</v>
      </c>
      <c r="Q209" s="36" t="s">
        <v>397</v>
      </c>
      <c r="R209" s="70" t="s">
        <v>398</v>
      </c>
      <c r="S209" s="36" t="s">
        <v>509</v>
      </c>
      <c r="T209" s="72" t="e">
        <f>INDEX('[1]Bruno Key Users Consolidado1102'!H:H,MATCH(TRIM(TabelaKeyUsersS4BracellOnda3[[#This Row],[E-MAIL]])&amp;"*",'[1]Bruno Key Users Consolidado1102'!F:F,0))</f>
        <v>#N/A</v>
      </c>
      <c r="U209" s="72" t="e">
        <f>INDEX('[1]Bruno Key Users Consolidado1102'!E:E,MATCH(TRIM(TabelaKeyUsersS4BracellOnda3[[#This Row],[E-MAIL]])&amp;"*",'[1]Bruno Key Users Consolidado1102'!F:F,0))</f>
        <v>#N/A</v>
      </c>
      <c r="X209" s="70"/>
      <c r="Y209" s="65" t="s">
        <v>336</v>
      </c>
      <c r="Z209" s="65"/>
      <c r="AA209" s="81" t="str">
        <f>SUBSTITUTE(SUBSTITUTE(SUBSTITUTE(SUBSTITUTE(SUBSTITUTE(TabelaKeyUsersS4BracellOnda3[[#This Row],[WhatsApp]],"(",""), ")",""),"-",""),"+","")," ","")</f>
        <v>.</v>
      </c>
      <c r="AB209" s="72" t="str">
        <f>IF(ISERROR(MATCH("*"&amp;RIGHT(TabelaKeyUsersS4BracellOnda3[[#This Row],[Whatsapp_limpo]],8),[1]GruposWhatsApp!D:D,0)),"Wng: não",INDEX([1]GruposWhatsApp!B:B,MATCH("*"&amp;RIGHT(TabelaKeyUsersS4BracellOnda3[[#This Row],[Whatsapp_limpo]],8),[1]GruposWhatsApp!D:D,0)))</f>
        <v>Wng: não</v>
      </c>
      <c r="AC209" s="77" t="e">
        <f ca="1">_xlfn.TEXTBEFORE(TabelaKeyUsersS4BracellOnda3[[#This Row],[NOME DO KEY USER/BPs/FUNCIONAL]]," ")&amp;" "&amp;TRIM(RIGHT(SUBSTITUTE(TabelaKeyUsersS4BracellOnda3[[#This Row],[NOME DO KEY USER/BPs/FUNCIONAL]]," ",REPT(" ",255)),255))</f>
        <v>#NAME?</v>
      </c>
      <c r="AD209" s="77" t="e">
        <f ca="1">TabelaKeyUsersS4BracellOnda3[[#This Row],[1o. e Último nome]]&amp;" ("&amp;TabelaKeyUsersS4BracellOnda3[[#This Row],[MÓDULO S4HANA]]&amp;")"&amp;
IF(ISERROR(SEARCH("fup-",TabelaKeyUsersS4BracellOnda3[[#This Row],[Fup Gestor não validou/respondeu lista KeyUser]])),"","#")</f>
        <v>#NAME?</v>
      </c>
      <c r="AE209"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209" s="72" t="str">
        <f>IF(ISERROR(SEARCH("@",TabelaKeyUsersS4BracellOnda3[[#This Row],[E-MAIL]]))=FALSE,"Tem e-Mail KeyUserBPFunc","NÂO tem e-Mail KeyUserBPFunc")</f>
        <v>Tem e-Mail KeyUserBPFunc</v>
      </c>
      <c r="AG209" s="72" t="str">
        <f>IF(ISERROR(SEARCH("@",TabelaKeyUsersS4BracellOnda3[[#This Row],[E-mail Gestor]]))=FALSE,"Tem e-Mail Gestor","NÃO tem e-Mail Gestor")</f>
        <v>NÃO tem e-Mail Gestor</v>
      </c>
      <c r="AH209" s="72" t="str">
        <f>"e-Mail KeyUserBPFuncional tem: "&amp;COUNTIFS(TabelaKeyUsersS4BracellOnda3[E-MAIL],TabelaKeyUsersS4BracellOnda3[[#This Row],[E-mail Gestor]])&amp; " Gestor Cadastrado"</f>
        <v>e-Mail KeyUserBPFuncional tem: 0 Gestor Cadastrado</v>
      </c>
      <c r="AI209"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0" spans="1:35" hidden="1">
      <c r="A210" s="66" t="s">
        <v>405</v>
      </c>
      <c r="B210" s="66" t="s">
        <v>405</v>
      </c>
      <c r="C210" s="66" t="s">
        <v>405</v>
      </c>
      <c r="D210" s="67" t="e">
        <f>INDEX(TabelaKeyUsersS4BracellOnda3[NOME DO KEY USER/BPs/FUNCIONAL],MATCH(TabelaKeyUsersS4BracellOnda3[[#This Row],[E-mail Gestor]],TabelaKeyUsersS4BracellOnda3[E-MAIL],0))</f>
        <v>#N/A</v>
      </c>
      <c r="E210" s="67" t="e">
        <f>INDEX(TabelaKeyUsersS4BracellOnda3[CARGO],MATCH(TabelaKeyUsersS4BracellOnda3[[#This Row],[E-mail Gestor]],TabelaKeyUsersS4BracellOnda3[E-MAIL],0))</f>
        <v>#N/A</v>
      </c>
      <c r="F210" s="85">
        <v>45706</v>
      </c>
      <c r="G210" s="98" t="s">
        <v>510</v>
      </c>
      <c r="H210" s="69" t="s">
        <v>511</v>
      </c>
      <c r="I210" s="98" t="s">
        <v>512</v>
      </c>
      <c r="J210" s="70" t="s">
        <v>1119</v>
      </c>
      <c r="K210" s="70" t="s">
        <v>1306</v>
      </c>
      <c r="L210" s="65" t="s">
        <v>1405</v>
      </c>
      <c r="M210" s="70" t="s">
        <v>405</v>
      </c>
      <c r="N210" s="70"/>
      <c r="O210" s="70" t="s">
        <v>1305</v>
      </c>
      <c r="P210" s="36" t="s">
        <v>396</v>
      </c>
      <c r="Q210" s="36" t="s">
        <v>397</v>
      </c>
      <c r="R210" s="70" t="s">
        <v>398</v>
      </c>
      <c r="S210" s="36" t="s">
        <v>1406</v>
      </c>
      <c r="T210" s="72" t="e">
        <f>INDEX('[1]Bruno Key Users Consolidado1102'!H:H,MATCH(TRIM(TabelaKeyUsersS4BracellOnda3[[#This Row],[E-MAIL]])&amp;"*",'[1]Bruno Key Users Consolidado1102'!F:F,0))</f>
        <v>#N/A</v>
      </c>
      <c r="U210" s="72" t="e">
        <f>INDEX('[1]Bruno Key Users Consolidado1102'!E:E,MATCH(TRIM(TabelaKeyUsersS4BracellOnda3[[#This Row],[E-MAIL]])&amp;"*",'[1]Bruno Key Users Consolidado1102'!F:F,0))</f>
        <v>#N/A</v>
      </c>
      <c r="X210" s="70"/>
      <c r="Y210" s="65" t="s">
        <v>336</v>
      </c>
      <c r="Z210" s="65"/>
      <c r="AA210" s="81" t="str">
        <f>SUBSTITUTE(SUBSTITUTE(SUBSTITUTE(SUBSTITUTE(SUBSTITUTE(TabelaKeyUsersS4BracellOnda3[[#This Row],[WhatsApp]],"(",""), ")",""),"-",""),"+","")," ","")</f>
        <v>.</v>
      </c>
      <c r="AB210" s="72" t="str">
        <f>IF(ISERROR(MATCH("*"&amp;RIGHT(TabelaKeyUsersS4BracellOnda3[[#This Row],[Whatsapp_limpo]],8),[1]GruposWhatsApp!D:D,0)),"Wng: não",INDEX([1]GruposWhatsApp!B:B,MATCH("*"&amp;RIGHT(TabelaKeyUsersS4BracellOnda3[[#This Row],[Whatsapp_limpo]],8),[1]GruposWhatsApp!D:D,0)))</f>
        <v>Wng: não</v>
      </c>
      <c r="AC210" s="77" t="e">
        <f ca="1">_xlfn.TEXTBEFORE(TabelaKeyUsersS4BracellOnda3[[#This Row],[NOME DO KEY USER/BPs/FUNCIONAL]]," ")&amp;" "&amp;TRIM(RIGHT(SUBSTITUTE(TabelaKeyUsersS4BracellOnda3[[#This Row],[NOME DO KEY USER/BPs/FUNCIONAL]]," ",REPT(" ",255)),255))</f>
        <v>#NAME?</v>
      </c>
      <c r="AD210" s="77" t="e">
        <f ca="1">TabelaKeyUsersS4BracellOnda3[[#This Row],[1o. e Último nome]]&amp;" ("&amp;TabelaKeyUsersS4BracellOnda3[[#This Row],[MÓDULO S4HANA]]&amp;")"&amp;
IF(ISERROR(SEARCH("fup-",TabelaKeyUsersS4BracellOnda3[[#This Row],[Fup Gestor não validou/respondeu lista KeyUser]])),"","#")</f>
        <v>#NAME?</v>
      </c>
      <c r="AE210" s="72">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2</v>
      </c>
      <c r="AF210" s="72" t="str">
        <f>IF(ISERROR(SEARCH("@",TabelaKeyUsersS4BracellOnda3[[#This Row],[E-MAIL]]))=FALSE,"Tem e-Mail KeyUserBPFunc","NÂO tem e-Mail KeyUserBPFunc")</f>
        <v>Tem e-Mail KeyUserBPFunc</v>
      </c>
      <c r="AG210" s="72" t="str">
        <f>IF(ISERROR(SEARCH("@",TabelaKeyUsersS4BracellOnda3[[#This Row],[E-mail Gestor]]))=FALSE,"Tem e-Mail Gestor","NÃO tem e-Mail Gestor")</f>
        <v>Tem e-Mail Gestor</v>
      </c>
      <c r="AH210" s="72" t="str">
        <f>"e-Mail KeyUserBPFuncional tem: "&amp;COUNTIFS(TabelaKeyUsersS4BracellOnda3[E-MAIL],TabelaKeyUsersS4BracellOnda3[[#This Row],[E-mail Gestor]])&amp; " Gestor Cadastrado"</f>
        <v>e-Mail KeyUserBPFuncional tem: 0 Gestor Cadastrado</v>
      </c>
      <c r="AI210"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1" spans="1:35" hidden="1">
      <c r="A211" s="101" t="s">
        <v>1407</v>
      </c>
      <c r="B211" s="66"/>
      <c r="C211" s="66"/>
      <c r="D211" s="67" t="e">
        <f>INDEX(TabelaKeyUsersS4BracellOnda3[NOME DO KEY USER/BPs/FUNCIONAL],MATCH(TabelaKeyUsersS4BracellOnda3[[#This Row],[E-mail Gestor]],TabelaKeyUsersS4BracellOnda3[E-MAIL],0))</f>
        <v>#N/A</v>
      </c>
      <c r="E211" s="67" t="e">
        <f>INDEX(TabelaKeyUsersS4BracellOnda3[CARGO],MATCH(TabelaKeyUsersS4BracellOnda3[[#This Row],[E-mail Gestor]],TabelaKeyUsersS4BracellOnda3[E-MAIL],0))</f>
        <v>#N/A</v>
      </c>
      <c r="F211" s="85">
        <v>45714</v>
      </c>
      <c r="G211" s="98" t="s">
        <v>1408</v>
      </c>
      <c r="H211" s="98" t="s">
        <v>1408</v>
      </c>
      <c r="I211" s="98" t="s">
        <v>1408</v>
      </c>
      <c r="J211" s="36" t="s">
        <v>1409</v>
      </c>
      <c r="L211" s="36" t="s">
        <v>1410</v>
      </c>
      <c r="M211" s="36" t="s">
        <v>1411</v>
      </c>
      <c r="O211" s="70" t="s">
        <v>1412</v>
      </c>
      <c r="P211" s="36" t="s">
        <v>396</v>
      </c>
      <c r="Q211" s="36" t="s">
        <v>397</v>
      </c>
      <c r="R211" s="70" t="s">
        <v>398</v>
      </c>
      <c r="S211" s="36" t="s">
        <v>1413</v>
      </c>
      <c r="T211" s="72" t="e">
        <f>INDEX('[1]Bruno Key Users Consolidado1102'!H:H,MATCH(TRIM(TabelaKeyUsersS4BracellOnda3[[#This Row],[E-MAIL]])&amp;"*",'[1]Bruno Key Users Consolidado1102'!F:F,0))</f>
        <v>#N/A</v>
      </c>
      <c r="U211" s="72" t="e">
        <f>INDEX('[1]Bruno Key Users Consolidado1102'!E:E,MATCH(TRIM(TabelaKeyUsersS4BracellOnda3[[#This Row],[E-MAIL]])&amp;"*",'[1]Bruno Key Users Consolidado1102'!F:F,0))</f>
        <v>#N/A</v>
      </c>
      <c r="X211" s="70"/>
      <c r="Y211" s="65" t="s">
        <v>336</v>
      </c>
      <c r="Z211" s="65"/>
      <c r="AA211" s="81" t="str">
        <f>SUBSTITUTE(SUBSTITUTE(SUBSTITUTE(SUBSTITUTE(SUBSTITUTE(TabelaKeyUsersS4BracellOnda3[[#This Row],[WhatsApp]],"(",""), ")",""),"-",""),"+","")," ","")</f>
        <v>.</v>
      </c>
      <c r="AB211" s="72" t="str">
        <f>IF(ISERROR(MATCH("*"&amp;RIGHT(TabelaKeyUsersS4BracellOnda3[[#This Row],[Whatsapp_limpo]],8),[1]GruposWhatsApp!D:D,0)),"Wng: não",INDEX([1]GruposWhatsApp!B:B,MATCH("*"&amp;RIGHT(TabelaKeyUsersS4BracellOnda3[[#This Row],[Whatsapp_limpo]],8),[1]GruposWhatsApp!D:D,0)))</f>
        <v>Wng: não</v>
      </c>
      <c r="AC211" s="77" t="e">
        <f ca="1">_xlfn.TEXTBEFORE(TabelaKeyUsersS4BracellOnda3[[#This Row],[NOME DO KEY USER/BPs/FUNCIONAL]]," ")&amp;" "&amp;TRIM(RIGHT(SUBSTITUTE(TabelaKeyUsersS4BracellOnda3[[#This Row],[NOME DO KEY USER/BPs/FUNCIONAL]]," ",REPT(" ",255)),255))</f>
        <v>#NAME?</v>
      </c>
      <c r="AD211" s="77" t="e">
        <f ca="1">TabelaKeyUsersS4BracellOnda3[[#This Row],[1o. e Último nome]]&amp;" ("&amp;TabelaKeyUsersS4BracellOnda3[[#This Row],[MÓDULO S4HANA]]&amp;")"&amp;
IF(ISERROR(SEARCH("fup-",TabelaKeyUsersS4BracellOnda3[[#This Row],[Fup Gestor não validou/respondeu lista KeyUser]])),"","#")</f>
        <v>#NAME?</v>
      </c>
      <c r="AE211"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1" s="72" t="str">
        <f>IF(ISERROR(SEARCH("@",TabelaKeyUsersS4BracellOnda3[[#This Row],[E-MAIL]]))=FALSE,"Tem e-Mail KeyUserBPFunc","NÂO tem e-Mail KeyUserBPFunc")</f>
        <v>Tem e-Mail KeyUserBPFunc</v>
      </c>
      <c r="AG211" s="72" t="str">
        <f>IF(ISERROR(SEARCH("@",TabelaKeyUsersS4BracellOnda3[[#This Row],[E-mail Gestor]]))=FALSE,"Tem e-Mail Gestor","NÃO tem e-Mail Gestor")</f>
        <v>NÃO tem e-Mail Gestor</v>
      </c>
      <c r="AH211" s="72" t="str">
        <f>"e-Mail KeyUserBPFuncional tem: "&amp;COUNTIFS(TabelaKeyUsersS4BracellOnda3[E-MAIL],TabelaKeyUsersS4BracellOnda3[[#This Row],[E-mail Gestor]])&amp; " Gestor Cadastrado"</f>
        <v>e-Mail KeyUserBPFuncional tem: 0 Gestor Cadastrado</v>
      </c>
      <c r="AI211"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2" spans="1:35" hidden="1">
      <c r="A212" s="101" t="s">
        <v>1414</v>
      </c>
      <c r="B212" s="66"/>
      <c r="C212" s="66"/>
      <c r="D212" s="67" t="e">
        <f>INDEX(TabelaKeyUsersS4BracellOnda3[NOME DO KEY USER/BPs/FUNCIONAL],MATCH(TabelaKeyUsersS4BracellOnda3[[#This Row],[E-mail Gestor]],TabelaKeyUsersS4BracellOnda3[E-MAIL],0))</f>
        <v>#N/A</v>
      </c>
      <c r="E212" s="67" t="e">
        <f>INDEX(TabelaKeyUsersS4BracellOnda3[CARGO],MATCH(TabelaKeyUsersS4BracellOnda3[[#This Row],[E-mail Gestor]],TabelaKeyUsersS4BracellOnda3[E-MAIL],0))</f>
        <v>#N/A</v>
      </c>
      <c r="F212" s="85">
        <v>45716</v>
      </c>
      <c r="G212" s="98"/>
      <c r="H212" s="98"/>
      <c r="I212" s="98"/>
      <c r="J212" s="36" t="s">
        <v>1415</v>
      </c>
      <c r="M212" s="70" t="s">
        <v>700</v>
      </c>
      <c r="O212" s="102" t="s">
        <v>1416</v>
      </c>
      <c r="P212" s="36" t="s">
        <v>396</v>
      </c>
      <c r="Q212" s="36" t="s">
        <v>210</v>
      </c>
      <c r="R212" s="70" t="s">
        <v>398</v>
      </c>
      <c r="S212" s="70" t="s">
        <v>665</v>
      </c>
      <c r="T212" s="72" t="e">
        <f>INDEX('[1]Bruno Key Users Consolidado1102'!H:H,MATCH(TRIM(TabelaKeyUsersS4BracellOnda3[[#This Row],[E-MAIL]])&amp;"*",'[1]Bruno Key Users Consolidado1102'!F:F,0))</f>
        <v>#N/A</v>
      </c>
      <c r="U212" s="72" t="e">
        <f>INDEX('[1]Bruno Key Users Consolidado1102'!E:E,MATCH(TRIM(TabelaKeyUsersS4BracellOnda3[[#This Row],[E-MAIL]])&amp;"*",'[1]Bruno Key Users Consolidado1102'!F:F,0))</f>
        <v>#N/A</v>
      </c>
      <c r="V212" s="36" t="s">
        <v>1417</v>
      </c>
      <c r="W212" s="70" t="s">
        <v>401</v>
      </c>
      <c r="X212" s="70"/>
      <c r="Y212" s="36" t="s">
        <v>336</v>
      </c>
      <c r="AA212" s="103" t="str">
        <f>SUBSTITUTE(SUBSTITUTE(SUBSTITUTE(SUBSTITUTE(SUBSTITUTE(TabelaKeyUsersS4BracellOnda3[[#This Row],[WhatsApp]],"(",""), ")",""),"-",""),"+","")," ","")</f>
        <v>.</v>
      </c>
      <c r="AB212" s="72" t="str">
        <f>IF(ISERROR(MATCH("*"&amp;RIGHT(TabelaKeyUsersS4BracellOnda3[[#This Row],[Whatsapp_limpo]],8),[1]GruposWhatsApp!D:D,0)),"Wng: não",INDEX([1]GruposWhatsApp!B:B,MATCH("*"&amp;RIGHT(TabelaKeyUsersS4BracellOnda3[[#This Row],[Whatsapp_limpo]],8),[1]GruposWhatsApp!D:D,0)))</f>
        <v>Wng: não</v>
      </c>
      <c r="AC212" s="77" t="e">
        <f ca="1">_xlfn.TEXTBEFORE(TabelaKeyUsersS4BracellOnda3[[#This Row],[NOME DO KEY USER/BPs/FUNCIONAL]]," ")&amp;" "&amp;TRIM(RIGHT(SUBSTITUTE(TabelaKeyUsersS4BracellOnda3[[#This Row],[NOME DO KEY USER/BPs/FUNCIONAL]]," ",REPT(" ",255)),255))</f>
        <v>#NAME?</v>
      </c>
      <c r="AD212" s="77" t="e">
        <f ca="1">TabelaKeyUsersS4BracellOnda3[[#This Row],[1o. e Último nome]]&amp;" ("&amp;TabelaKeyUsersS4BracellOnda3[[#This Row],[MÓDULO S4HANA]]&amp;")"&amp;
IF(ISERROR(SEARCH("fup-",TabelaKeyUsersS4BracellOnda3[[#This Row],[Fup Gestor não validou/respondeu lista KeyUser]])),"","#")</f>
        <v>#NAME?</v>
      </c>
      <c r="AE212"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2" s="72" t="str">
        <f>IF(ISERROR(SEARCH("@",TabelaKeyUsersS4BracellOnda3[[#This Row],[E-MAIL]]))=FALSE,"Tem e-Mail KeyUserBPFunc","NÂO tem e-Mail KeyUserBPFunc")</f>
        <v>Tem e-Mail KeyUserBPFunc</v>
      </c>
      <c r="AG212" s="72" t="str">
        <f>IF(ISERROR(SEARCH("@",TabelaKeyUsersS4BracellOnda3[[#This Row],[E-mail Gestor]]))=FALSE,"Tem e-Mail Gestor","NÃO tem e-Mail Gestor")</f>
        <v>NÃO tem e-Mail Gestor</v>
      </c>
      <c r="AH212" s="72" t="str">
        <f>"e-Mail KeyUserBPFuncional tem: "&amp;COUNTIFS(TabelaKeyUsersS4BracellOnda3[E-MAIL],TabelaKeyUsersS4BracellOnda3[[#This Row],[E-mail Gestor]])&amp; " Gestor Cadastrado"</f>
        <v>e-Mail KeyUserBPFuncional tem: 0 Gestor Cadastrado</v>
      </c>
      <c r="AI212"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3" spans="1:35" hidden="1">
      <c r="A213" s="101" t="s">
        <v>1414</v>
      </c>
      <c r="B213" s="66"/>
      <c r="C213" s="66"/>
      <c r="D213" s="67" t="e">
        <f>INDEX(TabelaKeyUsersS4BracellOnda3[NOME DO KEY USER/BPs/FUNCIONAL],MATCH(TabelaKeyUsersS4BracellOnda3[[#This Row],[E-mail Gestor]],TabelaKeyUsersS4BracellOnda3[E-MAIL],0))</f>
        <v>#N/A</v>
      </c>
      <c r="E213" s="67" t="e">
        <f>INDEX(TabelaKeyUsersS4BracellOnda3[CARGO],MATCH(TabelaKeyUsersS4BracellOnda3[[#This Row],[E-mail Gestor]],TabelaKeyUsersS4BracellOnda3[E-MAIL],0))</f>
        <v>#N/A</v>
      </c>
      <c r="F213" s="85">
        <v>45716</v>
      </c>
      <c r="G213" s="98"/>
      <c r="H213" s="98"/>
      <c r="I213" s="98"/>
      <c r="J213" s="36" t="s">
        <v>1418</v>
      </c>
      <c r="O213" s="90" t="s">
        <v>1419</v>
      </c>
      <c r="R213" s="70" t="s">
        <v>398</v>
      </c>
      <c r="T213" s="72" t="e">
        <f>INDEX('[1]Bruno Key Users Consolidado1102'!H:H,MATCH(TRIM(TabelaKeyUsersS4BracellOnda3[[#This Row],[E-MAIL]])&amp;"*",'[1]Bruno Key Users Consolidado1102'!F:F,0))</f>
        <v>#N/A</v>
      </c>
      <c r="U213" s="72" t="e">
        <f>INDEX('[1]Bruno Key Users Consolidado1102'!E:E,MATCH(TRIM(TabelaKeyUsersS4BracellOnda3[[#This Row],[E-MAIL]])&amp;"*",'[1]Bruno Key Users Consolidado1102'!F:F,0))</f>
        <v>#N/A</v>
      </c>
      <c r="X213" s="70"/>
      <c r="Y213" s="36" t="s">
        <v>336</v>
      </c>
      <c r="AA213" s="103" t="str">
        <f>SUBSTITUTE(SUBSTITUTE(SUBSTITUTE(SUBSTITUTE(SUBSTITUTE(TabelaKeyUsersS4BracellOnda3[[#This Row],[WhatsApp]],"(",""), ")",""),"-",""),"+","")," ","")</f>
        <v>.</v>
      </c>
      <c r="AB213" s="72" t="str">
        <f>IF(ISERROR(MATCH("*"&amp;RIGHT(TabelaKeyUsersS4BracellOnda3[[#This Row],[Whatsapp_limpo]],8),[1]GruposWhatsApp!D:D,0)),"Wng: não",INDEX([1]GruposWhatsApp!B:B,MATCH("*"&amp;RIGHT(TabelaKeyUsersS4BracellOnda3[[#This Row],[Whatsapp_limpo]],8),[1]GruposWhatsApp!D:D,0)))</f>
        <v>Wng: não</v>
      </c>
      <c r="AC213" s="77" t="e">
        <f ca="1">_xlfn.TEXTBEFORE(TabelaKeyUsersS4BracellOnda3[[#This Row],[NOME DO KEY USER/BPs/FUNCIONAL]]," ")&amp;" "&amp;TRIM(RIGHT(SUBSTITUTE(TabelaKeyUsersS4BracellOnda3[[#This Row],[NOME DO KEY USER/BPs/FUNCIONAL]]," ",REPT(" ",255)),255))</f>
        <v>#NAME?</v>
      </c>
      <c r="AD213" s="77" t="e">
        <f ca="1">TabelaKeyUsersS4BracellOnda3[[#This Row],[1o. e Último nome]]&amp;" ("&amp;TabelaKeyUsersS4BracellOnda3[[#This Row],[MÓDULO S4HANA]]&amp;")"&amp;
IF(ISERROR(SEARCH("fup-",TabelaKeyUsersS4BracellOnda3[[#This Row],[Fup Gestor não validou/respondeu lista KeyUser]])),"","#")</f>
        <v>#NAME?</v>
      </c>
      <c r="AE213"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3" s="72" t="str">
        <f>IF(ISERROR(SEARCH("@",TabelaKeyUsersS4BracellOnda3[[#This Row],[E-MAIL]]))=FALSE,"Tem e-Mail KeyUserBPFunc","NÂO tem e-Mail KeyUserBPFunc")</f>
        <v>Tem e-Mail KeyUserBPFunc</v>
      </c>
      <c r="AG213" s="72" t="str">
        <f>IF(ISERROR(SEARCH("@",TabelaKeyUsersS4BracellOnda3[[#This Row],[E-mail Gestor]]))=FALSE,"Tem e-Mail Gestor","NÃO tem e-Mail Gestor")</f>
        <v>NÃO tem e-Mail Gestor</v>
      </c>
      <c r="AH213" s="72" t="str">
        <f>"e-Mail KeyUserBPFuncional tem: "&amp;COUNTIFS(TabelaKeyUsersS4BracellOnda3[E-MAIL],TabelaKeyUsersS4BracellOnda3[[#This Row],[E-mail Gestor]])&amp; " Gestor Cadastrado"</f>
        <v>e-Mail KeyUserBPFuncional tem: 0 Gestor Cadastrado</v>
      </c>
      <c r="AI213"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4" spans="1:35" hidden="1">
      <c r="A214" s="101"/>
      <c r="B214" s="66"/>
      <c r="C214" s="66"/>
      <c r="D214" s="67" t="e">
        <f>INDEX(TabelaKeyUsersS4BracellOnda3[NOME DO KEY USER/BPs/FUNCIONAL],MATCH(TabelaKeyUsersS4BracellOnda3[[#This Row],[E-mail Gestor]],TabelaKeyUsersS4BracellOnda3[E-MAIL],0))</f>
        <v>#N/A</v>
      </c>
      <c r="E214" s="67" t="e">
        <f>INDEX(TabelaKeyUsersS4BracellOnda3[CARGO],MATCH(TabelaKeyUsersS4BracellOnda3[[#This Row],[E-mail Gestor]],TabelaKeyUsersS4BracellOnda3[E-MAIL],0))</f>
        <v>#N/A</v>
      </c>
      <c r="F214" s="85">
        <v>45728</v>
      </c>
      <c r="G214" s="98" t="s">
        <v>1420</v>
      </c>
      <c r="H214" s="98" t="s">
        <v>1420</v>
      </c>
      <c r="I214" s="98" t="s">
        <v>1420</v>
      </c>
      <c r="J214" s="36" t="s">
        <v>1421</v>
      </c>
      <c r="K214" s="36" t="s">
        <v>470</v>
      </c>
      <c r="L214" s="36" t="s">
        <v>738</v>
      </c>
      <c r="M214" s="36" t="s">
        <v>405</v>
      </c>
      <c r="N214" s="36" t="s">
        <v>405</v>
      </c>
      <c r="O214" s="104" t="s">
        <v>1422</v>
      </c>
      <c r="P214" s="36" t="s">
        <v>396</v>
      </c>
      <c r="Q214" s="36" t="s">
        <v>210</v>
      </c>
      <c r="R214" s="70" t="s">
        <v>398</v>
      </c>
      <c r="S214" s="36" t="s">
        <v>1423</v>
      </c>
      <c r="T214" s="72" t="e">
        <f>INDEX('[1]Bruno Key Users Consolidado1102'!H:H,MATCH(TRIM(TabelaKeyUsersS4BracellOnda3[[#This Row],[E-MAIL]])&amp;"*",'[1]Bruno Key Users Consolidado1102'!F:F,0))</f>
        <v>#N/A</v>
      </c>
      <c r="U214" s="72" t="e">
        <f>INDEX('[1]Bruno Key Users Consolidado1102'!E:E,MATCH(TRIM(TabelaKeyUsersS4BracellOnda3[[#This Row],[E-MAIL]])&amp;"*",'[1]Bruno Key Users Consolidado1102'!F:F,0))</f>
        <v>#N/A</v>
      </c>
      <c r="V214" s="36" t="s">
        <v>1424</v>
      </c>
      <c r="W214" s="36" t="s">
        <v>401</v>
      </c>
      <c r="Z214" s="65"/>
      <c r="AA214" s="81" t="str">
        <f>SUBSTITUTE(SUBSTITUTE(SUBSTITUTE(SUBSTITUTE(SUBSTITUTE(TabelaKeyUsersS4BracellOnda3[[#This Row],[WhatsApp]],"(",""), ")",""),"-",""),"+","")," ","")</f>
        <v/>
      </c>
      <c r="AB214" s="72" t="str">
        <f>IF(ISERROR(MATCH("*"&amp;RIGHT(TabelaKeyUsersS4BracellOnda3[[#This Row],[Whatsapp_limpo]],8),[1]GruposWhatsApp!D:D,0)),"Wng: não",INDEX([1]GruposWhatsApp!B:B,MATCH("*"&amp;RIGHT(TabelaKeyUsersS4BracellOnda3[[#This Row],[Whatsapp_limpo]],8),[1]GruposWhatsApp!D:D,0)))</f>
        <v>Wng: não</v>
      </c>
      <c r="AC214" s="72" t="e">
        <f ca="1">_xlfn.TEXTBEFORE(TabelaKeyUsersS4BracellOnda3[[#This Row],[NOME DO KEY USER/BPs/FUNCIONAL]]," ")&amp;" "&amp;TRIM(RIGHT(SUBSTITUTE(TabelaKeyUsersS4BracellOnda3[[#This Row],[NOME DO KEY USER/BPs/FUNCIONAL]]," ",REPT(" ",255)),255))</f>
        <v>#NAME?</v>
      </c>
      <c r="AD214" s="77" t="e">
        <f ca="1">TabelaKeyUsersS4BracellOnda3[[#This Row],[1o. e Último nome]]&amp;" ("&amp;TabelaKeyUsersS4BracellOnda3[[#This Row],[MÓDULO S4HANA]]&amp;")"&amp;
IF(ISERROR(SEARCH("fup-",TabelaKeyUsersS4BracellOnda3[[#This Row],[Fup Gestor não validou/respondeu lista KeyUser]])),"","#")</f>
        <v>#NAME?</v>
      </c>
      <c r="AE214"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4" s="72" t="str">
        <f>IF(ISERROR(SEARCH("@",TabelaKeyUsersS4BracellOnda3[[#This Row],[E-MAIL]]))=FALSE,"Tem e-Mail KeyUserBPFunc","NÂO tem e-Mail KeyUserBPFunc")</f>
        <v>Tem e-Mail KeyUserBPFunc</v>
      </c>
      <c r="AG214" s="72" t="str">
        <f>IF(ISERROR(SEARCH("@",TabelaKeyUsersS4BracellOnda3[[#This Row],[E-mail Gestor]]))=FALSE,"Tem e-Mail Gestor","NÃO tem e-Mail Gestor")</f>
        <v>NÃO tem e-Mail Gestor</v>
      </c>
      <c r="AH214" s="72" t="str">
        <f>"e-Mail KeyUserBPFuncional tem: "&amp;COUNTIFS(TabelaKeyUsersS4BracellOnda3[E-MAIL],TabelaKeyUsersS4BracellOnda3[[#This Row],[E-mail Gestor]])&amp; " Gestor Cadastrado"</f>
        <v>e-Mail KeyUserBPFuncional tem: 0 Gestor Cadastrado</v>
      </c>
      <c r="AI214"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5" spans="1:35">
      <c r="A215" s="101" t="s">
        <v>1425</v>
      </c>
      <c r="B215" s="66"/>
      <c r="C215" s="66" t="s">
        <v>495</v>
      </c>
      <c r="D215" s="67" t="str">
        <f>INDEX(TabelaKeyUsersS4BracellOnda3[NOME DO KEY USER/BPs/FUNCIONAL],MATCH(TabelaKeyUsersS4BracellOnda3[[#This Row],[E-mail Gestor]],TabelaKeyUsersS4BracellOnda3[E-MAIL],0))</f>
        <v>Joiciane Dos Santos Gomes</v>
      </c>
      <c r="E215" s="67" t="str">
        <f>INDEX(TabelaKeyUsersS4BracellOnda3[CARGO],MATCH(TabelaKeyUsersS4BracellOnda3[[#This Row],[E-mail Gestor]],TabelaKeyUsersS4BracellOnda3[E-MAIL],0))</f>
        <v>Ger Tributario - Tax</v>
      </c>
      <c r="F215" s="85">
        <v>45728</v>
      </c>
      <c r="G215" s="69" t="s">
        <v>869</v>
      </c>
      <c r="H215" s="69" t="s">
        <v>870</v>
      </c>
      <c r="I215" s="69" t="s">
        <v>871</v>
      </c>
      <c r="J215" s="105" t="s">
        <v>1426</v>
      </c>
      <c r="K215" s="36" t="s">
        <v>470</v>
      </c>
      <c r="L215" s="36" t="s">
        <v>1427</v>
      </c>
      <c r="M215" s="36" t="s">
        <v>674</v>
      </c>
      <c r="N215" s="36" t="s">
        <v>412</v>
      </c>
      <c r="O215" s="70" t="s">
        <v>1428</v>
      </c>
      <c r="P215" s="70" t="s">
        <v>396</v>
      </c>
      <c r="Q215" s="70" t="s">
        <v>397</v>
      </c>
      <c r="R215" s="70" t="s">
        <v>398</v>
      </c>
      <c r="S215" s="70" t="s">
        <v>414</v>
      </c>
      <c r="T215" s="72" t="e">
        <f>INDEX('[1]Bruno Key Users Consolidado1102'!H:H,MATCH(TRIM(TabelaKeyUsersS4BracellOnda3[[#This Row],[E-MAIL]])&amp;"*",'[1]Bruno Key Users Consolidado1102'!F:F,0))</f>
        <v>#N/A</v>
      </c>
      <c r="U215" s="72" t="e">
        <f>INDEX('[1]Bruno Key Users Consolidado1102'!E:E,MATCH(TRIM(TabelaKeyUsersS4BracellOnda3[[#This Row],[E-MAIL]])&amp;"*",'[1]Bruno Key Users Consolidado1102'!F:F,0))</f>
        <v>#N/A</v>
      </c>
      <c r="Z215" s="65"/>
      <c r="AA215" s="81" t="str">
        <f>SUBSTITUTE(SUBSTITUTE(SUBSTITUTE(SUBSTITUTE(SUBSTITUTE(TabelaKeyUsersS4BracellOnda3[[#This Row],[WhatsApp]],"(",""), ")",""),"-",""),"+","")," ","")</f>
        <v/>
      </c>
      <c r="AB215" s="72" t="str">
        <f>IF(ISERROR(MATCH("*"&amp;RIGHT(TabelaKeyUsersS4BracellOnda3[[#This Row],[Whatsapp_limpo]],8),[1]GruposWhatsApp!D:D,0)),"Wng: não",INDEX([1]GruposWhatsApp!B:B,MATCH("*"&amp;RIGHT(TabelaKeyUsersS4BracellOnda3[[#This Row],[Whatsapp_limpo]],8),[1]GruposWhatsApp!D:D,0)))</f>
        <v>Wng: não</v>
      </c>
      <c r="AC215" s="72" t="e">
        <f ca="1">_xlfn.TEXTBEFORE(TabelaKeyUsersS4BracellOnda3[[#This Row],[NOME DO KEY USER/BPs/FUNCIONAL]]," ")&amp;" "&amp;TRIM(RIGHT(SUBSTITUTE(TabelaKeyUsersS4BracellOnda3[[#This Row],[NOME DO KEY USER/BPs/FUNCIONAL]]," ",REPT(" ",255)),255))</f>
        <v>#NAME?</v>
      </c>
      <c r="AD215" s="77" t="e">
        <f ca="1">TabelaKeyUsersS4BracellOnda3[[#This Row],[1o. e Último nome]]&amp;" ("&amp;TabelaKeyUsersS4BracellOnda3[[#This Row],[MÓDULO S4HANA]]&amp;")"&amp;
IF(ISERROR(SEARCH("fup-",TabelaKeyUsersS4BracellOnda3[[#This Row],[Fup Gestor não validou/respondeu lista KeyUser]])),"","#")</f>
        <v>#NAME?</v>
      </c>
      <c r="AE215"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5" s="72" t="str">
        <f>IF(ISERROR(SEARCH("@",TabelaKeyUsersS4BracellOnda3[[#This Row],[E-MAIL]]))=FALSE,"Tem e-Mail KeyUserBPFunc","NÂO tem e-Mail KeyUserBPFunc")</f>
        <v>Tem e-Mail KeyUserBPFunc</v>
      </c>
      <c r="AG215" s="72" t="str">
        <f>IF(ISERROR(SEARCH("@",TabelaKeyUsersS4BracellOnda3[[#This Row],[E-mail Gestor]]))=FALSE,"Tem e-Mail Gestor","NÃO tem e-Mail Gestor")</f>
        <v>Tem e-Mail Gestor</v>
      </c>
      <c r="AH215" s="72" t="str">
        <f>"e-Mail KeyUserBPFuncional tem: "&amp;COUNTIFS(TabelaKeyUsersS4BracellOnda3[E-MAIL],TabelaKeyUsersS4BracellOnda3[[#This Row],[E-mail Gestor]])&amp; " Gestor Cadastrado"</f>
        <v>e-Mail KeyUserBPFuncional tem: 1 Gestor Cadastrado</v>
      </c>
      <c r="AI215"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6" spans="1:35">
      <c r="A216" s="101" t="s">
        <v>1425</v>
      </c>
      <c r="B216" s="66"/>
      <c r="C216" s="66" t="s">
        <v>495</v>
      </c>
      <c r="D216" s="67" t="str">
        <f>INDEX(TabelaKeyUsersS4BracellOnda3[NOME DO KEY USER/BPs/FUNCIONAL],MATCH(TabelaKeyUsersS4BracellOnda3[[#This Row],[E-mail Gestor]],TabelaKeyUsersS4BracellOnda3[E-MAIL],0))</f>
        <v>Joiciane Dos Santos Gomes</v>
      </c>
      <c r="E216" s="67" t="str">
        <f>INDEX(TabelaKeyUsersS4BracellOnda3[CARGO],MATCH(TabelaKeyUsersS4BracellOnda3[[#This Row],[E-mail Gestor]],TabelaKeyUsersS4BracellOnda3[E-MAIL],0))</f>
        <v>Ger Tributario - Tax</v>
      </c>
      <c r="F216" s="85">
        <v>45728</v>
      </c>
      <c r="G216" s="69" t="s">
        <v>869</v>
      </c>
      <c r="H216" s="69" t="s">
        <v>870</v>
      </c>
      <c r="I216" s="69" t="s">
        <v>871</v>
      </c>
      <c r="J216" s="36" t="s">
        <v>1429</v>
      </c>
      <c r="K216" s="36" t="s">
        <v>470</v>
      </c>
      <c r="L216" s="36" t="s">
        <v>1427</v>
      </c>
      <c r="M216" s="36" t="s">
        <v>1430</v>
      </c>
      <c r="N216" s="36" t="s">
        <v>435</v>
      </c>
      <c r="O216" s="70" t="s">
        <v>1431</v>
      </c>
      <c r="P216" s="70" t="s">
        <v>396</v>
      </c>
      <c r="Q216" s="70" t="s">
        <v>397</v>
      </c>
      <c r="R216" s="70" t="s">
        <v>398</v>
      </c>
      <c r="S216" s="70" t="s">
        <v>414</v>
      </c>
      <c r="T216" s="72" t="e">
        <f>INDEX('[1]Bruno Key Users Consolidado1102'!H:H,MATCH(TRIM(TabelaKeyUsersS4BracellOnda3[[#This Row],[E-MAIL]])&amp;"*",'[1]Bruno Key Users Consolidado1102'!F:F,0))</f>
        <v>#N/A</v>
      </c>
      <c r="U216" s="72" t="e">
        <f>INDEX('[1]Bruno Key Users Consolidado1102'!E:E,MATCH(TRIM(TabelaKeyUsersS4BracellOnda3[[#This Row],[E-MAIL]])&amp;"*",'[1]Bruno Key Users Consolidado1102'!F:F,0))</f>
        <v>#N/A</v>
      </c>
      <c r="Z216" s="65"/>
      <c r="AA216" s="81" t="str">
        <f>SUBSTITUTE(SUBSTITUTE(SUBSTITUTE(SUBSTITUTE(SUBSTITUTE(TabelaKeyUsersS4BracellOnda3[[#This Row],[WhatsApp]],"(",""), ")",""),"-",""),"+","")," ","")</f>
        <v/>
      </c>
      <c r="AB216" s="72" t="str">
        <f>IF(ISERROR(MATCH("*"&amp;RIGHT(TabelaKeyUsersS4BracellOnda3[[#This Row],[Whatsapp_limpo]],8),[1]GruposWhatsApp!D:D,0)),"Wng: não",INDEX([1]GruposWhatsApp!B:B,MATCH("*"&amp;RIGHT(TabelaKeyUsersS4BracellOnda3[[#This Row],[Whatsapp_limpo]],8),[1]GruposWhatsApp!D:D,0)))</f>
        <v>Wng: não</v>
      </c>
      <c r="AC216" s="72" t="e">
        <f ca="1">_xlfn.TEXTBEFORE(TabelaKeyUsersS4BracellOnda3[[#This Row],[NOME DO KEY USER/BPs/FUNCIONAL]]," ")&amp;" "&amp;TRIM(RIGHT(SUBSTITUTE(TabelaKeyUsersS4BracellOnda3[[#This Row],[NOME DO KEY USER/BPs/FUNCIONAL]]," ",REPT(" ",255)),255))</f>
        <v>#NAME?</v>
      </c>
      <c r="AD216" s="77" t="e">
        <f ca="1">TabelaKeyUsersS4BracellOnda3[[#This Row],[1o. e Último nome]]&amp;" ("&amp;TabelaKeyUsersS4BracellOnda3[[#This Row],[MÓDULO S4HANA]]&amp;")"&amp;
IF(ISERROR(SEARCH("fup-",TabelaKeyUsersS4BracellOnda3[[#This Row],[Fup Gestor não validou/respondeu lista KeyUser]])),"","#")</f>
        <v>#NAME?</v>
      </c>
      <c r="AE216"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6" s="72" t="str">
        <f>IF(ISERROR(SEARCH("@",TabelaKeyUsersS4BracellOnda3[[#This Row],[E-MAIL]]))=FALSE,"Tem e-Mail KeyUserBPFunc","NÂO tem e-Mail KeyUserBPFunc")</f>
        <v>Tem e-Mail KeyUserBPFunc</v>
      </c>
      <c r="AG216" s="72" t="str">
        <f>IF(ISERROR(SEARCH("@",TabelaKeyUsersS4BracellOnda3[[#This Row],[E-mail Gestor]]))=FALSE,"Tem e-Mail Gestor","NÃO tem e-Mail Gestor")</f>
        <v>Tem e-Mail Gestor</v>
      </c>
      <c r="AH216" s="72" t="str">
        <f>"e-Mail KeyUserBPFuncional tem: "&amp;COUNTIFS(TabelaKeyUsersS4BracellOnda3[E-MAIL],TabelaKeyUsersS4BracellOnda3[[#This Row],[E-mail Gestor]])&amp; " Gestor Cadastrado"</f>
        <v>e-Mail KeyUserBPFuncional tem: 1 Gestor Cadastrado</v>
      </c>
      <c r="AI216"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17" spans="1:35" hidden="1">
      <c r="A217" s="101" t="s">
        <v>1432</v>
      </c>
      <c r="B217" s="66" t="s">
        <v>524</v>
      </c>
      <c r="C217" s="66" t="s">
        <v>524</v>
      </c>
      <c r="D217" s="67" t="e">
        <f>INDEX(TabelaKeyUsersS4BracellOnda3[NOME DO KEY USER/BPs/FUNCIONAL],MATCH(TabelaKeyUsersS4BracellOnda3[[#This Row],[E-mail Gestor]],TabelaKeyUsersS4BracellOnda3[E-MAIL],0))</f>
        <v>#N/A</v>
      </c>
      <c r="E217" s="67" t="e">
        <f>INDEX(TabelaKeyUsersS4BracellOnda3[CARGO],MATCH(TabelaKeyUsersS4BracellOnda3[[#This Row],[E-mail Gestor]],TabelaKeyUsersS4BracellOnda3[E-MAIL],0))</f>
        <v>#N/A</v>
      </c>
      <c r="F217" s="85">
        <v>45729</v>
      </c>
      <c r="G217" s="98" t="s">
        <v>1433</v>
      </c>
      <c r="H217" s="98" t="s">
        <v>1433</v>
      </c>
      <c r="I217" s="98" t="s">
        <v>1433</v>
      </c>
      <c r="J217" s="36" t="s">
        <v>1434</v>
      </c>
      <c r="K217" s="36" t="s">
        <v>1435</v>
      </c>
      <c r="L217" s="36" t="s">
        <v>738</v>
      </c>
      <c r="M217" s="36" t="s">
        <v>1436</v>
      </c>
      <c r="N217" s="36" t="s">
        <v>1435</v>
      </c>
      <c r="O217" s="104" t="s">
        <v>1437</v>
      </c>
      <c r="P217" s="70" t="s">
        <v>396</v>
      </c>
      <c r="Q217" s="36" t="s">
        <v>397</v>
      </c>
      <c r="R217" s="70" t="s">
        <v>398</v>
      </c>
      <c r="S217" s="36" t="s">
        <v>1436</v>
      </c>
      <c r="T217" s="72" t="e">
        <f>INDEX('[1]Bruno Key Users Consolidado1102'!H:H,MATCH(TRIM(TabelaKeyUsersS4BracellOnda3[[#This Row],[E-MAIL]])&amp;"*",'[1]Bruno Key Users Consolidado1102'!F:F,0))</f>
        <v>#N/A</v>
      </c>
      <c r="U217" s="72" t="e">
        <f>INDEX('[1]Bruno Key Users Consolidado1102'!E:E,MATCH(TRIM(TabelaKeyUsersS4BracellOnda3[[#This Row],[E-MAIL]])&amp;"*",'[1]Bruno Key Users Consolidado1102'!F:F,0))</f>
        <v>#N/A</v>
      </c>
      <c r="Z217" s="65"/>
      <c r="AA217" s="81" t="str">
        <f>SUBSTITUTE(SUBSTITUTE(SUBSTITUTE(SUBSTITUTE(SUBSTITUTE(TabelaKeyUsersS4BracellOnda3[[#This Row],[WhatsApp]],"(",""), ")",""),"-",""),"+","")," ","")</f>
        <v/>
      </c>
      <c r="AB217" s="72" t="str">
        <f>IF(ISERROR(MATCH("*"&amp;RIGHT(TabelaKeyUsersS4BracellOnda3[[#This Row],[Whatsapp_limpo]],8),[1]GruposWhatsApp!D:D,0)),"Wng: não",INDEX([1]GruposWhatsApp!B:B,MATCH("*"&amp;RIGHT(TabelaKeyUsersS4BracellOnda3[[#This Row],[Whatsapp_limpo]],8),[1]GruposWhatsApp!D:D,0)))</f>
        <v>Wng: não</v>
      </c>
      <c r="AC217" s="72" t="e">
        <f ca="1">_xlfn.TEXTBEFORE(TabelaKeyUsersS4BracellOnda3[[#This Row],[NOME DO KEY USER/BPs/FUNCIONAL]]," ")&amp;" "&amp;TRIM(RIGHT(SUBSTITUTE(TabelaKeyUsersS4BracellOnda3[[#This Row],[NOME DO KEY USER/BPs/FUNCIONAL]]," ",REPT(" ",255)),255))</f>
        <v>#NAME?</v>
      </c>
      <c r="AD217" s="77" t="e">
        <f ca="1">TabelaKeyUsersS4BracellOnda3[[#This Row],[1o. e Último nome]]&amp;" ("&amp;TabelaKeyUsersS4BracellOnda3[[#This Row],[MÓDULO S4HANA]]&amp;")"&amp;
IF(ISERROR(SEARCH("fup-",TabelaKeyUsersS4BracellOnda3[[#This Row],[Fup Gestor não validou/respondeu lista KeyUser]])),"","#")</f>
        <v>#NAME?</v>
      </c>
      <c r="AE217" s="72" t="str">
        <f>IF(OR(TabelaKeyUsersS4BracellOnda3[[#This Row],[PapelNoProjeto]]="Gestor de BPs",TabelaKeyUsersS4BracellOnda3[[#This Row],[PapelNoProjeto]]="Gestor de KeyUsers",TabelaKeyUsersS4BracellOnda3[[#This Row],[PapelNoProjeto]]="Gestor/Diretor de KeyUsers",TabelaKeyUsersS4BracellOnda3[[#This Row],[PapelNoProjeto]]="Steering",TabelaKeyUsersS4BracellOnda3[[#This Row],[PapelNoProjeto]]="Gestor de Gestor de KeyUsers"),COUNTIFS(TabelaKeyUsersS4BracellOnda3[E-mail Gestor],TabelaKeyUsersS4BracellOnda3[[#This Row],[E-MAIL]]),"N/A: 'Papel' não tem Pessoas sob sua Gestão")</f>
        <v>N/A: 'Papel' não tem Pessoas sob sua Gestão</v>
      </c>
      <c r="AF217" s="72" t="str">
        <f>IF(ISERROR(SEARCH("@",TabelaKeyUsersS4BracellOnda3[[#This Row],[E-MAIL]]))=FALSE,"Tem e-Mail KeyUserBPFunc","NÂO tem e-Mail KeyUserBPFunc")</f>
        <v>Tem e-Mail KeyUserBPFunc</v>
      </c>
      <c r="AG217" s="72" t="str">
        <f>IF(ISERROR(SEARCH("@",TabelaKeyUsersS4BracellOnda3[[#This Row],[E-mail Gestor]]))=FALSE,"Tem e-Mail Gestor","NÃO tem e-Mail Gestor")</f>
        <v>NÃO tem e-Mail Gestor</v>
      </c>
      <c r="AH217" s="72" t="str">
        <f>"e-Mail KeyUserBPFuncional tem: "&amp;COUNTIFS(TabelaKeyUsersS4BracellOnda3[E-MAIL],TabelaKeyUsersS4BracellOnda3[[#This Row],[E-mail Gestor]])&amp; " Gestor Cadastrado"</f>
        <v>e-Mail KeyUserBPFuncional tem: 0 Gestor Cadastrado</v>
      </c>
      <c r="AI217" s="72" t="str">
        <f>"#Qtd NomeKeyUserBPFuncional: "&amp;COUNTIFS(TabelaKeyUsersS4BracellOnda3[NOME DO KEY USER/BPs/FUNCIONAL],TabelaKeyUsersS4BracellOnda3[[#This Row],[NOME DO KEY USER/BPs/FUNCIONAL]]) &amp; " #Qtd e-Mail: "&amp;COUNTIFS(TabelaKeyUsersS4BracellOnda3[E-MAIL],TabelaKeyUsersS4BracellOnda3[[#This Row],[E-MAIL]])</f>
        <v>#Qtd NomeKeyUserBPFuncional: 1 #Qtd e-Mail: 1</v>
      </c>
    </row>
    <row r="220" spans="1:35">
      <c r="G220" s="36" t="s">
        <v>1438</v>
      </c>
    </row>
    <row r="221" spans="1:35">
      <c r="G221" s="36" t="s">
        <v>1439</v>
      </c>
    </row>
  </sheetData>
  <mergeCells count="5">
    <mergeCell ref="L1:L5"/>
    <mergeCell ref="T1:AD1"/>
    <mergeCell ref="AE1:AI1"/>
    <mergeCell ref="A5:E5"/>
    <mergeCell ref="T5:U5"/>
  </mergeCells>
  <conditionalFormatting sqref="P7:P217 T7:U217">
    <cfRule type="containsText" dxfId="39" priority="1" operator="containsText" text="Onda 3">
      <formula>NOT(ISERROR(SEARCH("Onda 3",P7)))</formula>
    </cfRule>
  </conditionalFormatting>
  <hyperlinks>
    <hyperlink ref="O212" r:id="rId1" xr:uid="{46675083-B2E7-42D1-9403-33F7D9FCE656}"/>
    <hyperlink ref="O214" r:id="rId2" xr:uid="{FFD1CEDF-3151-468D-960B-C20BC0829BBF}"/>
    <hyperlink ref="O217" r:id="rId3" xr:uid="{BA232550-80D5-41E0-97EB-37921A6E724C}"/>
  </hyperlinks>
  <pageMargins left="0.511811024" right="0.511811024" top="0.78740157499999996" bottom="0.78740157499999996" header="0.31496062000000002" footer="0.31496062000000002"/>
  <pageSetup paperSize="9" orientation="portrait" r:id="rId4"/>
  <headerFooter>
    <oddHeader>&amp;R&amp;"arial,Bold"                    </oddHeader>
  </headerFooter>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61FE-7370-4707-8693-ABBB344641B8}">
  <sheetPr codeName="Planilha3">
    <tabColor theme="2" tint="-0.499984740745262"/>
  </sheetPr>
  <dimension ref="A1:C38"/>
  <sheetViews>
    <sheetView topLeftCell="A15" workbookViewId="0">
      <selection activeCell="G24" sqref="G24"/>
    </sheetView>
  </sheetViews>
  <sheetFormatPr defaultRowHeight="15"/>
  <cols>
    <col min="1" max="1" width="24.5703125" customWidth="1"/>
    <col min="2" max="2" width="42.140625" customWidth="1"/>
    <col min="3" max="3" width="32.85546875" customWidth="1"/>
  </cols>
  <sheetData>
    <row r="1" spans="1:3" ht="18.75">
      <c r="A1" s="21" t="s">
        <v>1440</v>
      </c>
      <c r="B1" s="21" t="s">
        <v>1441</v>
      </c>
      <c r="C1" s="21" t="s">
        <v>1442</v>
      </c>
    </row>
    <row r="2" spans="1:3" ht="30">
      <c r="A2" s="106" t="s">
        <v>1443</v>
      </c>
      <c r="B2" s="106" t="s">
        <v>1444</v>
      </c>
      <c r="C2" s="106" t="s">
        <v>1445</v>
      </c>
    </row>
    <row r="3" spans="1:3" ht="30">
      <c r="A3" s="106" t="s">
        <v>1446</v>
      </c>
      <c r="B3" s="106" t="s">
        <v>1447</v>
      </c>
      <c r="C3" s="106" t="s">
        <v>1448</v>
      </c>
    </row>
    <row r="4" spans="1:3" ht="30">
      <c r="A4" s="106" t="s">
        <v>1449</v>
      </c>
      <c r="B4" s="106" t="s">
        <v>1450</v>
      </c>
      <c r="C4" s="106" t="s">
        <v>1451</v>
      </c>
    </row>
    <row r="5" spans="1:3" ht="30">
      <c r="A5" s="106" t="s">
        <v>1452</v>
      </c>
      <c r="B5" s="106" t="s">
        <v>1453</v>
      </c>
      <c r="C5" s="107" t="s">
        <v>1454</v>
      </c>
    </row>
    <row r="6" spans="1:3">
      <c r="A6" s="106" t="s">
        <v>1455</v>
      </c>
      <c r="B6" s="106" t="s">
        <v>1456</v>
      </c>
      <c r="C6" s="106" t="s">
        <v>1457</v>
      </c>
    </row>
    <row r="7" spans="1:3">
      <c r="A7" s="106" t="s">
        <v>1458</v>
      </c>
      <c r="B7" s="106" t="s">
        <v>1459</v>
      </c>
      <c r="C7" s="106" t="s">
        <v>1460</v>
      </c>
    </row>
    <row r="8" spans="1:3" ht="30">
      <c r="A8" s="106" t="s">
        <v>1461</v>
      </c>
      <c r="B8" s="106" t="s">
        <v>1462</v>
      </c>
      <c r="C8" s="106" t="s">
        <v>1463</v>
      </c>
    </row>
    <row r="9" spans="1:3" ht="30">
      <c r="A9" s="106" t="s">
        <v>1464</v>
      </c>
      <c r="B9" s="106" t="s">
        <v>1465</v>
      </c>
      <c r="C9" s="106" t="s">
        <v>1466</v>
      </c>
    </row>
    <row r="10" spans="1:3" ht="30">
      <c r="A10" s="106" t="s">
        <v>1467</v>
      </c>
      <c r="B10" s="106" t="s">
        <v>1468</v>
      </c>
      <c r="C10" s="106" t="s">
        <v>1469</v>
      </c>
    </row>
    <row r="11" spans="1:3" ht="30">
      <c r="A11" s="106" t="s">
        <v>1470</v>
      </c>
      <c r="B11" s="106" t="s">
        <v>535</v>
      </c>
      <c r="C11" s="106" t="s">
        <v>1471</v>
      </c>
    </row>
    <row r="12" spans="1:3" ht="30">
      <c r="A12" s="106" t="s">
        <v>1472</v>
      </c>
      <c r="B12" s="106" t="s">
        <v>393</v>
      </c>
      <c r="C12" s="106" t="s">
        <v>1473</v>
      </c>
    </row>
    <row r="13" spans="1:3" ht="30">
      <c r="A13" s="106" t="s">
        <v>1474</v>
      </c>
      <c r="B13" s="106" t="s">
        <v>739</v>
      </c>
      <c r="C13" s="106" t="s">
        <v>1475</v>
      </c>
    </row>
    <row r="14" spans="1:3">
      <c r="A14" s="106" t="s">
        <v>1476</v>
      </c>
      <c r="B14" s="106" t="s">
        <v>1477</v>
      </c>
      <c r="C14" s="106" t="s">
        <v>1478</v>
      </c>
    </row>
    <row r="15" spans="1:3" ht="30">
      <c r="A15" s="106" t="s">
        <v>1479</v>
      </c>
      <c r="B15" s="106" t="s">
        <v>646</v>
      </c>
      <c r="C15" s="107" t="s">
        <v>1480</v>
      </c>
    </row>
    <row r="16" spans="1:3">
      <c r="A16" s="106" t="s">
        <v>1481</v>
      </c>
      <c r="B16" s="106" t="s">
        <v>1482</v>
      </c>
      <c r="C16" s="106" t="s">
        <v>1483</v>
      </c>
    </row>
    <row r="17" spans="1:3" ht="30">
      <c r="A17" s="106" t="s">
        <v>1484</v>
      </c>
      <c r="B17" s="106" t="s">
        <v>1485</v>
      </c>
      <c r="C17" s="106" t="s">
        <v>1486</v>
      </c>
    </row>
    <row r="18" spans="1:3" ht="30">
      <c r="A18" s="106" t="s">
        <v>1487</v>
      </c>
      <c r="B18" s="106" t="s">
        <v>1488</v>
      </c>
      <c r="C18" s="106" t="s">
        <v>1489</v>
      </c>
    </row>
    <row r="19" spans="1:3">
      <c r="A19" s="106" t="s">
        <v>1490</v>
      </c>
      <c r="B19" s="106" t="s">
        <v>434</v>
      </c>
      <c r="C19" s="106" t="s">
        <v>1491</v>
      </c>
    </row>
    <row r="20" spans="1:3">
      <c r="A20" s="106" t="s">
        <v>1492</v>
      </c>
      <c r="B20" s="106" t="s">
        <v>1493</v>
      </c>
      <c r="C20" s="106" t="s">
        <v>1494</v>
      </c>
    </row>
    <row r="21" spans="1:3" ht="30">
      <c r="A21" s="106" t="s">
        <v>1495</v>
      </c>
      <c r="B21" s="106" t="s">
        <v>1496</v>
      </c>
      <c r="C21" s="106" t="s">
        <v>1497</v>
      </c>
    </row>
    <row r="22" spans="1:3" ht="30">
      <c r="A22" s="106" t="s">
        <v>1498</v>
      </c>
      <c r="B22" s="106" t="s">
        <v>393</v>
      </c>
      <c r="C22" s="107" t="s">
        <v>1499</v>
      </c>
    </row>
    <row r="23" spans="1:3" ht="30">
      <c r="A23" s="106" t="s">
        <v>1500</v>
      </c>
      <c r="B23" s="106" t="s">
        <v>1501</v>
      </c>
      <c r="C23" s="106" t="s">
        <v>1502</v>
      </c>
    </row>
    <row r="24" spans="1:3">
      <c r="A24" s="106" t="s">
        <v>1503</v>
      </c>
      <c r="B24" s="106" t="s">
        <v>454</v>
      </c>
      <c r="C24" s="108" t="s">
        <v>1504</v>
      </c>
    </row>
    <row r="25" spans="1:3" ht="30">
      <c r="A25" s="106" t="s">
        <v>1505</v>
      </c>
      <c r="B25" s="106" t="s">
        <v>1482</v>
      </c>
      <c r="C25" s="106" t="s">
        <v>1506</v>
      </c>
    </row>
    <row r="26" spans="1:3" ht="30">
      <c r="A26" s="106" t="s">
        <v>1507</v>
      </c>
      <c r="B26" s="106" t="s">
        <v>1508</v>
      </c>
      <c r="C26" s="106" t="s">
        <v>1509</v>
      </c>
    </row>
    <row r="27" spans="1:3" ht="28.5">
      <c r="A27" s="106" t="s">
        <v>1510</v>
      </c>
      <c r="B27" s="106" t="s">
        <v>646</v>
      </c>
      <c r="C27" s="107" t="s">
        <v>1511</v>
      </c>
    </row>
    <row r="28" spans="1:3">
      <c r="A28" s="106" t="s">
        <v>1512</v>
      </c>
      <c r="B28" s="106" t="s">
        <v>1513</v>
      </c>
      <c r="C28" s="106" t="s">
        <v>1514</v>
      </c>
    </row>
    <row r="29" spans="1:3">
      <c r="A29" s="106" t="s">
        <v>1515</v>
      </c>
      <c r="B29" s="106" t="s">
        <v>1477</v>
      </c>
      <c r="C29" s="106" t="s">
        <v>1516</v>
      </c>
    </row>
    <row r="30" spans="1:3" ht="30">
      <c r="A30" s="106" t="s">
        <v>1517</v>
      </c>
      <c r="B30" s="106" t="s">
        <v>1518</v>
      </c>
      <c r="C30" s="106" t="s">
        <v>1519</v>
      </c>
    </row>
    <row r="31" spans="1:3" ht="30">
      <c r="A31" s="106" t="s">
        <v>1520</v>
      </c>
      <c r="B31" s="106" t="s">
        <v>1521</v>
      </c>
      <c r="C31" s="106" t="s">
        <v>1522</v>
      </c>
    </row>
    <row r="32" spans="1:3" ht="30">
      <c r="A32" s="106" t="s">
        <v>1523</v>
      </c>
      <c r="B32" s="106" t="s">
        <v>1524</v>
      </c>
      <c r="C32" s="106" t="s">
        <v>1525</v>
      </c>
    </row>
    <row r="33" spans="1:3">
      <c r="A33" s="106" t="s">
        <v>1526</v>
      </c>
      <c r="B33" s="106" t="s">
        <v>1527</v>
      </c>
      <c r="C33" s="106" t="s">
        <v>1528</v>
      </c>
    </row>
    <row r="34" spans="1:3">
      <c r="A34" s="106" t="s">
        <v>1529</v>
      </c>
      <c r="B34" s="106" t="s">
        <v>1530</v>
      </c>
      <c r="C34" s="106" t="s">
        <v>1531</v>
      </c>
    </row>
    <row r="35" spans="1:3" ht="30">
      <c r="A35" s="106" t="s">
        <v>1532</v>
      </c>
      <c r="B35" s="106" t="s">
        <v>732</v>
      </c>
      <c r="C35" s="106" t="s">
        <v>1533</v>
      </c>
    </row>
    <row r="36" spans="1:3">
      <c r="A36" s="106" t="s">
        <v>1534</v>
      </c>
      <c r="B36" s="106" t="s">
        <v>1535</v>
      </c>
      <c r="C36" s="106" t="s">
        <v>1536</v>
      </c>
    </row>
    <row r="37" spans="1:3">
      <c r="A37" s="106" t="s">
        <v>1537</v>
      </c>
      <c r="B37" s="106" t="s">
        <v>521</v>
      </c>
      <c r="C37" s="107" t="s">
        <v>1538</v>
      </c>
    </row>
    <row r="38" spans="1:3">
      <c r="A38" s="106" t="s">
        <v>1539</v>
      </c>
      <c r="B38" s="106" t="s">
        <v>1540</v>
      </c>
      <c r="C38" s="107" t="s">
        <v>1541</v>
      </c>
    </row>
  </sheetData>
  <hyperlinks>
    <hyperlink ref="C5" r:id="rId1" tooltip="mailto:arthur.nascimento.external@atos.net" display="mailto:arthur.nascimento.external@atos.net" xr:uid="{D6948237-F8BF-4F4B-9F99-D8E51EFC1FDD}"/>
    <hyperlink ref="C15" r:id="rId2" tooltip="mailto:homero.lima@atos.net" display="mailto:homero.lima@atos.net" xr:uid="{7E572B09-6E78-4FC1-8B8B-E2663969BDD1}"/>
    <hyperlink ref="C22" r:id="rId3" tooltip="mailto:maria.andrade@atos.net" display="mailto:maria.andrade@atos.net" xr:uid="{FDC35C4E-F3D6-4DCC-B845-59C92155FCAC}"/>
    <hyperlink ref="C27" r:id="rId4" tooltip="mailto:matheus.glinke.external@atos.net" display="mailto:matheus.glinke.external@atos.net" xr:uid="{407EC982-2285-4DCC-881A-5AF6B9BDDEF4}"/>
    <hyperlink ref="C37" r:id="rId5" tooltip="mailto:silvio.silva.external@atos.net" display="mailto:silvio.silva.external@atos.net" xr:uid="{19B5D6A4-3028-4A40-8ACB-AFBAA343A3F0}"/>
    <hyperlink ref="C38" r:id="rId6" tooltip="mailto:schlemper.alexandre@atos.net" display="mailto:schlemper.alexandre@atos.net" xr:uid="{DD8005B8-6AED-45D1-B29A-E19420DAA14A}"/>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9DF4-9723-4500-A16F-56AB5F646F1E}">
  <sheetPr codeName="Planilha4"/>
  <dimension ref="A1:BE79"/>
  <sheetViews>
    <sheetView zoomScaleNormal="100" workbookViewId="0">
      <selection activeCell="D24" sqref="D24"/>
    </sheetView>
  </sheetViews>
  <sheetFormatPr defaultRowHeight="15"/>
  <cols>
    <col min="1" max="1" width="4.140625" customWidth="1"/>
    <col min="2" max="2" width="30.5703125" customWidth="1"/>
    <col min="3" max="3" width="14.85546875" customWidth="1"/>
    <col min="4" max="4" width="104.7109375" bestFit="1" customWidth="1"/>
    <col min="5" max="6" width="3.85546875" bestFit="1" customWidth="1"/>
    <col min="7" max="7" width="3.85546875" customWidth="1"/>
    <col min="8" max="57" width="3.85546875" bestFit="1" customWidth="1"/>
  </cols>
  <sheetData>
    <row r="1" spans="2:57" ht="92.25">
      <c r="F1" s="137" t="s">
        <v>1770</v>
      </c>
      <c r="K1" s="138" t="s">
        <v>1771</v>
      </c>
      <c r="N1" s="138" t="s">
        <v>1772</v>
      </c>
      <c r="P1" s="137" t="s">
        <v>1773</v>
      </c>
      <c r="W1" s="137" t="s">
        <v>1774</v>
      </c>
      <c r="AF1" s="137" t="s">
        <v>1775</v>
      </c>
      <c r="AO1" s="137" t="s">
        <v>1776</v>
      </c>
      <c r="AS1" s="138" t="s">
        <v>1777</v>
      </c>
      <c r="BD1" s="139" t="s">
        <v>1778</v>
      </c>
    </row>
    <row r="2" spans="2:57" ht="66.599999999999994" customHeight="1">
      <c r="B2" s="140" t="s">
        <v>1779</v>
      </c>
      <c r="C2" s="140" t="s">
        <v>1780</v>
      </c>
      <c r="D2" s="140" t="s">
        <v>1781</v>
      </c>
      <c r="E2" s="141">
        <v>45754</v>
      </c>
      <c r="F2" s="141">
        <v>45761</v>
      </c>
      <c r="G2" s="141">
        <v>45768</v>
      </c>
      <c r="H2" s="141">
        <v>45775</v>
      </c>
      <c r="I2" s="141">
        <v>45782</v>
      </c>
      <c r="J2" s="141">
        <v>45789</v>
      </c>
      <c r="K2" s="141">
        <v>45796</v>
      </c>
      <c r="L2" s="141">
        <v>45803</v>
      </c>
      <c r="M2" s="141">
        <v>45810</v>
      </c>
      <c r="N2" s="141">
        <v>45817</v>
      </c>
      <c r="O2" s="141">
        <v>45824</v>
      </c>
      <c r="P2" s="141">
        <v>45831</v>
      </c>
      <c r="Q2" s="141">
        <v>45838</v>
      </c>
      <c r="R2" s="141">
        <v>45845</v>
      </c>
      <c r="S2" s="141">
        <v>45852</v>
      </c>
      <c r="T2" s="141">
        <v>45859</v>
      </c>
      <c r="U2" s="141">
        <v>45866</v>
      </c>
      <c r="V2" s="141">
        <v>45873</v>
      </c>
      <c r="W2" s="141">
        <v>45880</v>
      </c>
      <c r="X2" s="141">
        <v>45887</v>
      </c>
      <c r="Y2" s="141">
        <v>45894</v>
      </c>
      <c r="Z2" s="141">
        <v>45901</v>
      </c>
      <c r="AA2" s="141">
        <v>45908</v>
      </c>
      <c r="AB2" s="141">
        <v>45915</v>
      </c>
      <c r="AC2" s="141">
        <v>45922</v>
      </c>
      <c r="AD2" s="141">
        <v>45929</v>
      </c>
      <c r="AE2" s="141">
        <v>45936</v>
      </c>
      <c r="AF2" s="141">
        <v>45943</v>
      </c>
      <c r="AG2" s="141">
        <v>45950</v>
      </c>
      <c r="AH2" s="141">
        <v>45957</v>
      </c>
      <c r="AI2" s="141">
        <v>45964</v>
      </c>
      <c r="AJ2" s="141">
        <v>45971</v>
      </c>
      <c r="AK2" s="141">
        <v>45978</v>
      </c>
      <c r="AL2" s="141">
        <v>45985</v>
      </c>
      <c r="AM2" s="141">
        <v>45992</v>
      </c>
      <c r="AN2" s="141">
        <v>45999</v>
      </c>
      <c r="AO2" s="141">
        <v>46006</v>
      </c>
      <c r="AP2" s="141">
        <v>46013</v>
      </c>
      <c r="AQ2" s="141">
        <v>46020</v>
      </c>
      <c r="AR2" s="141">
        <v>46027</v>
      </c>
      <c r="AS2" s="141">
        <v>46034</v>
      </c>
      <c r="AT2" s="141">
        <v>46041</v>
      </c>
      <c r="AU2" s="141">
        <v>46048</v>
      </c>
      <c r="AV2" s="141">
        <v>46055</v>
      </c>
      <c r="AW2" s="141">
        <v>46062</v>
      </c>
      <c r="AX2" s="141">
        <v>46069</v>
      </c>
      <c r="AY2" s="141">
        <v>46076</v>
      </c>
      <c r="AZ2" s="141">
        <v>46083</v>
      </c>
      <c r="BA2" s="141">
        <v>46090</v>
      </c>
      <c r="BB2" s="141">
        <v>46097</v>
      </c>
      <c r="BC2" s="141">
        <v>46104</v>
      </c>
      <c r="BD2" s="142">
        <v>46111</v>
      </c>
      <c r="BE2" s="141">
        <v>46118</v>
      </c>
    </row>
    <row r="3" spans="2:57">
      <c r="B3" s="143" t="s">
        <v>1782</v>
      </c>
      <c r="C3" s="143" t="s">
        <v>1783</v>
      </c>
      <c r="D3" s="140" t="s">
        <v>1784</v>
      </c>
      <c r="E3" s="144"/>
      <c r="F3" s="144"/>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row>
    <row r="4" spans="2:57">
      <c r="B4" s="143" t="s">
        <v>1782</v>
      </c>
      <c r="C4" s="143" t="s">
        <v>1783</v>
      </c>
      <c r="D4" s="140" t="s">
        <v>1785</v>
      </c>
      <c r="E4" s="144"/>
      <c r="F4" s="144"/>
      <c r="G4" s="144"/>
      <c r="H4" s="144"/>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row>
    <row r="5" spans="2:57">
      <c r="B5" s="143" t="s">
        <v>1782</v>
      </c>
      <c r="C5" s="143" t="s">
        <v>1783</v>
      </c>
      <c r="D5" s="140" t="s">
        <v>1786</v>
      </c>
      <c r="E5" s="141"/>
      <c r="F5" s="141"/>
      <c r="G5" s="141"/>
      <c r="H5" s="141"/>
      <c r="I5" s="144"/>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row>
    <row r="6" spans="2:57">
      <c r="B6" s="143" t="s">
        <v>1782</v>
      </c>
      <c r="C6" s="143" t="s">
        <v>1783</v>
      </c>
      <c r="D6" s="140" t="s">
        <v>1787</v>
      </c>
      <c r="E6" s="144"/>
      <c r="F6" s="144"/>
      <c r="G6" s="144"/>
      <c r="H6" s="144"/>
      <c r="I6" s="144"/>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row>
    <row r="7" spans="2:57">
      <c r="B7" s="143" t="s">
        <v>1782</v>
      </c>
      <c r="C7" s="143" t="s">
        <v>1783</v>
      </c>
      <c r="D7" s="140" t="s">
        <v>1788</v>
      </c>
      <c r="E7" s="141"/>
      <c r="F7" s="141"/>
      <c r="G7" s="141"/>
      <c r="H7" s="141"/>
      <c r="I7" s="144"/>
      <c r="J7" s="144"/>
      <c r="K7" s="144"/>
      <c r="L7" s="144"/>
      <c r="M7" s="144"/>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row>
    <row r="8" spans="2:57">
      <c r="B8" s="143" t="s">
        <v>1782</v>
      </c>
      <c r="C8" s="143" t="s">
        <v>1783</v>
      </c>
      <c r="D8" s="140" t="s">
        <v>1789</v>
      </c>
      <c r="E8" s="141"/>
      <c r="F8" s="141"/>
      <c r="G8" s="141"/>
      <c r="H8" s="141"/>
      <c r="I8" s="141"/>
      <c r="J8" s="141"/>
      <c r="K8" s="141"/>
      <c r="L8" s="141"/>
      <c r="M8" s="141"/>
      <c r="N8" s="144"/>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row>
    <row r="9" spans="2:57">
      <c r="B9" s="143" t="s">
        <v>1782</v>
      </c>
      <c r="C9" s="143" t="s">
        <v>1783</v>
      </c>
      <c r="D9" s="140" t="s">
        <v>1790</v>
      </c>
      <c r="E9" s="141"/>
      <c r="F9" s="141"/>
      <c r="G9" s="141"/>
      <c r="H9" s="141"/>
      <c r="I9" s="141"/>
      <c r="J9" s="141"/>
      <c r="K9" s="145"/>
      <c r="L9" s="145"/>
      <c r="M9" s="145"/>
      <c r="N9" s="145"/>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row>
    <row r="10" spans="2:57">
      <c r="B10" s="143" t="s">
        <v>1782</v>
      </c>
      <c r="C10" s="143" t="s">
        <v>1783</v>
      </c>
      <c r="D10" s="140" t="s">
        <v>1791</v>
      </c>
      <c r="E10" s="144"/>
      <c r="F10" s="144"/>
      <c r="G10" s="144"/>
      <c r="H10" s="144"/>
      <c r="I10" s="144"/>
      <c r="J10" s="144"/>
      <c r="K10" s="144"/>
      <c r="L10" s="144"/>
      <c r="M10" s="144"/>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row>
    <row r="11" spans="2:57">
      <c r="B11" s="143" t="s">
        <v>1782</v>
      </c>
      <c r="C11" s="143" t="s">
        <v>1783</v>
      </c>
      <c r="D11" s="140" t="s">
        <v>1792</v>
      </c>
      <c r="E11" s="141"/>
      <c r="F11" s="141"/>
      <c r="G11" s="141"/>
      <c r="H11" s="141"/>
      <c r="I11" s="141"/>
      <c r="J11" s="141"/>
      <c r="K11" s="141"/>
      <c r="L11" s="141"/>
      <c r="M11" s="144"/>
      <c r="N11" s="144"/>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row>
    <row r="12" spans="2:57">
      <c r="B12" s="143" t="s">
        <v>1782</v>
      </c>
      <c r="C12" s="143" t="s">
        <v>1793</v>
      </c>
      <c r="D12" s="140" t="s">
        <v>1794</v>
      </c>
      <c r="E12" s="141"/>
      <c r="F12" s="141"/>
      <c r="G12" s="141"/>
      <c r="H12" s="141"/>
      <c r="I12" s="141"/>
      <c r="J12" s="141"/>
      <c r="K12" s="141"/>
      <c r="L12" s="144"/>
      <c r="M12" s="144"/>
      <c r="N12" s="144"/>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row>
    <row r="13" spans="2:57">
      <c r="B13" s="143" t="s">
        <v>1782</v>
      </c>
      <c r="C13" s="143" t="s">
        <v>1783</v>
      </c>
      <c r="D13" s="140" t="s">
        <v>1795</v>
      </c>
      <c r="E13" s="144"/>
      <c r="F13" s="144"/>
      <c r="G13" s="144"/>
      <c r="H13" s="144"/>
      <c r="I13" s="144"/>
      <c r="J13" s="144"/>
      <c r="K13" s="144"/>
      <c r="L13" s="144"/>
      <c r="M13" s="144"/>
      <c r="N13" s="144"/>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row>
    <row r="14" spans="2:57">
      <c r="B14" s="143" t="s">
        <v>1796</v>
      </c>
      <c r="C14" s="143" t="s">
        <v>1783</v>
      </c>
      <c r="D14" s="140" t="s">
        <v>1797</v>
      </c>
      <c r="E14" s="146"/>
      <c r="F14" s="141"/>
      <c r="G14" s="141"/>
      <c r="H14" s="141"/>
      <c r="I14" s="141"/>
      <c r="J14" s="141"/>
      <c r="K14" s="141"/>
      <c r="L14" s="141"/>
      <c r="M14" s="141"/>
      <c r="N14" s="141"/>
      <c r="O14" s="141"/>
      <c r="P14" s="141"/>
      <c r="Q14" s="141"/>
      <c r="R14" s="141"/>
      <c r="S14" s="141"/>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row>
    <row r="15" spans="2:57">
      <c r="B15" s="143" t="s">
        <v>1796</v>
      </c>
      <c r="C15" s="143" t="s">
        <v>1783</v>
      </c>
      <c r="D15" s="140" t="s">
        <v>1798</v>
      </c>
      <c r="E15" s="141"/>
      <c r="F15" s="141"/>
      <c r="G15" s="141"/>
      <c r="H15" s="141"/>
      <c r="I15" s="146"/>
      <c r="J15" s="146"/>
      <c r="K15" s="146"/>
      <c r="L15" s="141"/>
      <c r="M15" s="141"/>
      <c r="N15" s="141"/>
      <c r="O15" s="141"/>
      <c r="P15" s="141"/>
      <c r="Q15" s="141"/>
      <c r="R15" s="141"/>
      <c r="S15" s="141"/>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row>
    <row r="16" spans="2:57">
      <c r="B16" s="143" t="s">
        <v>1796</v>
      </c>
      <c r="C16" s="143" t="s">
        <v>1783</v>
      </c>
      <c r="D16" s="140" t="s">
        <v>1799</v>
      </c>
      <c r="E16" s="141"/>
      <c r="F16" s="141"/>
      <c r="G16" s="141"/>
      <c r="H16" s="141"/>
      <c r="I16" s="141"/>
      <c r="J16" s="141"/>
      <c r="K16" s="140"/>
      <c r="L16" s="146"/>
      <c r="M16" s="141"/>
      <c r="N16" s="141"/>
      <c r="O16" s="141"/>
      <c r="P16" s="141"/>
      <c r="Q16" s="141"/>
      <c r="R16" s="141"/>
      <c r="S16" s="141"/>
      <c r="T16" s="141"/>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row>
    <row r="17" spans="1:57">
      <c r="B17" s="143" t="s">
        <v>1796</v>
      </c>
      <c r="C17" s="143" t="s">
        <v>1783</v>
      </c>
      <c r="D17" s="140" t="s">
        <v>1800</v>
      </c>
      <c r="E17" s="141"/>
      <c r="F17" s="141"/>
      <c r="G17" s="141"/>
      <c r="H17" s="141"/>
      <c r="I17" s="141"/>
      <c r="J17" s="141"/>
      <c r="K17" s="140"/>
      <c r="L17" s="141"/>
      <c r="M17" s="141"/>
      <c r="N17" s="141"/>
      <c r="O17" s="141"/>
      <c r="P17" s="141"/>
      <c r="Q17" s="141"/>
      <c r="R17" s="141"/>
      <c r="S17" s="141"/>
      <c r="T17" s="141"/>
      <c r="U17" s="140"/>
      <c r="V17" s="140"/>
      <c r="W17" s="140"/>
      <c r="X17" s="140"/>
      <c r="Y17" s="140"/>
      <c r="Z17" s="140"/>
      <c r="AA17" s="140"/>
      <c r="AB17" s="140"/>
      <c r="AC17" s="140"/>
      <c r="AD17" s="140"/>
      <c r="AE17" s="140"/>
      <c r="AF17" s="146"/>
      <c r="AG17" s="146"/>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row>
    <row r="18" spans="1:57">
      <c r="B18" s="143" t="s">
        <v>1796</v>
      </c>
      <c r="C18" s="143" t="s">
        <v>1783</v>
      </c>
      <c r="D18" s="140" t="s">
        <v>1801</v>
      </c>
      <c r="E18" s="141"/>
      <c r="F18" s="141"/>
      <c r="G18" s="141"/>
      <c r="H18" s="141"/>
      <c r="I18" s="141"/>
      <c r="J18" s="141"/>
      <c r="K18" s="140"/>
      <c r="L18" s="141"/>
      <c r="M18" s="141"/>
      <c r="N18" s="141"/>
      <c r="O18" s="141"/>
      <c r="P18" s="141"/>
      <c r="Q18" s="141"/>
      <c r="R18" s="141"/>
      <c r="S18" s="141"/>
      <c r="T18" s="141"/>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6"/>
      <c r="AW18" s="146"/>
      <c r="AX18" s="140"/>
      <c r="AY18" s="141"/>
      <c r="AZ18" s="141"/>
      <c r="BA18" s="140"/>
      <c r="BB18" s="140"/>
      <c r="BC18" s="140"/>
      <c r="BD18" s="140"/>
      <c r="BE18" s="140"/>
    </row>
    <row r="19" spans="1:57">
      <c r="B19" s="147" t="s">
        <v>1802</v>
      </c>
      <c r="C19" s="147" t="s">
        <v>398</v>
      </c>
      <c r="D19" s="148" t="s">
        <v>1803</v>
      </c>
      <c r="E19" s="140"/>
      <c r="F19" s="140"/>
      <c r="G19" s="140"/>
      <c r="H19" s="140"/>
      <c r="I19" s="140"/>
      <c r="J19" s="140"/>
      <c r="K19" s="140"/>
      <c r="L19" s="140"/>
      <c r="M19" s="146"/>
      <c r="N19" s="146"/>
      <c r="O19" s="146"/>
      <c r="P19" s="146"/>
      <c r="Q19" s="146"/>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row>
    <row r="20" spans="1:57">
      <c r="B20" s="147" t="s">
        <v>1802</v>
      </c>
      <c r="C20" s="147" t="s">
        <v>398</v>
      </c>
      <c r="D20" s="148" t="s">
        <v>1804</v>
      </c>
      <c r="E20" s="140"/>
      <c r="F20" s="140"/>
      <c r="G20" s="140"/>
      <c r="H20" s="140"/>
      <c r="I20" s="140"/>
      <c r="J20" s="140"/>
      <c r="K20" s="140"/>
      <c r="L20" s="140"/>
      <c r="M20" s="140"/>
      <c r="N20" s="140"/>
      <c r="O20" s="140"/>
      <c r="P20" s="140"/>
      <c r="Q20" s="140"/>
      <c r="R20" s="146"/>
      <c r="S20" s="146"/>
      <c r="T20" s="146"/>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row>
    <row r="21" spans="1:57">
      <c r="A21" s="149"/>
      <c r="B21" s="147" t="s">
        <v>1805</v>
      </c>
      <c r="C21" s="147" t="s">
        <v>1783</v>
      </c>
      <c r="D21" s="148" t="s">
        <v>1806</v>
      </c>
      <c r="E21" s="140"/>
      <c r="F21" s="140"/>
      <c r="G21" s="140"/>
      <c r="H21" s="140"/>
      <c r="I21" s="140"/>
      <c r="J21" s="140"/>
      <c r="K21" s="140"/>
      <c r="L21" s="140"/>
      <c r="M21" s="140"/>
      <c r="N21" s="140"/>
      <c r="O21" s="140"/>
      <c r="P21" s="140"/>
      <c r="Q21" s="140"/>
      <c r="R21" s="140"/>
      <c r="S21" s="140"/>
      <c r="T21" s="140"/>
      <c r="U21" s="146"/>
      <c r="V21" s="146"/>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row>
    <row r="22" spans="1:57">
      <c r="A22" s="150"/>
      <c r="B22" s="147" t="s">
        <v>1805</v>
      </c>
      <c r="C22" s="147" t="s">
        <v>1793</v>
      </c>
      <c r="D22" s="148" t="s">
        <v>1807</v>
      </c>
      <c r="E22" s="140"/>
      <c r="F22" s="140"/>
      <c r="G22" s="140"/>
      <c r="H22" s="140"/>
      <c r="I22" s="140"/>
      <c r="J22" s="140"/>
      <c r="K22" s="140"/>
      <c r="L22" s="140"/>
      <c r="M22" s="140"/>
      <c r="N22" s="140"/>
      <c r="O22" s="140"/>
      <c r="P22" s="140"/>
      <c r="Q22" s="140"/>
      <c r="R22" s="140"/>
      <c r="S22" s="140"/>
      <c r="T22" s="140"/>
      <c r="U22" s="140"/>
      <c r="V22" s="140"/>
      <c r="W22" s="146"/>
      <c r="X22" s="146"/>
      <c r="Y22" s="146"/>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row>
    <row r="23" spans="1:57">
      <c r="A23" s="150"/>
      <c r="B23" s="147" t="s">
        <v>1802</v>
      </c>
      <c r="C23" s="147" t="s">
        <v>398</v>
      </c>
      <c r="D23" s="148" t="s">
        <v>1808</v>
      </c>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6"/>
      <c r="AI23" s="146"/>
      <c r="AJ23" s="140"/>
      <c r="AM23" s="140"/>
      <c r="AN23" s="140"/>
      <c r="AO23" s="140"/>
      <c r="AP23" s="140"/>
      <c r="AQ23" s="140"/>
      <c r="AR23" s="140"/>
      <c r="AS23" s="140"/>
      <c r="AT23" s="140"/>
      <c r="AU23" s="140"/>
      <c r="AV23" s="140"/>
      <c r="AW23" s="140"/>
      <c r="AX23" s="140"/>
      <c r="AY23" s="140"/>
      <c r="AZ23" s="140"/>
      <c r="BA23" s="140"/>
      <c r="BB23" s="140"/>
      <c r="BC23" s="140"/>
      <c r="BD23" s="140"/>
      <c r="BE23" s="140"/>
    </row>
    <row r="24" spans="1:57">
      <c r="A24" s="150"/>
      <c r="B24" s="147" t="s">
        <v>1802</v>
      </c>
      <c r="C24" s="147" t="s">
        <v>398</v>
      </c>
      <c r="D24" s="148" t="s">
        <v>1809</v>
      </c>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6"/>
      <c r="AY24" s="146"/>
      <c r="AZ24" s="140"/>
      <c r="BA24" s="140"/>
      <c r="BB24" s="140"/>
      <c r="BC24" s="140"/>
      <c r="BD24" s="140"/>
      <c r="BE24" s="140"/>
    </row>
    <row r="25" spans="1:57">
      <c r="B25" s="147" t="s">
        <v>1810</v>
      </c>
      <c r="C25" s="147" t="s">
        <v>398</v>
      </c>
      <c r="D25" s="151" t="s">
        <v>1811</v>
      </c>
      <c r="E25" s="141"/>
      <c r="F25" s="141"/>
      <c r="G25" s="141"/>
      <c r="H25" s="141"/>
      <c r="I25" s="141"/>
      <c r="J25" s="141"/>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40"/>
      <c r="AM25" s="140"/>
      <c r="AN25" s="141"/>
      <c r="AO25" s="141"/>
      <c r="AP25" s="141"/>
      <c r="AQ25" s="141"/>
      <c r="AR25" s="141"/>
      <c r="AS25" s="141"/>
      <c r="AT25" s="141"/>
      <c r="AU25" s="141"/>
      <c r="AV25" s="141"/>
      <c r="AW25" s="141"/>
      <c r="AX25" s="141"/>
      <c r="AY25" s="141"/>
      <c r="AZ25" s="141"/>
      <c r="BA25" s="141"/>
      <c r="BB25" s="141"/>
      <c r="BC25" s="141"/>
      <c r="BD25" s="141"/>
      <c r="BE25" s="141"/>
    </row>
    <row r="26" spans="1:57">
      <c r="B26" s="147" t="s">
        <v>1810</v>
      </c>
      <c r="C26" s="147" t="s">
        <v>398</v>
      </c>
      <c r="D26" s="151" t="s">
        <v>1812</v>
      </c>
      <c r="E26" s="141"/>
      <c r="F26" s="141"/>
      <c r="G26" s="141"/>
      <c r="H26" s="141"/>
      <c r="I26" s="141"/>
      <c r="J26" s="141"/>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41"/>
      <c r="AU26" s="141"/>
      <c r="AV26" s="141"/>
      <c r="AW26" s="141"/>
      <c r="AX26" s="141"/>
      <c r="AY26" s="141"/>
      <c r="AZ26" s="141"/>
      <c r="BA26" s="141"/>
      <c r="BB26" s="141"/>
      <c r="BC26" s="141"/>
      <c r="BD26" s="141"/>
      <c r="BE26" s="141"/>
    </row>
    <row r="27" spans="1:57">
      <c r="B27" s="147" t="s">
        <v>1810</v>
      </c>
      <c r="C27" s="147" t="s">
        <v>1783</v>
      </c>
      <c r="D27" s="151" t="s">
        <v>1813</v>
      </c>
      <c r="E27" s="141"/>
      <c r="F27" s="141"/>
      <c r="G27" s="141"/>
      <c r="H27" s="141"/>
      <c r="I27" s="141"/>
      <c r="J27" s="141"/>
      <c r="K27" s="141"/>
      <c r="L27" s="141"/>
      <c r="M27" s="141"/>
      <c r="N27" s="141"/>
      <c r="O27" s="154"/>
      <c r="P27" s="154"/>
      <c r="Q27" s="154"/>
      <c r="R27" s="154"/>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row>
    <row r="28" spans="1:57">
      <c r="B28" s="147" t="s">
        <v>1810</v>
      </c>
      <c r="C28" s="147" t="s">
        <v>1783</v>
      </c>
      <c r="D28" s="151" t="s">
        <v>1814</v>
      </c>
      <c r="E28" s="141"/>
      <c r="F28" s="141"/>
      <c r="G28" s="141"/>
      <c r="H28" s="141"/>
      <c r="I28" s="141"/>
      <c r="J28" s="141"/>
      <c r="K28" s="141"/>
      <c r="L28" s="141"/>
      <c r="M28" s="141"/>
      <c r="N28" s="141"/>
      <c r="O28" s="154"/>
      <c r="P28" s="154"/>
      <c r="Q28" s="154"/>
      <c r="R28" s="154"/>
      <c r="S28" s="154"/>
      <c r="T28" s="154"/>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row>
    <row r="29" spans="1:57">
      <c r="B29" s="147" t="s">
        <v>1810</v>
      </c>
      <c r="C29" s="147" t="s">
        <v>1783</v>
      </c>
      <c r="D29" s="151" t="s">
        <v>1815</v>
      </c>
      <c r="E29" s="141"/>
      <c r="F29" s="141"/>
      <c r="G29" s="141"/>
      <c r="H29" s="141"/>
      <c r="I29" s="141"/>
      <c r="J29" s="141"/>
      <c r="K29" s="141"/>
      <c r="L29" s="141"/>
      <c r="M29" s="154"/>
      <c r="N29" s="154"/>
      <c r="O29" s="154"/>
      <c r="P29" s="154"/>
      <c r="Q29" s="154"/>
      <c r="R29" s="154"/>
      <c r="S29" s="154"/>
      <c r="T29" s="154"/>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row>
    <row r="30" spans="1:57">
      <c r="A30" s="150"/>
      <c r="B30" s="147" t="s">
        <v>1816</v>
      </c>
      <c r="C30" s="147" t="s">
        <v>398</v>
      </c>
      <c r="D30" s="148" t="s">
        <v>1817</v>
      </c>
      <c r="E30" s="140"/>
      <c r="F30" s="140"/>
      <c r="G30" s="140"/>
      <c r="H30" s="140"/>
      <c r="I30" s="140"/>
      <c r="J30" s="140"/>
      <c r="K30" s="140"/>
      <c r="L30" s="140"/>
      <c r="M30" s="140"/>
      <c r="N30" s="140"/>
      <c r="O30" s="140"/>
      <c r="P30" s="140"/>
      <c r="Q30" s="140"/>
      <c r="R30" s="140"/>
      <c r="S30" s="155"/>
      <c r="T30" s="155"/>
      <c r="U30" s="155"/>
      <c r="V30" s="155"/>
      <c r="W30" s="155"/>
      <c r="X30" s="155"/>
      <c r="Y30" s="155"/>
      <c r="Z30" s="155"/>
      <c r="AA30" s="155"/>
      <c r="AB30" s="155"/>
      <c r="AC30" s="155"/>
      <c r="AD30" s="155"/>
      <c r="AE30" s="155"/>
      <c r="AF30" s="155"/>
      <c r="AG30" s="155"/>
      <c r="AH30" s="155"/>
      <c r="AI30" s="155"/>
      <c r="AJ30" s="155"/>
      <c r="AK30" s="155"/>
      <c r="AL30" s="155"/>
      <c r="AM30" s="140"/>
      <c r="AN30" s="140"/>
      <c r="AO30" s="140"/>
      <c r="AP30" s="140"/>
      <c r="AQ30" s="140"/>
      <c r="AR30" s="140"/>
      <c r="AS30" s="140"/>
      <c r="AT30" s="140"/>
      <c r="AU30" s="140"/>
      <c r="AV30" s="140"/>
      <c r="AW30" s="140"/>
      <c r="AX30" s="140"/>
      <c r="AY30" s="140"/>
      <c r="AZ30" s="140"/>
      <c r="BA30" s="140"/>
      <c r="BB30" s="140"/>
      <c r="BC30" s="140"/>
      <c r="BD30" s="140"/>
      <c r="BE30" s="140"/>
    </row>
    <row r="31" spans="1:57">
      <c r="A31" s="150"/>
      <c r="B31" s="147" t="s">
        <v>1816</v>
      </c>
      <c r="C31" s="147" t="s">
        <v>398</v>
      </c>
      <c r="D31" s="148" t="s">
        <v>1818</v>
      </c>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55"/>
      <c r="AP31" s="155"/>
      <c r="AQ31" s="155"/>
      <c r="AR31" s="155"/>
      <c r="AS31" s="155"/>
      <c r="AT31" s="155"/>
      <c r="AU31" s="155"/>
      <c r="AV31" s="140"/>
      <c r="AW31" s="140"/>
      <c r="AX31" s="140"/>
      <c r="AY31" s="140"/>
      <c r="AZ31" s="140"/>
      <c r="BA31" s="140"/>
      <c r="BB31" s="140"/>
      <c r="BC31" s="140"/>
      <c r="BD31" s="140"/>
      <c r="BE31" s="140"/>
    </row>
    <row r="32" spans="1:57">
      <c r="A32" s="150"/>
      <c r="B32" s="147" t="s">
        <v>1816</v>
      </c>
      <c r="C32" s="147" t="s">
        <v>398</v>
      </c>
      <c r="D32" s="148" t="s">
        <v>1819</v>
      </c>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55"/>
      <c r="AK32" s="155"/>
      <c r="AL32" s="155"/>
      <c r="AM32" s="140"/>
      <c r="AN32" s="140"/>
      <c r="AO32" s="140"/>
      <c r="AP32" s="140"/>
      <c r="AQ32" s="140"/>
      <c r="AR32" s="140"/>
      <c r="AS32" s="140"/>
      <c r="AT32" s="140"/>
      <c r="AU32" s="140"/>
      <c r="AV32" s="140"/>
      <c r="AW32" s="140"/>
      <c r="AX32" s="140"/>
      <c r="AY32" s="140"/>
      <c r="AZ32" s="140"/>
      <c r="BA32" s="140"/>
      <c r="BB32" s="140"/>
      <c r="BC32" s="140"/>
      <c r="BD32" s="140"/>
      <c r="BE32" s="140"/>
    </row>
    <row r="33" spans="1:57">
      <c r="A33" s="150"/>
      <c r="B33" s="147" t="s">
        <v>1816</v>
      </c>
      <c r="C33" s="147" t="s">
        <v>398</v>
      </c>
      <c r="D33" s="148" t="s">
        <v>1820</v>
      </c>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55"/>
      <c r="BA33" s="155"/>
      <c r="BB33" s="155"/>
      <c r="BC33" s="140"/>
      <c r="BD33" s="140"/>
      <c r="BE33" s="140"/>
    </row>
    <row r="34" spans="1:57">
      <c r="A34" s="150"/>
      <c r="B34" s="147" t="s">
        <v>1821</v>
      </c>
      <c r="C34" s="147" t="s">
        <v>1783</v>
      </c>
      <c r="D34" s="148" t="s">
        <v>1822</v>
      </c>
      <c r="E34" s="140"/>
      <c r="F34" s="140"/>
      <c r="G34" s="140"/>
      <c r="H34" s="140"/>
      <c r="I34" s="140"/>
      <c r="J34" s="140"/>
      <c r="K34" s="140"/>
      <c r="L34" s="140"/>
      <c r="M34" s="140"/>
      <c r="N34" s="140"/>
      <c r="O34" s="140"/>
      <c r="P34" s="140"/>
      <c r="Q34" s="156"/>
      <c r="R34" s="156"/>
      <c r="S34" s="156"/>
      <c r="T34" s="156"/>
      <c r="U34" s="156"/>
      <c r="V34" s="156"/>
      <c r="W34" s="156"/>
      <c r="X34" s="156"/>
      <c r="Y34" s="156"/>
      <c r="Z34" s="156"/>
      <c r="AA34" s="156"/>
      <c r="AB34" s="156"/>
      <c r="AC34" s="156"/>
      <c r="AD34" s="156"/>
      <c r="AE34" s="156"/>
      <c r="AF34" s="156"/>
      <c r="AG34" s="156"/>
      <c r="AH34" s="156"/>
      <c r="AI34" s="156"/>
      <c r="AJ34" s="156"/>
      <c r="AK34" s="156"/>
      <c r="AL34" s="156"/>
      <c r="AM34" s="156"/>
      <c r="AN34" s="156"/>
      <c r="AO34" s="156"/>
      <c r="AP34" s="156"/>
      <c r="AQ34" s="156"/>
      <c r="AR34" s="156"/>
      <c r="AS34" s="156"/>
      <c r="AT34" s="156"/>
      <c r="AU34" s="156"/>
      <c r="AV34" s="156"/>
      <c r="AW34" s="156"/>
      <c r="AX34" s="156"/>
      <c r="AY34" s="156"/>
      <c r="AZ34" s="156"/>
      <c r="BA34" s="156"/>
      <c r="BB34" s="140"/>
      <c r="BC34" s="140"/>
      <c r="BD34" s="140"/>
      <c r="BE34" s="140"/>
    </row>
    <row r="35" spans="1:57">
      <c r="A35" s="150"/>
      <c r="B35" s="147" t="s">
        <v>1823</v>
      </c>
      <c r="C35" s="147" t="s">
        <v>1783</v>
      </c>
      <c r="D35" s="148" t="s">
        <v>1824</v>
      </c>
      <c r="E35" s="140"/>
      <c r="F35" s="140"/>
      <c r="G35" s="140"/>
      <c r="H35" s="140"/>
      <c r="I35" s="140"/>
      <c r="J35" s="140"/>
      <c r="K35" s="140"/>
      <c r="L35" s="140"/>
      <c r="M35" s="140"/>
      <c r="N35" s="140"/>
      <c r="O35" s="140"/>
      <c r="P35" s="140"/>
      <c r="Q35" s="140"/>
      <c r="R35" s="140"/>
      <c r="S35" s="140"/>
      <c r="T35" s="140"/>
      <c r="U35" s="145"/>
      <c r="V35" s="145"/>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row>
    <row r="36" spans="1:57">
      <c r="A36" s="157"/>
      <c r="B36" s="147" t="s">
        <v>1823</v>
      </c>
      <c r="C36" s="147" t="s">
        <v>1783</v>
      </c>
      <c r="D36" s="148" t="s">
        <v>1825</v>
      </c>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5"/>
      <c r="AD36" s="145"/>
      <c r="AE36" s="145"/>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row>
    <row r="37" spans="1:57">
      <c r="A37" s="157"/>
      <c r="B37" s="147" t="s">
        <v>1823</v>
      </c>
      <c r="C37" s="147" t="s">
        <v>1783</v>
      </c>
      <c r="D37" s="148" t="s">
        <v>1826</v>
      </c>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5"/>
      <c r="AL37" s="145"/>
      <c r="AM37" s="145"/>
      <c r="AN37" s="145"/>
      <c r="AO37" s="140"/>
      <c r="AP37" s="140"/>
      <c r="AQ37" s="140"/>
      <c r="AR37" s="140"/>
      <c r="AS37" s="140"/>
      <c r="AT37" s="140"/>
      <c r="AU37" s="140"/>
      <c r="AV37" s="140"/>
      <c r="AW37" s="140"/>
      <c r="AX37" s="140"/>
      <c r="AY37" s="140"/>
      <c r="AZ37" s="140"/>
      <c r="BA37" s="140"/>
      <c r="BB37" s="140"/>
      <c r="BC37" s="140"/>
      <c r="BD37" s="140"/>
      <c r="BE37" s="140"/>
    </row>
    <row r="38" spans="1:57">
      <c r="A38" s="157"/>
      <c r="B38" s="147" t="s">
        <v>1823</v>
      </c>
      <c r="C38" s="147" t="s">
        <v>1783</v>
      </c>
      <c r="D38" s="148" t="s">
        <v>1827</v>
      </c>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5"/>
      <c r="AU38" s="145"/>
      <c r="AV38" s="145"/>
      <c r="AW38" s="145"/>
      <c r="AX38" s="145"/>
      <c r="AY38" s="140"/>
      <c r="AZ38" s="140"/>
      <c r="BA38" s="140"/>
      <c r="BB38" s="140"/>
      <c r="BC38" s="140"/>
      <c r="BD38" s="140"/>
      <c r="BE38" s="140"/>
    </row>
    <row r="39" spans="1:57">
      <c r="A39" s="157"/>
      <c r="B39" s="147" t="s">
        <v>1823</v>
      </c>
      <c r="C39" s="147" t="s">
        <v>1783</v>
      </c>
      <c r="D39" s="148" t="s">
        <v>1828</v>
      </c>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5"/>
      <c r="BA39" s="145"/>
      <c r="BB39" s="145"/>
      <c r="BC39" s="145"/>
      <c r="BD39" s="140"/>
      <c r="BE39" s="140"/>
    </row>
    <row r="40" spans="1:57">
      <c r="A40" s="157"/>
      <c r="B40" s="147" t="s">
        <v>1829</v>
      </c>
      <c r="C40" s="147" t="s">
        <v>1783</v>
      </c>
      <c r="D40" s="148" t="s">
        <v>1830</v>
      </c>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6"/>
      <c r="BC40" s="140"/>
      <c r="BD40" s="140"/>
      <c r="BE40" s="140"/>
    </row>
    <row r="41" spans="1:57">
      <c r="A41" s="157"/>
      <c r="B41" s="147" t="s">
        <v>1802</v>
      </c>
      <c r="C41" s="147" t="s">
        <v>398</v>
      </c>
      <c r="D41" s="148" t="s">
        <v>1831</v>
      </c>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6"/>
      <c r="BD41" s="140"/>
      <c r="BE41" s="140"/>
    </row>
    <row r="42" spans="1:57">
      <c r="A42" s="157"/>
      <c r="B42" s="143" t="s">
        <v>1816</v>
      </c>
      <c r="C42" s="143" t="s">
        <v>398</v>
      </c>
      <c r="D42" s="140" t="s">
        <v>1832</v>
      </c>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55"/>
      <c r="BD42" s="140"/>
      <c r="BE42" s="140"/>
    </row>
    <row r="43" spans="1:57">
      <c r="A43" s="157"/>
      <c r="B43" s="143" t="s">
        <v>1823</v>
      </c>
      <c r="C43" s="143" t="s">
        <v>1783</v>
      </c>
      <c r="D43" s="140" t="s">
        <v>1833</v>
      </c>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5"/>
      <c r="BE43" s="140"/>
    </row>
    <row r="44" spans="1:57">
      <c r="A44" s="157"/>
      <c r="B44" s="143" t="s">
        <v>1834</v>
      </c>
      <c r="C44" s="143" t="s">
        <v>398</v>
      </c>
      <c r="D44" s="140" t="s">
        <v>1835</v>
      </c>
      <c r="E44" s="140"/>
      <c r="F44" s="140"/>
      <c r="G44" s="140"/>
      <c r="H44" s="140"/>
      <c r="I44" s="140"/>
      <c r="J44" s="140"/>
      <c r="K44" s="140"/>
      <c r="L44" s="140"/>
      <c r="M44" s="140"/>
      <c r="N44" s="140"/>
      <c r="O44" s="140"/>
      <c r="P44" s="140"/>
      <c r="Q44" s="140"/>
      <c r="R44" s="140"/>
      <c r="S44" s="140"/>
      <c r="T44" s="140"/>
      <c r="U44" s="140"/>
      <c r="V44" s="158"/>
      <c r="W44" s="158"/>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row>
    <row r="45" spans="1:57">
      <c r="A45" s="157"/>
      <c r="B45" s="143" t="s">
        <v>1834</v>
      </c>
      <c r="C45" s="143" t="s">
        <v>398</v>
      </c>
      <c r="D45" s="140" t="s">
        <v>1836</v>
      </c>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58"/>
      <c r="AF45" s="158"/>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row>
    <row r="46" spans="1:57">
      <c r="A46" s="157"/>
      <c r="B46" s="143" t="s">
        <v>1834</v>
      </c>
      <c r="C46" s="143" t="s">
        <v>398</v>
      </c>
      <c r="D46" s="140" t="s">
        <v>1837</v>
      </c>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58"/>
      <c r="AO46" s="158"/>
      <c r="AP46" s="140"/>
      <c r="AQ46" s="140"/>
      <c r="AR46" s="140"/>
      <c r="AS46" s="140"/>
      <c r="AT46" s="140"/>
      <c r="AU46" s="140"/>
      <c r="AV46" s="140"/>
      <c r="AW46" s="140"/>
      <c r="AX46" s="140"/>
      <c r="AY46" s="140"/>
      <c r="AZ46" s="140"/>
      <c r="BA46" s="140"/>
      <c r="BB46" s="140"/>
      <c r="BC46" s="140"/>
      <c r="BD46" s="140"/>
      <c r="BE46" s="140"/>
    </row>
    <row r="47" spans="1:57">
      <c r="A47" s="157"/>
      <c r="B47" s="143" t="s">
        <v>1834</v>
      </c>
      <c r="C47" s="143" t="s">
        <v>398</v>
      </c>
      <c r="D47" s="140" t="s">
        <v>1838</v>
      </c>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58"/>
      <c r="BC47" s="158"/>
      <c r="BD47" s="158"/>
      <c r="BE47" s="140"/>
    </row>
    <row r="48" spans="1:57" ht="37.5">
      <c r="A48" s="157"/>
      <c r="B48" s="157"/>
      <c r="C48" s="157"/>
      <c r="H48" s="159" t="s">
        <v>1839</v>
      </c>
      <c r="K48" s="159" t="s">
        <v>1840</v>
      </c>
      <c r="N48" s="159" t="s">
        <v>1841</v>
      </c>
      <c r="U48" s="159" t="s">
        <v>1842</v>
      </c>
      <c r="AC48" s="159" t="s">
        <v>1843</v>
      </c>
      <c r="AK48" s="159" t="s">
        <v>1844</v>
      </c>
      <c r="AT48" s="159" t="s">
        <v>1845</v>
      </c>
      <c r="AZ48" s="159" t="s">
        <v>1846</v>
      </c>
      <c r="BB48" s="159" t="s">
        <v>1847</v>
      </c>
    </row>
    <row r="49" spans="1:4">
      <c r="A49" s="160"/>
      <c r="B49" s="160"/>
      <c r="C49" s="160"/>
    </row>
    <row r="50" spans="1:4">
      <c r="A50" s="150"/>
      <c r="B50" s="150"/>
      <c r="C50" s="150"/>
    </row>
    <row r="51" spans="1:4">
      <c r="A51" s="150"/>
      <c r="B51" s="150"/>
      <c r="C51" s="150"/>
      <c r="D51" s="150"/>
    </row>
    <row r="52" spans="1:4">
      <c r="A52" s="150"/>
      <c r="B52" s="161" t="s">
        <v>1848</v>
      </c>
      <c r="C52" s="161"/>
      <c r="D52" s="157" t="s">
        <v>1849</v>
      </c>
    </row>
    <row r="53" spans="1:4">
      <c r="A53" s="150"/>
      <c r="B53" s="150"/>
      <c r="C53" s="150"/>
      <c r="D53" s="157" t="s">
        <v>1850</v>
      </c>
    </row>
    <row r="54" spans="1:4">
      <c r="A54" s="149"/>
      <c r="B54" s="149"/>
      <c r="C54" s="149"/>
      <c r="D54" s="157" t="s">
        <v>1851</v>
      </c>
    </row>
    <row r="55" spans="1:4">
      <c r="A55" s="157"/>
      <c r="B55" s="157"/>
      <c r="C55" s="157"/>
      <c r="D55" s="157" t="s">
        <v>1852</v>
      </c>
    </row>
    <row r="56" spans="1:4">
      <c r="A56" s="157"/>
      <c r="B56" s="157"/>
      <c r="C56" s="157"/>
      <c r="D56" s="150"/>
    </row>
    <row r="57" spans="1:4">
      <c r="A57" s="157"/>
      <c r="B57" s="162" t="s">
        <v>1853</v>
      </c>
      <c r="C57" s="162"/>
      <c r="D57" s="157" t="s">
        <v>1854</v>
      </c>
    </row>
    <row r="58" spans="1:4">
      <c r="A58" s="157"/>
      <c r="B58" s="157"/>
      <c r="C58" s="157"/>
      <c r="D58" s="157" t="s">
        <v>1855</v>
      </c>
    </row>
    <row r="59" spans="1:4">
      <c r="A59" s="157"/>
      <c r="B59" s="157"/>
      <c r="C59" s="157"/>
      <c r="D59" s="157" t="s">
        <v>1856</v>
      </c>
    </row>
    <row r="60" spans="1:4">
      <c r="A60" s="157"/>
      <c r="B60" s="157"/>
      <c r="C60" s="157"/>
      <c r="D60" s="157" t="s">
        <v>1857</v>
      </c>
    </row>
    <row r="61" spans="1:4">
      <c r="A61" s="157"/>
      <c r="B61" s="157"/>
      <c r="C61" s="157"/>
      <c r="D61" s="150"/>
    </row>
    <row r="62" spans="1:4">
      <c r="A62" s="157"/>
      <c r="B62" s="162" t="s">
        <v>1858</v>
      </c>
      <c r="C62" s="162"/>
      <c r="D62" s="157" t="s">
        <v>1859</v>
      </c>
    </row>
    <row r="63" spans="1:4">
      <c r="A63" s="157"/>
      <c r="B63" s="157"/>
      <c r="C63" s="157"/>
      <c r="D63" s="157" t="s">
        <v>1860</v>
      </c>
    </row>
    <row r="64" spans="1:4">
      <c r="A64" s="157"/>
      <c r="B64" s="157"/>
      <c r="C64" s="157"/>
    </row>
    <row r="65" spans="1:4">
      <c r="A65" s="150"/>
      <c r="B65" s="162" t="s">
        <v>1861</v>
      </c>
      <c r="C65" s="162"/>
      <c r="D65" s="157" t="s">
        <v>1862</v>
      </c>
    </row>
    <row r="66" spans="1:4">
      <c r="A66" s="157"/>
      <c r="B66" s="157"/>
      <c r="C66" s="157"/>
      <c r="D66" s="157"/>
    </row>
    <row r="67" spans="1:4">
      <c r="A67" s="157"/>
      <c r="B67" s="162" t="s">
        <v>1863</v>
      </c>
      <c r="C67" s="162"/>
      <c r="D67" s="157" t="s">
        <v>1862</v>
      </c>
    </row>
    <row r="68" spans="1:4">
      <c r="A68" s="160"/>
      <c r="B68" s="160"/>
      <c r="C68" s="160"/>
    </row>
    <row r="69" spans="1:4">
      <c r="A69" s="150"/>
      <c r="B69" s="162" t="s">
        <v>1864</v>
      </c>
      <c r="C69" s="162"/>
      <c r="D69" s="157" t="s">
        <v>1862</v>
      </c>
    </row>
    <row r="70" spans="1:4">
      <c r="A70" s="160"/>
      <c r="B70" s="150"/>
      <c r="C70" s="150"/>
    </row>
    <row r="71" spans="1:4" ht="30">
      <c r="A71" s="150"/>
      <c r="B71" s="162" t="s">
        <v>1865</v>
      </c>
      <c r="C71" s="162"/>
      <c r="D71" s="157" t="s">
        <v>1866</v>
      </c>
    </row>
    <row r="73" spans="1:4">
      <c r="B73" s="162" t="s">
        <v>1867</v>
      </c>
      <c r="C73" s="162"/>
      <c r="D73" s="157" t="s">
        <v>1862</v>
      </c>
    </row>
    <row r="74" spans="1:4">
      <c r="B74" s="160"/>
      <c r="C74" s="160"/>
    </row>
    <row r="75" spans="1:4" ht="30">
      <c r="B75" s="162" t="s">
        <v>1868</v>
      </c>
      <c r="C75" s="162"/>
      <c r="D75" s="163" t="s">
        <v>1869</v>
      </c>
    </row>
    <row r="77" spans="1:4">
      <c r="B77" s="164" t="s">
        <v>1870</v>
      </c>
      <c r="C77" s="164"/>
      <c r="D77" s="157" t="s">
        <v>1871</v>
      </c>
    </row>
    <row r="78" spans="1:4" ht="45">
      <c r="D78" s="163" t="s">
        <v>1872</v>
      </c>
    </row>
    <row r="79" spans="1:4">
      <c r="D79" s="157" t="s">
        <v>1873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DADC8-71ED-43F1-AC2F-D3BB01CB025A}">
  <sheetPr codeName="Planilha5"/>
  <dimension ref="A4:A41"/>
  <sheetViews>
    <sheetView topLeftCell="A10" workbookViewId="0">
      <selection activeCell="A32" sqref="A32"/>
    </sheetView>
  </sheetViews>
  <sheetFormatPr defaultRowHeight="15"/>
  <cols>
    <col min="1" max="1" width="124.7109375" customWidth="1"/>
  </cols>
  <sheetData>
    <row r="4" spans="1:1">
      <c r="A4" s="149" t="s">
        <v>1796</v>
      </c>
    </row>
    <row r="5" spans="1:1">
      <c r="A5" s="150" t="s">
        <v>1874</v>
      </c>
    </row>
    <row r="6" spans="1:1">
      <c r="A6" s="150" t="s">
        <v>1875</v>
      </c>
    </row>
    <row r="7" spans="1:1">
      <c r="A7" s="150" t="s">
        <v>1876</v>
      </c>
    </row>
    <row r="8" spans="1:1">
      <c r="A8" s="157" t="s">
        <v>1877</v>
      </c>
    </row>
    <row r="9" spans="1:1">
      <c r="A9" s="157" t="s">
        <v>1878</v>
      </c>
    </row>
    <row r="10" spans="1:1">
      <c r="A10" s="157" t="s">
        <v>1879</v>
      </c>
    </row>
    <row r="11" spans="1:1">
      <c r="A11" s="157" t="s">
        <v>1880</v>
      </c>
    </row>
    <row r="12" spans="1:1">
      <c r="A12" s="160" t="s">
        <v>1881</v>
      </c>
    </row>
    <row r="13" spans="1:1">
      <c r="A13" s="150" t="s">
        <v>1882</v>
      </c>
    </row>
    <row r="14" spans="1:1">
      <c r="A14" s="150" t="s">
        <v>1883</v>
      </c>
    </row>
    <row r="15" spans="1:1">
      <c r="A15" s="150" t="s">
        <v>1884</v>
      </c>
    </row>
    <row r="16" spans="1:1">
      <c r="A16" s="150"/>
    </row>
    <row r="17" spans="1:1">
      <c r="A17" s="149" t="s">
        <v>1885</v>
      </c>
    </row>
    <row r="18" spans="1:1">
      <c r="A18" s="157" t="s">
        <v>1886</v>
      </c>
    </row>
    <row r="19" spans="1:1" ht="30">
      <c r="A19" s="157" t="s">
        <v>1887</v>
      </c>
    </row>
    <row r="20" spans="1:1">
      <c r="A20" s="157" t="s">
        <v>1888</v>
      </c>
    </row>
    <row r="21" spans="1:1" ht="30">
      <c r="A21" s="157" t="s">
        <v>1889</v>
      </c>
    </row>
    <row r="22" spans="1:1">
      <c r="A22" s="157" t="s">
        <v>1890</v>
      </c>
    </row>
    <row r="23" spans="1:1">
      <c r="A23" s="150" t="s">
        <v>1876</v>
      </c>
    </row>
    <row r="24" spans="1:1">
      <c r="A24" s="157" t="s">
        <v>1891</v>
      </c>
    </row>
    <row r="25" spans="1:1">
      <c r="A25" s="157" t="s">
        <v>1892</v>
      </c>
    </row>
    <row r="26" spans="1:1">
      <c r="A26" s="157" t="s">
        <v>1893</v>
      </c>
    </row>
    <row r="27" spans="1:1">
      <c r="A27" s="160" t="s">
        <v>1894</v>
      </c>
    </row>
    <row r="28" spans="1:1">
      <c r="A28" s="150"/>
    </row>
    <row r="29" spans="1:1">
      <c r="A29" s="160" t="s">
        <v>1895</v>
      </c>
    </row>
    <row r="30" spans="1:1">
      <c r="A30" s="150" t="s">
        <v>1896</v>
      </c>
    </row>
    <row r="32" spans="1:1">
      <c r="A32" s="165" t="s">
        <v>1897</v>
      </c>
    </row>
    <row r="33" spans="1:1">
      <c r="A33" t="s">
        <v>1898</v>
      </c>
    </row>
    <row r="34" spans="1:1">
      <c r="A34" t="s">
        <v>1899</v>
      </c>
    </row>
    <row r="35" spans="1:1">
      <c r="A35" t="s">
        <v>1900</v>
      </c>
    </row>
    <row r="37" spans="1:1">
      <c r="A37" s="165" t="s">
        <v>1823</v>
      </c>
    </row>
    <row r="38" spans="1:1">
      <c r="A38" t="s">
        <v>1898</v>
      </c>
    </row>
    <row r="39" spans="1:1">
      <c r="A39" t="s">
        <v>1901</v>
      </c>
    </row>
    <row r="40" spans="1:1">
      <c r="A40" t="s">
        <v>1902</v>
      </c>
    </row>
    <row r="41" spans="1:1">
      <c r="A41" t="s">
        <v>1903</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230e9df3-be65-4c73-a93b-d1236ebd677e"/>
    <ds:schemaRef ds:uri="http://schemas.microsoft.com/sharepoint/v3"/>
    <ds:schemaRef ds:uri="http://schemas.microsoft.com/office/2006/metadata/properties"/>
    <ds:schemaRef ds:uri="http://purl.org/dc/terms/"/>
    <ds:schemaRef ds:uri="http://www.w3.org/XML/1998/namespace"/>
    <ds:schemaRef ds:uri="http://schemas.microsoft.com/office/2006/documentManagement/types"/>
    <ds:schemaRef ds:uri="http://purl.org/dc/dcmitype/"/>
    <ds:schemaRef ds:uri="71af3243-3dd4-4a8d-8c0d-dd76da1f02a5"/>
    <ds:schemaRef ds:uri="http://schemas.microsoft.com/office/infopath/2007/PartnerControls"/>
    <ds:schemaRef ds:uri="http://schemas.openxmlformats.org/package/2006/metadata/core-properties"/>
    <ds:schemaRef ds:uri="16c05727-aa75-4e4a-9b5f-8a80a1165891"/>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6</vt:i4>
      </vt:variant>
      <vt:variant>
        <vt:lpstr>Intervalos Nomeados</vt:lpstr>
      </vt:variant>
      <vt:variant>
        <vt:i4>6</vt:i4>
      </vt:variant>
    </vt:vector>
  </HeadingPairs>
  <TitlesOfParts>
    <vt:vector size="12" baseType="lpstr">
      <vt:lpstr>Cronograma de Atividades</vt:lpstr>
      <vt:lpstr>ppt regras corte e saneamento</vt:lpstr>
      <vt:lpstr>KeyUsersS4BracellOnda3</vt:lpstr>
      <vt:lpstr>Consultores</vt:lpstr>
      <vt:lpstr>Cronograma Atos</vt:lpstr>
      <vt:lpstr>Atividades - Planejamento Atos</vt:lpstr>
      <vt:lpstr>'Cronograma de Atividades'!Início_da_tarefa</vt:lpstr>
      <vt:lpstr>'Cronograma de Atividades'!Início_do_projeto</vt:lpstr>
      <vt:lpstr>'Cronograma de Atividades'!Progresso_da_tarefa</vt:lpstr>
      <vt:lpstr>'Cronograma de Atividades'!Semana_de_exibição</vt:lpstr>
      <vt:lpstr>'Cronograma de Atividades'!Término_da_tarefa</vt:lpstr>
      <vt:lpstr>'Cronograma de Atividades'!Titulos_de_impressao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2025-07-14T20:35:46Z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