
<file path=[Content_Types].xml><?xml version="1.0" encoding="utf-8"?>
<Types xmlns="http://schemas.openxmlformats.org/package/2006/content-types">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slicers/slicer4.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mc:AlternateContent xmlns:mc="http://schemas.openxmlformats.org/markup-compatibility/2006">
    <mc:Choice Requires="x15">
      <x15ac:absPath xmlns:x15ac="http://schemas.microsoft.com/office/spreadsheetml/2010/11/ac" url="https://d.docs.live.net/29ad073e9917ad75/Desktop/Linkdin Collection/Projects/Project Main file/"/>
    </mc:Choice>
  </mc:AlternateContent>
  <xr:revisionPtr revIDLastSave="82" documentId="13_ncr:1_{1BF9E4E7-20A2-4D65-9CC1-464F37810541}" xr6:coauthVersionLast="47" xr6:coauthVersionMax="47" xr10:uidLastSave="{59D2EFE7-DFF3-425A-B3B7-320F5317358A}"/>
  <bookViews>
    <workbookView xWindow="-108" yWindow="-108" windowWidth="23256" windowHeight="12456" activeTab="6" xr2:uid="{CD805745-4428-47FB-9D91-09ABC5C4D73A}"/>
  </bookViews>
  <sheets>
    <sheet name="Raw Data 1" sheetId="2" r:id="rId1"/>
    <sheet name="Raw Data 2" sheetId="3" r:id="rId2"/>
    <sheet name="2" sheetId="8" state="hidden" r:id="rId3"/>
    <sheet name="3" sheetId="9" state="hidden" r:id="rId4"/>
    <sheet name="Sheet1" sheetId="13" state="hidden" r:id="rId5"/>
    <sheet name="4" sheetId="11" state="hidden" r:id="rId6"/>
    <sheet name="Dashboard" sheetId="12" r:id="rId7"/>
    <sheet name="Approach and Summary" sheetId="14" r:id="rId8"/>
  </sheets>
  <definedNames>
    <definedName name="jyoti">#REF!</definedName>
    <definedName name="Slicer_Days__Order_Created_Date">#N/A</definedName>
    <definedName name="Slicer_Delivery_Partner">#N/A</definedName>
    <definedName name="Slicer_Order_Created_Date">#N/A</definedName>
    <definedName name="Slicer_review_of_cutomer">#N/A</definedName>
  </definedNames>
  <calcPr calcId="191029"/>
  <pivotCaches>
    <pivotCache cacheId="0" r:id="rId9"/>
    <pivotCache cacheId="1" r:id="rId10"/>
  </pivotCaches>
  <extLst>
    <ext xmlns:x14="http://schemas.microsoft.com/office/spreadsheetml/2009/9/main" uri="{BBE1A952-AA13-448e-AADC-164F8A28A991}">
      <x14:slicerCaches>
        <x14:slicerCache r:id="rId11"/>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T2" i="2" l="1"/>
  <c r="T3" i="2"/>
  <c r="T4" i="2"/>
  <c r="T5" i="2"/>
  <c r="T6" i="2"/>
  <c r="T7" i="2"/>
  <c r="T8" i="2"/>
  <c r="T9" i="2"/>
  <c r="T10" i="2"/>
  <c r="T11" i="2"/>
  <c r="T12" i="2"/>
  <c r="T13" i="2"/>
  <c r="T14" i="2"/>
  <c r="T15" i="2"/>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T76" i="2"/>
  <c r="T77" i="2"/>
  <c r="T78" i="2"/>
  <c r="T79" i="2"/>
  <c r="T80" i="2"/>
  <c r="T81" i="2"/>
  <c r="T82" i="2"/>
  <c r="T83" i="2"/>
  <c r="T84" i="2"/>
  <c r="T85" i="2"/>
  <c r="T86" i="2"/>
  <c r="T87" i="2"/>
  <c r="T88" i="2"/>
  <c r="T89" i="2"/>
  <c r="T90" i="2"/>
  <c r="T91" i="2"/>
  <c r="T92" i="2"/>
  <c r="T93" i="2"/>
  <c r="T94" i="2"/>
  <c r="T95" i="2"/>
  <c r="T96" i="2"/>
  <c r="T97" i="2"/>
  <c r="T98" i="2"/>
  <c r="T99" i="2"/>
  <c r="T100" i="2"/>
  <c r="T101" i="2"/>
  <c r="C103" i="2"/>
  <c r="S2" i="2" a="1"/>
  <c r="S2" i="2" s="1"/>
  <c r="S3" i="2" a="1"/>
  <c r="S3" i="2" s="1"/>
  <c r="S4" i="2" a="1"/>
  <c r="S4" i="2" s="1"/>
  <c r="S5" i="2" a="1"/>
  <c r="S5" i="2" s="1"/>
  <c r="S6" i="2" a="1"/>
  <c r="S6" i="2" s="1"/>
  <c r="S7" i="2" a="1"/>
  <c r="S7" i="2" s="1"/>
  <c r="S8" i="2" a="1"/>
  <c r="S8" i="2" s="1"/>
  <c r="S9" i="2" a="1"/>
  <c r="S9" i="2" s="1"/>
  <c r="S10" i="2" a="1"/>
  <c r="S10" i="2" s="1"/>
  <c r="S11" i="2" a="1"/>
  <c r="S11" i="2" s="1"/>
  <c r="S12" i="2" a="1"/>
  <c r="S12" i="2" s="1"/>
  <c r="S13" i="2" a="1"/>
  <c r="S13" i="2" s="1"/>
  <c r="S14" i="2" a="1"/>
  <c r="S14" i="2" s="1"/>
  <c r="S15" i="2" a="1"/>
  <c r="S15" i="2" s="1"/>
  <c r="S16" i="2" a="1"/>
  <c r="S16" i="2" s="1"/>
  <c r="S17" i="2" a="1"/>
  <c r="S17" i="2" s="1"/>
  <c r="S18" i="2" a="1"/>
  <c r="S18" i="2" s="1"/>
  <c r="S19" i="2" a="1"/>
  <c r="S19" i="2" s="1"/>
  <c r="S20" i="2" a="1"/>
  <c r="S20" i="2" s="1"/>
  <c r="S21" i="2" a="1"/>
  <c r="S21" i="2" s="1"/>
  <c r="S22" i="2" a="1"/>
  <c r="S22" i="2" s="1"/>
  <c r="S23" i="2" a="1"/>
  <c r="S23" i="2" s="1"/>
  <c r="S24" i="2" a="1"/>
  <c r="S24" i="2" s="1"/>
  <c r="S25" i="2" a="1"/>
  <c r="S25" i="2" s="1"/>
  <c r="S26" i="2" a="1"/>
  <c r="S26" i="2" s="1"/>
  <c r="S27" i="2" a="1"/>
  <c r="S27" i="2" s="1"/>
  <c r="S28" i="2" a="1"/>
  <c r="S28" i="2" s="1"/>
  <c r="S29" i="2" a="1"/>
  <c r="S29" i="2" s="1"/>
  <c r="S30" i="2" a="1"/>
  <c r="S30" i="2" s="1"/>
  <c r="S31" i="2" a="1"/>
  <c r="S31" i="2" s="1"/>
  <c r="S32" i="2" a="1"/>
  <c r="S32" i="2" s="1"/>
  <c r="S33" i="2" a="1"/>
  <c r="S33" i="2" s="1"/>
  <c r="S34" i="2" a="1"/>
  <c r="S34" i="2" s="1"/>
  <c r="S35" i="2" a="1"/>
  <c r="S35" i="2" s="1"/>
  <c r="S36" i="2" a="1"/>
  <c r="S36" i="2" s="1"/>
  <c r="S37" i="2" a="1"/>
  <c r="S37" i="2" s="1"/>
  <c r="S38" i="2" a="1"/>
  <c r="S38" i="2" s="1"/>
  <c r="S39" i="2" a="1"/>
  <c r="S39" i="2" s="1"/>
  <c r="S40" i="2" a="1"/>
  <c r="S40" i="2" s="1"/>
  <c r="S41" i="2" a="1"/>
  <c r="S41" i="2" s="1"/>
  <c r="S42" i="2" a="1"/>
  <c r="S42" i="2" s="1"/>
  <c r="S43" i="2" a="1"/>
  <c r="S43" i="2" s="1"/>
  <c r="S44" i="2" a="1"/>
  <c r="S44" i="2" s="1"/>
  <c r="S45" i="2" a="1"/>
  <c r="S45" i="2" s="1"/>
  <c r="S46" i="2" a="1"/>
  <c r="S46" i="2" s="1"/>
  <c r="S47" i="2" a="1"/>
  <c r="S47" i="2" s="1"/>
  <c r="S48" i="2" a="1"/>
  <c r="S48" i="2" s="1"/>
  <c r="S49" i="2" a="1"/>
  <c r="S49" i="2" s="1"/>
  <c r="S50" i="2" a="1"/>
  <c r="S50" i="2" s="1"/>
  <c r="S51" i="2" a="1"/>
  <c r="S51" i="2" s="1"/>
  <c r="S52" i="2" a="1"/>
  <c r="S52" i="2" s="1"/>
  <c r="S53" i="2" a="1"/>
  <c r="S53" i="2" s="1"/>
  <c r="S54" i="2" a="1"/>
  <c r="S54" i="2" s="1"/>
  <c r="S55" i="2" a="1"/>
  <c r="S55" i="2" s="1"/>
  <c r="S56" i="2" a="1"/>
  <c r="S56" i="2" s="1"/>
  <c r="S57" i="2" a="1"/>
  <c r="S57" i="2" s="1"/>
  <c r="S58" i="2" a="1"/>
  <c r="S58" i="2" s="1"/>
  <c r="S59" i="2" a="1"/>
  <c r="S59" i="2" s="1"/>
  <c r="S60" i="2" a="1"/>
  <c r="S60" i="2" s="1"/>
  <c r="S61" i="2" a="1"/>
  <c r="S61" i="2" s="1"/>
  <c r="S62" i="2" a="1"/>
  <c r="S62" i="2" s="1"/>
  <c r="S63" i="2" a="1"/>
  <c r="S63" i="2" s="1"/>
  <c r="S64" i="2" a="1"/>
  <c r="S64" i="2" s="1"/>
  <c r="S65" i="2" a="1"/>
  <c r="S65" i="2" s="1"/>
  <c r="S66" i="2" a="1"/>
  <c r="S66" i="2" s="1"/>
  <c r="S67" i="2" a="1"/>
  <c r="S67" i="2" s="1"/>
  <c r="S68" i="2" a="1"/>
  <c r="S68" i="2" s="1"/>
  <c r="S69" i="2" a="1"/>
  <c r="S69" i="2" s="1"/>
  <c r="S70" i="2" a="1"/>
  <c r="S70" i="2" s="1"/>
  <c r="S71" i="2" a="1"/>
  <c r="S71" i="2" s="1"/>
  <c r="S72" i="2" a="1"/>
  <c r="S72" i="2" s="1"/>
  <c r="S73" i="2" a="1"/>
  <c r="S73" i="2" s="1"/>
  <c r="S74" i="2" a="1"/>
  <c r="S74" i="2" s="1"/>
  <c r="S75" i="2" a="1"/>
  <c r="S75" i="2" s="1"/>
  <c r="S76" i="2" a="1"/>
  <c r="S76" i="2" s="1"/>
  <c r="S77" i="2" a="1"/>
  <c r="S77" i="2" s="1"/>
  <c r="S78" i="2" a="1"/>
  <c r="S78" i="2" s="1"/>
  <c r="S79" i="2" a="1"/>
  <c r="S79" i="2" s="1"/>
  <c r="S80" i="2" a="1"/>
  <c r="S80" i="2" s="1"/>
  <c r="S81" i="2" a="1"/>
  <c r="S81" i="2" s="1"/>
  <c r="S82" i="2" a="1"/>
  <c r="S82" i="2" s="1"/>
  <c r="S83" i="2" a="1"/>
  <c r="S83" i="2" s="1"/>
  <c r="S84" i="2" a="1"/>
  <c r="S84" i="2" s="1"/>
  <c r="S85" i="2" a="1"/>
  <c r="S85" i="2" s="1"/>
  <c r="S86" i="2" a="1"/>
  <c r="S86" i="2" s="1"/>
  <c r="S87" i="2" a="1"/>
  <c r="S87" i="2" s="1"/>
  <c r="S88" i="2" a="1"/>
  <c r="S88" i="2" s="1"/>
  <c r="S89" i="2" a="1"/>
  <c r="S89" i="2" s="1"/>
  <c r="S90" i="2" a="1"/>
  <c r="S90" i="2" s="1"/>
  <c r="S91" i="2" a="1"/>
  <c r="S91" i="2" s="1"/>
  <c r="S92" i="2" a="1"/>
  <c r="S92" i="2" s="1"/>
  <c r="S93" i="2" a="1"/>
  <c r="S93" i="2" s="1"/>
  <c r="S94" i="2" a="1"/>
  <c r="S94" i="2" s="1"/>
  <c r="S95" i="2" a="1"/>
  <c r="S95" i="2" s="1"/>
  <c r="S96" i="2" a="1"/>
  <c r="S96" i="2" s="1"/>
  <c r="S97" i="2" a="1"/>
  <c r="S97" i="2" s="1"/>
  <c r="S98" i="2" a="1"/>
  <c r="S98" i="2" s="1"/>
  <c r="S99" i="2" a="1"/>
  <c r="S99" i="2" s="1"/>
  <c r="S100" i="2" a="1"/>
  <c r="S100" i="2" s="1"/>
  <c r="S101" i="2" a="1"/>
  <c r="S101" i="2" s="1"/>
  <c r="R2" i="2" a="1"/>
  <c r="R2" i="2" s="1"/>
  <c r="R3" i="2" a="1"/>
  <c r="R3" i="2" s="1"/>
  <c r="R4" i="2" a="1"/>
  <c r="R4" i="2" s="1"/>
  <c r="R5" i="2" a="1"/>
  <c r="R5" i="2"/>
  <c r="R6" i="2" a="1"/>
  <c r="R6" i="2" s="1"/>
  <c r="R7" i="2" a="1"/>
  <c r="R7" i="2" s="1"/>
  <c r="R8" i="2" a="1"/>
  <c r="R8" i="2" s="1"/>
  <c r="R9" i="2" a="1"/>
  <c r="R9" i="2" s="1"/>
  <c r="R10" i="2" a="1"/>
  <c r="R10" i="2" s="1"/>
  <c r="R11" i="2" a="1"/>
  <c r="R11" i="2" s="1"/>
  <c r="R12" i="2" a="1"/>
  <c r="R12" i="2" s="1"/>
  <c r="R13" i="2" a="1"/>
  <c r="R13" i="2"/>
  <c r="R14" i="2" a="1"/>
  <c r="R14" i="2"/>
  <c r="R15" i="2" a="1"/>
  <c r="R15" i="2" s="1"/>
  <c r="R16" i="2" a="1"/>
  <c r="R16" i="2" s="1"/>
  <c r="R17" i="2" a="1"/>
  <c r="R17" i="2" s="1"/>
  <c r="R18" i="2" a="1"/>
  <c r="R18" i="2" s="1"/>
  <c r="R19" i="2" a="1"/>
  <c r="R19" i="2" s="1"/>
  <c r="R20" i="2" a="1"/>
  <c r="R20" i="2" s="1"/>
  <c r="R21" i="2" a="1"/>
  <c r="R21" i="2" s="1"/>
  <c r="R22" i="2" a="1"/>
  <c r="R22" i="2" s="1"/>
  <c r="R23" i="2" a="1"/>
  <c r="R23" i="2"/>
  <c r="R24" i="2" a="1"/>
  <c r="R24" i="2" s="1"/>
  <c r="R25" i="2" a="1"/>
  <c r="R25" i="2" s="1"/>
  <c r="R26" i="2" a="1"/>
  <c r="R26" i="2" s="1"/>
  <c r="R27" i="2" a="1"/>
  <c r="R27" i="2" s="1"/>
  <c r="R28" i="2" a="1"/>
  <c r="R28" i="2" s="1"/>
  <c r="R29" i="2" a="1"/>
  <c r="R29" i="2" s="1"/>
  <c r="R30" i="2" a="1"/>
  <c r="R30" i="2" s="1"/>
  <c r="R31" i="2" a="1"/>
  <c r="R31" i="2" s="1"/>
  <c r="R32" i="2" a="1"/>
  <c r="R32" i="2" s="1"/>
  <c r="R33" i="2" a="1"/>
  <c r="R33" i="2" s="1"/>
  <c r="R34" i="2" a="1"/>
  <c r="R34" i="2" s="1"/>
  <c r="R35" i="2" a="1"/>
  <c r="R35" i="2" s="1"/>
  <c r="R36" i="2" a="1"/>
  <c r="R36" i="2" s="1"/>
  <c r="R37" i="2" a="1"/>
  <c r="R37" i="2" s="1"/>
  <c r="R38" i="2" a="1"/>
  <c r="R38" i="2" s="1"/>
  <c r="R39" i="2" a="1"/>
  <c r="R39" i="2" s="1"/>
  <c r="R40" i="2" a="1"/>
  <c r="R40" i="2" s="1"/>
  <c r="R41" i="2" a="1"/>
  <c r="R41" i="2" s="1"/>
  <c r="R42" i="2" a="1"/>
  <c r="R42" i="2" s="1"/>
  <c r="R43" i="2" a="1"/>
  <c r="R43" i="2" s="1"/>
  <c r="R44" i="2" a="1"/>
  <c r="R44" i="2" s="1"/>
  <c r="R45" i="2" a="1"/>
  <c r="R45" i="2" s="1"/>
  <c r="R46" i="2" a="1"/>
  <c r="R46" i="2" s="1"/>
  <c r="R47" i="2" a="1"/>
  <c r="R47" i="2" s="1"/>
  <c r="R48" i="2" a="1"/>
  <c r="R48" i="2" s="1"/>
  <c r="R49" i="2" a="1"/>
  <c r="R49" i="2" s="1"/>
  <c r="R50" i="2" a="1"/>
  <c r="R50" i="2" s="1"/>
  <c r="R51" i="2" a="1"/>
  <c r="R51" i="2" s="1"/>
  <c r="R52" i="2" a="1"/>
  <c r="R52" i="2" s="1"/>
  <c r="R53" i="2" a="1"/>
  <c r="R53" i="2" s="1"/>
  <c r="R54" i="2" a="1"/>
  <c r="R54" i="2" s="1"/>
  <c r="R55" i="2" a="1"/>
  <c r="R55" i="2" s="1"/>
  <c r="R56" i="2" a="1"/>
  <c r="R56" i="2" s="1"/>
  <c r="R57" i="2" a="1"/>
  <c r="R57" i="2" s="1"/>
  <c r="R58" i="2" a="1"/>
  <c r="R58" i="2" s="1"/>
  <c r="R59" i="2" a="1"/>
  <c r="R59" i="2" s="1"/>
  <c r="R60" i="2" a="1"/>
  <c r="R60" i="2" s="1"/>
  <c r="R61" i="2" a="1"/>
  <c r="R61" i="2" s="1"/>
  <c r="R62" i="2" a="1"/>
  <c r="R62" i="2" s="1"/>
  <c r="R63" i="2" a="1"/>
  <c r="R63" i="2" s="1"/>
  <c r="R64" i="2" a="1"/>
  <c r="R64" i="2" s="1"/>
  <c r="R65" i="2" a="1"/>
  <c r="R65" i="2" s="1"/>
  <c r="R66" i="2" a="1"/>
  <c r="R66" i="2" s="1"/>
  <c r="R67" i="2" a="1"/>
  <c r="R67" i="2" s="1"/>
  <c r="R68" i="2" a="1"/>
  <c r="R68" i="2" s="1"/>
  <c r="R69" i="2" a="1"/>
  <c r="R69" i="2" s="1"/>
  <c r="R70" i="2" a="1"/>
  <c r="R70" i="2" s="1"/>
  <c r="R71" i="2" a="1"/>
  <c r="R71" i="2" s="1"/>
  <c r="R72" i="2" a="1"/>
  <c r="R72" i="2" s="1"/>
  <c r="R73" i="2" a="1"/>
  <c r="R73" i="2" s="1"/>
  <c r="R74" i="2" a="1"/>
  <c r="R74" i="2" s="1"/>
  <c r="R75" i="2" a="1"/>
  <c r="R75" i="2" s="1"/>
  <c r="R76" i="2" a="1"/>
  <c r="R76" i="2" s="1"/>
  <c r="R77" i="2" a="1"/>
  <c r="R77" i="2" s="1"/>
  <c r="R78" i="2" a="1"/>
  <c r="R78" i="2" s="1"/>
  <c r="R79" i="2" a="1"/>
  <c r="R79" i="2" s="1"/>
  <c r="R80" i="2" a="1"/>
  <c r="R80" i="2" s="1"/>
  <c r="R81" i="2" a="1"/>
  <c r="R81" i="2" s="1"/>
  <c r="R82" i="2" a="1"/>
  <c r="R82" i="2" s="1"/>
  <c r="R83" i="2" a="1"/>
  <c r="R83" i="2" s="1"/>
  <c r="R84" i="2" a="1"/>
  <c r="R84" i="2" s="1"/>
  <c r="R85" i="2" a="1"/>
  <c r="R85" i="2" s="1"/>
  <c r="R86" i="2" a="1"/>
  <c r="R86" i="2" s="1"/>
  <c r="R87" i="2" a="1"/>
  <c r="R87" i="2" s="1"/>
  <c r="R88" i="2" a="1"/>
  <c r="R88" i="2" s="1"/>
  <c r="R89" i="2" a="1"/>
  <c r="R89" i="2" s="1"/>
  <c r="R90" i="2" a="1"/>
  <c r="R90" i="2" s="1"/>
  <c r="R91" i="2" a="1"/>
  <c r="R91" i="2" s="1"/>
  <c r="R92" i="2" a="1"/>
  <c r="R92" i="2" s="1"/>
  <c r="R93" i="2" a="1"/>
  <c r="R93" i="2" s="1"/>
  <c r="R94" i="2" a="1"/>
  <c r="R94" i="2" s="1"/>
  <c r="R95" i="2" a="1"/>
  <c r="R95" i="2" s="1"/>
  <c r="R96" i="2" a="1"/>
  <c r="R96" i="2" s="1"/>
  <c r="R97" i="2" a="1"/>
  <c r="R97" i="2" s="1"/>
  <c r="R98" i="2" a="1"/>
  <c r="R98" i="2" s="1"/>
  <c r="R99" i="2" a="1"/>
  <c r="R99" i="2" s="1"/>
  <c r="R100" i="2" a="1"/>
  <c r="R100" i="2"/>
  <c r="R101" i="2" a="1"/>
  <c r="R101" i="2" s="1"/>
  <c r="Q3" i="2"/>
  <c r="Q4" i="2"/>
  <c r="Q5" i="2"/>
  <c r="Q6" i="2"/>
  <c r="Q7" i="2"/>
  <c r="Q8" i="2"/>
  <c r="Q9" i="2"/>
  <c r="Q10" i="2"/>
  <c r="Q11" i="2"/>
  <c r="Q12" i="2"/>
  <c r="Q13" i="2"/>
  <c r="Q14" i="2"/>
  <c r="Q15" i="2"/>
  <c r="Q16" i="2"/>
  <c r="Q17" i="2"/>
  <c r="Q18" i="2"/>
  <c r="Q19" i="2"/>
  <c r="Q20" i="2"/>
  <c r="Q21" i="2"/>
  <c r="Q22" i="2"/>
  <c r="Q23" i="2"/>
  <c r="Q24" i="2"/>
  <c r="Q25" i="2"/>
  <c r="Q26" i="2"/>
  <c r="Q27" i="2"/>
  <c r="Q28" i="2"/>
  <c r="Q29" i="2"/>
  <c r="Q30" i="2"/>
  <c r="Q31" i="2"/>
  <c r="Q32" i="2"/>
  <c r="Q33" i="2"/>
  <c r="Q34" i="2"/>
  <c r="Q35" i="2"/>
  <c r="Q36" i="2"/>
  <c r="Q37" i="2"/>
  <c r="Q38" i="2"/>
  <c r="Q39" i="2"/>
  <c r="Q40" i="2"/>
  <c r="Q41" i="2"/>
  <c r="Q42" i="2"/>
  <c r="Q43" i="2"/>
  <c r="Q44" i="2"/>
  <c r="Q45" i="2"/>
  <c r="Q46" i="2"/>
  <c r="Q47" i="2"/>
  <c r="Q48" i="2"/>
  <c r="Q49" i="2"/>
  <c r="Q50" i="2"/>
  <c r="Q51" i="2"/>
  <c r="Q52" i="2"/>
  <c r="Q53" i="2"/>
  <c r="Q54" i="2"/>
  <c r="Q55" i="2"/>
  <c r="Q56" i="2"/>
  <c r="Q57" i="2"/>
  <c r="Q58" i="2"/>
  <c r="Q59" i="2"/>
  <c r="Q60" i="2"/>
  <c r="Q61" i="2"/>
  <c r="Q62" i="2"/>
  <c r="Q63" i="2"/>
  <c r="Q64" i="2"/>
  <c r="Q65" i="2"/>
  <c r="Q66" i="2"/>
  <c r="Q67" i="2"/>
  <c r="Q68" i="2"/>
  <c r="Q69" i="2"/>
  <c r="Q70" i="2"/>
  <c r="Q71" i="2"/>
  <c r="Q72" i="2"/>
  <c r="Q73" i="2"/>
  <c r="Q74" i="2"/>
  <c r="Q75" i="2"/>
  <c r="Q76" i="2"/>
  <c r="Q77" i="2"/>
  <c r="Q78" i="2"/>
  <c r="Q79" i="2"/>
  <c r="Q80" i="2"/>
  <c r="Q81" i="2"/>
  <c r="Q82" i="2"/>
  <c r="Q83" i="2"/>
  <c r="Q84" i="2"/>
  <c r="Q85" i="2"/>
  <c r="Q86" i="2"/>
  <c r="Q87" i="2"/>
  <c r="Q88" i="2"/>
  <c r="Q89" i="2"/>
  <c r="Q90" i="2"/>
  <c r="Q91" i="2"/>
  <c r="Q92" i="2"/>
  <c r="Q93" i="2"/>
  <c r="Q94" i="2"/>
  <c r="Q95" i="2"/>
  <c r="Q96" i="2"/>
  <c r="Q97" i="2"/>
  <c r="Q98" i="2"/>
  <c r="Q99" i="2"/>
  <c r="Q100" i="2"/>
  <c r="Q101" i="2"/>
  <c r="Q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<sst xmlns="http://schemas.openxmlformats.org/spreadsheetml/2006/main" count="290" uniqueCount="123">
  <si>
    <t>Order_Id</t>
  </si>
  <si>
    <t>SKU</t>
  </si>
  <si>
    <t>Customer_Id</t>
  </si>
  <si>
    <t>Cost</t>
  </si>
  <si>
    <t>Item_Price</t>
  </si>
  <si>
    <t>Shipping_Charges</t>
  </si>
  <si>
    <t>Final_Price</t>
  </si>
  <si>
    <t>Order_Created_Date</t>
  </si>
  <si>
    <t>Order_Delievered_Date</t>
  </si>
  <si>
    <t>Order_Returned_Date</t>
  </si>
  <si>
    <t>Order_RTO_Date</t>
  </si>
  <si>
    <t>Order_Canceled_Date_Customer</t>
  </si>
  <si>
    <t>Order_Canceled_Date_Company</t>
  </si>
  <si>
    <t>Interactions_With_Call_Centre</t>
  </si>
  <si>
    <t>NPS_Score</t>
  </si>
  <si>
    <t>Delivery_Partner</t>
  </si>
  <si>
    <t>C1</t>
  </si>
  <si>
    <t>FastShip</t>
  </si>
  <si>
    <t>C11</t>
  </si>
  <si>
    <t>Shippers</t>
  </si>
  <si>
    <t>C16</t>
  </si>
  <si>
    <t>C17</t>
  </si>
  <si>
    <t>C19</t>
  </si>
  <si>
    <t>C2</t>
  </si>
  <si>
    <t>C20</t>
  </si>
  <si>
    <t>C21</t>
  </si>
  <si>
    <t>C22</t>
  </si>
  <si>
    <t>C24</t>
  </si>
  <si>
    <t>C25</t>
  </si>
  <si>
    <t>C27</t>
  </si>
  <si>
    <t>C29</t>
  </si>
  <si>
    <t>C3</t>
  </si>
  <si>
    <t>C30</t>
  </si>
  <si>
    <t>C31</t>
  </si>
  <si>
    <t>C32</t>
  </si>
  <si>
    <t>C33</t>
  </si>
  <si>
    <t>C34</t>
  </si>
  <si>
    <t>C35</t>
  </si>
  <si>
    <t>C36</t>
  </si>
  <si>
    <t>C37</t>
  </si>
  <si>
    <t>C38</t>
  </si>
  <si>
    <t>C40</t>
  </si>
  <si>
    <t>C44</t>
  </si>
  <si>
    <t>C45</t>
  </si>
  <si>
    <t>C47</t>
  </si>
  <si>
    <t>C48</t>
  </si>
  <si>
    <t>C49</t>
  </si>
  <si>
    <t>C50</t>
  </si>
  <si>
    <t>C52</t>
  </si>
  <si>
    <t>C53</t>
  </si>
  <si>
    <t>C54</t>
  </si>
  <si>
    <t>C56</t>
  </si>
  <si>
    <t>C57</t>
  </si>
  <si>
    <t>C58</t>
  </si>
  <si>
    <t>C60</t>
  </si>
  <si>
    <t>C61</t>
  </si>
  <si>
    <t>C62</t>
  </si>
  <si>
    <t>C64</t>
  </si>
  <si>
    <t>C65</t>
  </si>
  <si>
    <t>C66</t>
  </si>
  <si>
    <t>C67</t>
  </si>
  <si>
    <t>C68</t>
  </si>
  <si>
    <t>C7</t>
  </si>
  <si>
    <t>C70</t>
  </si>
  <si>
    <t>C71</t>
  </si>
  <si>
    <t>C74</t>
  </si>
  <si>
    <t>C76</t>
  </si>
  <si>
    <t>C78</t>
  </si>
  <si>
    <t>C79</t>
  </si>
  <si>
    <t>C8</t>
  </si>
  <si>
    <t>C80</t>
  </si>
  <si>
    <t>C82</t>
  </si>
  <si>
    <t>C83</t>
  </si>
  <si>
    <t>C84</t>
  </si>
  <si>
    <t>C85</t>
  </si>
  <si>
    <t>C89</t>
  </si>
  <si>
    <t>C9</t>
  </si>
  <si>
    <t>C91</t>
  </si>
  <si>
    <t>C92</t>
  </si>
  <si>
    <t>C93</t>
  </si>
  <si>
    <t>C96</t>
  </si>
  <si>
    <t>C97</t>
  </si>
  <si>
    <t>C98</t>
  </si>
  <si>
    <t>NPS Score</t>
  </si>
  <si>
    <t>NPS Value</t>
  </si>
  <si>
    <t>Classification</t>
  </si>
  <si>
    <t>Detractor</t>
  </si>
  <si>
    <t>Passive</t>
  </si>
  <si>
    <t>Promoter</t>
  </si>
  <si>
    <t>No of days taken</t>
  </si>
  <si>
    <t>Row Labels</t>
  </si>
  <si>
    <t>Grand Total</t>
  </si>
  <si>
    <t>review of cutomer</t>
  </si>
  <si>
    <t>May</t>
  </si>
  <si>
    <t>Happier</t>
  </si>
  <si>
    <t>Count of Customer_Id</t>
  </si>
  <si>
    <t>Sum of Item_Price</t>
  </si>
  <si>
    <t>delivery charger</t>
  </si>
  <si>
    <t>Happy</t>
  </si>
  <si>
    <t>flag</t>
  </si>
  <si>
    <t>Max of Shipping_Charges</t>
  </si>
  <si>
    <t>true</t>
  </si>
  <si>
    <t>false</t>
  </si>
  <si>
    <t>Unhappy</t>
  </si>
  <si>
    <t>Jan</t>
  </si>
  <si>
    <t>Feb</t>
  </si>
  <si>
    <t>Mar</t>
  </si>
  <si>
    <t>Apr</t>
  </si>
  <si>
    <t>Jun</t>
  </si>
  <si>
    <t>Jul</t>
  </si>
  <si>
    <t>Aug</t>
  </si>
  <si>
    <t>Sep</t>
  </si>
  <si>
    <t>Oct</t>
  </si>
  <si>
    <t>Nov</t>
  </si>
  <si>
    <t>Dec</t>
  </si>
  <si>
    <t>Approach of Project</t>
  </si>
  <si>
    <t>The Ecommerce data provide information about sales of product with their specific dates, time, customer reviews…</t>
  </si>
  <si>
    <t xml:space="preserve">Got good information about sales as per customers review </t>
  </si>
  <si>
    <t>SUMMARY OF PROJECT</t>
  </si>
  <si>
    <t>Finds out that top 10 customers  has done maximum shopping in the month of January</t>
  </si>
  <si>
    <t>Also find out their reviews of unhappy, happier and happy customer as per the score given by them</t>
  </si>
  <si>
    <t>Flaged the shipping price as below average and above average…</t>
  </si>
  <si>
    <t>Can find out specific data as per dates and review of customers with the help of slicer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</si>
</sst>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8" x14ac:knownFonts="1">
    <font>
      <sz val="11"/>
      <color theme="1"/>
      <name val="Century Gothic"/>
      <family val="2"/>
      <scheme val="minor"/>
    </font>
    <font>
      <sz val="12"/>
      <color theme="1"/>
      <name val="Century Gothic"/>
      <family val="2"/>
      <scheme val="minor"/>
    </font>
    <font>
      <b/>
      <sz val="12"/>
      <color theme="1"/>
      <name val="Century Gothic"/>
      <family val="2"/>
      <scheme val="minor"/>
    </font>
    <font>
      <sz val="12"/>
      <color rgb="FF000000"/>
      <name val="Century Gothic"/>
      <family val="2"/>
      <scheme val="minor"/>
    </font>
    <font>
      <sz val="12"/>
      <color theme="0"/>
      <name val="Century Gothic"/>
      <family val="2"/>
      <scheme val="minor"/>
    </font>
    <font>
      <sz val="22"/>
      <color theme="0"/>
      <name val="Algerian"/>
      <family val="5"/>
    </font>
    <font>
      <sz val="11"/>
      <color theme="1"/>
      <name val="Algerian"/>
      <family val="5"/>
    </font>
    <font>
      <sz val="12"/>
      <color theme="1"/>
      <name val="Algerian"/>
      <family val="5"/>
    </font>
  </fonts>
  <fills count="8">
    <fill>
      <patternFill patternType="none"/>
    </fill>
    <fill>
      <patternFill patternType="gray125"/>
    </fill>
    <fill>
      <patternFill patternType="solid">
        <fgColor theme="7" tint="0.59999389629810485"/>
        <bgColor indexed="64"/>
      </patternFill>
    </fill>
    <fill>
      <patternFill patternType="solid">
        <fgColor theme="9" tint="0.59999389629810485"/>
        <bgColor indexed="64"/>
      </patternFill>
    </fill>
    <fill>
      <patternFill patternType="solid">
        <fgColor rgb="FFF86A6B"/>
        <bgColor indexed="64"/>
      </patternFill>
    </fill>
    <fill>
      <patternFill patternType="solid">
        <fgColor theme="1"/>
        <bgColor indexed="64"/>
      </patternFill>
    </fill>
    <fill>
      <patternFill patternType="solid">
        <fgColor rgb="FF00B0F0"/>
        <bgColor indexed="64"/>
      </patternFill>
    </fill>
    <fill>
      <patternFill patternType="solid">
        <fgColor theme="5" tint="0.79998168889431442"/>
        <bgColor indexed="64"/>
      </patternFill>
    </fill>
  </fills>
  <borders count="7">
    <border>
      <left/>
      <right/>
      <top/>
      <bottom/>
      <diagonal/>
    </border>
    <border>
      <left style="hair">
        <color auto="1"/>
      </left>
      <right style="hair">
        <color auto="1"/>
      </right>
      <top style="hair">
        <color auto="1"/>
      </top>
      <bottom style="hair">
        <color auto="1"/>
      </bottom>
      <diagonal/>
    </border>
    <border>
      <left style="hair">
        <color auto="1"/>
      </left>
      <right style="hair">
        <color auto="1"/>
      </right>
      <top/>
      <bottom/>
      <diagonal/>
    </border>
    <border>
      <left/>
      <right style="hair">
        <color auto="1"/>
      </right>
      <top style="hair">
        <color auto="1"/>
      </top>
      <bottom style="hair">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1" fillId="0" borderId="0"/>
  </cellStyleXfs>
  <cellXfs count="24">
    <xf numFmtId="0" fontId="0" fillId="0" borderId="0" xfId="0"/>
    <xf numFmtId="0" fontId="1" fillId="0" borderId="1" xfId="1" applyBorder="1" applyAlignment="1">
      <alignment horizontal="center"/>
    </xf>
    <xf numFmtId="1" fontId="1" fillId="0" borderId="1" xfId="1" applyNumberFormat="1" applyBorder="1" applyAlignment="1">
      <alignment horizontal="center"/>
    </xf>
    <xf numFmtId="1" fontId="1" fillId="0" borderId="1" xfId="1" applyNumberFormat="1" applyBorder="1" applyAlignment="1">
      <alignment horizontal="center" vertical="center"/>
    </xf>
    <xf numFmtId="164" fontId="1" fillId="0" borderId="1" xfId="1" applyNumberFormat="1" applyBorder="1" applyAlignment="1">
      <alignment horizontal="center"/>
    </xf>
    <xf numFmtId="164" fontId="3" fillId="0" borderId="1" xfId="1" applyNumberFormat="1" applyFont="1" applyBorder="1" applyAlignment="1">
      <alignment horizontal="center"/>
    </xf>
    <xf numFmtId="0" fontId="1" fillId="2" borderId="0" xfId="1" applyFill="1" applyAlignment="1">
      <alignment horizontal="center"/>
    </xf>
    <xf numFmtId="0" fontId="1" fillId="3" borderId="0" xfId="1" applyFill="1" applyAlignment="1">
      <alignment horizontal="center"/>
    </xf>
    <xf numFmtId="0" fontId="1" fillId="4" borderId="0" xfId="1" applyFill="1" applyAlignment="1">
      <alignment horizontal="center"/>
    </xf>
    <xf numFmtId="0" fontId="4" fillId="5" borderId="0" xfId="1" applyFont="1" applyFill="1" applyAlignment="1">
      <alignment horizontal="center"/>
    </xf>
    <xf numFmtId="0" fontId="0" fillId="0" borderId="0" xfId="0" pivotButton="1"/>
    <xf numFmtId="0" fontId="0" fillId="0" borderId="0" xfId="0" applyAlignment="1">
      <alignment horizontal="left"/>
    </xf>
    <xf numFmtId="0" fontId="1" fillId="0" borderId="3" xfId="1" applyBorder="1" applyAlignment="1">
      <alignment horizontal="center"/>
    </xf>
    <xf numFmtId="0" fontId="2" fillId="5" borderId="3" xfId="1" applyFont="1" applyFill="1" applyBorder="1" applyAlignment="1">
      <alignment horizontal="center" vertical="center" wrapText="1"/>
    </xf>
    <xf numFmtId="0" fontId="2" fillId="5" borderId="1" xfId="1" applyFont="1" applyFill="1" applyBorder="1" applyAlignment="1">
      <alignment horizontal="center" vertical="center" wrapText="1"/>
    </xf>
    <xf numFmtId="0" fontId="2" fillId="5" borderId="2" xfId="1" applyFont="1" applyFill="1" applyBorder="1" applyAlignment="1">
      <alignment horizontal="center" vertical="center" wrapText="1"/>
    </xf>
    <xf numFmtId="0" fontId="0" fillId="5" borderId="0" xfId="0" applyFill="1"/>
    <xf numFmtId="1" fontId="0" fillId="0" borderId="0" xfId="0" applyNumberFormat="1"/>
    <xf numFmtId="0" fontId="6" fillId="0" borderId="0" xfId="0" applyFont="1"/>
    <xf numFmtId="0" fontId="7" fillId="7" borderId="0" xfId="0" applyFont="1" applyFill="1" applyAlignment="1">
      <alignment horizontal="center"/>
    </xf>
    <xf numFmtId="0" fontId="5" fillId="6" borderId="4" xfId="0" applyFont="1" applyFill="1" applyBorder="1" applyAlignment="1">
      <alignment horizontal="center"/>
    </xf>
    <xf numFmtId="0" fontId="5" fillId="6" borderId="5" xfId="0" applyFont="1" applyFill="1" applyBorder="1" applyAlignment="1">
      <alignment horizontal="center"/>
    </xf>
    <xf numFmtId="0" fontId="5" fillId="6" borderId="6" xfId="0" applyFont="1" applyFill="1" applyBorder="1" applyAlignment="1">
      <alignment horizontal="center"/>
    </xf>
    <xf numFmtId="0" fontId="0" fillId="0" borderId="0" xfId="0" applyAlignment="1">
      <alignment horizontal="center"/>
    </xf>
  </cellXfs>
  <cellStyles count="2">
    <cellStyle name="Normal" xfId="0" builtinId="0"/>
    <cellStyle name="Normal 2" xfId="1" xr:uid="{F4622AAA-AC6A-4224-93C1-B893D49EB18C}"/>
  </cellStyles>
  <dxfs count="20">
    <dxf>
      <numFmt numFmtId="1" formatCode="0"/>
    </dxf>
    <dxf>
      <numFmt numFmtId="0" formatCode="General"/>
    </dxf>
    <dxf>
      <alignment horizontal="center" vertical="bottom" textRotation="0" wrapText="0" indent="0" justifyLastLine="0" shrinkToFit="0" readingOrder="0"/>
      <border diagonalUp="0" diagonalDown="0">
        <left style="hair">
          <color auto="1"/>
        </left>
        <right style="hair">
          <color auto="1"/>
        </right>
        <top style="hair">
          <color auto="1"/>
        </top>
        <bottom style="hair">
          <color auto="1"/>
        </bottom>
        <vertical/>
        <horizontal/>
      </border>
    </dxf>
    <dxf>
      <alignment horizontal="center" vertical="bottom" textRotation="0" wrapText="0" indent="0" justifyLastLine="0" shrinkToFit="0" readingOrder="0"/>
      <border diagonalUp="0" diagonalDown="0">
        <left style="hair">
          <color auto="1"/>
        </left>
        <right style="hair">
          <color auto="1"/>
        </right>
        <top style="hair">
          <color auto="1"/>
        </top>
        <bottom style="hair">
          <color auto="1"/>
        </bottom>
        <vertical/>
        <horizontal/>
      </border>
    </dxf>
    <dxf>
      <numFmt numFmtId="1" formatCode="0"/>
      <alignment horizontal="center" vertical="bottom" textRotation="0" wrapText="0" indent="0" justifyLastLine="0" shrinkToFit="0" readingOrder="0"/>
      <border diagonalUp="0" diagonalDown="0">
        <left style="hair">
          <color auto="1"/>
        </left>
        <right style="hair">
          <color auto="1"/>
        </right>
        <top style="hair">
          <color auto="1"/>
        </top>
        <bottom style="hair">
          <color auto="1"/>
        </bottom>
        <vertical/>
        <horizontal/>
      </border>
    </dxf>
    <dxf>
      <alignment horizontal="center" vertical="bottom" textRotation="0" wrapText="0" indent="0" justifyLastLine="0" shrinkToFit="0" readingOrder="0"/>
      <border diagonalUp="0" diagonalDown="0">
        <left style="hair">
          <color auto="1"/>
        </left>
        <right style="hair">
          <color auto="1"/>
        </right>
        <top style="hair">
          <color auto="1"/>
        </top>
        <bottom style="hair">
          <color auto="1"/>
        </bottom>
        <vertical/>
        <horizontal/>
      </border>
    </dxf>
    <dxf>
      <alignment horizontal="center" vertical="bottom" textRotation="0" wrapText="0" indent="0" justifyLastLine="0" shrinkToFit="0" readingOrder="0"/>
      <border diagonalUp="0" diagonalDown="0">
        <left style="hair">
          <color auto="1"/>
        </left>
        <right style="hair">
          <color auto="1"/>
        </right>
        <top style="hair">
          <color auto="1"/>
        </top>
        <bottom style="hair">
          <color auto="1"/>
        </bottom>
        <vertical/>
        <horizontal/>
      </border>
    </dxf>
    <dxf>
      <alignment horizontal="center" vertical="bottom" textRotation="0" wrapText="0" indent="0" justifyLastLine="0" shrinkToFit="0" readingOrder="0"/>
      <border diagonalUp="0" diagonalDown="0">
        <left style="hair">
          <color auto="1"/>
        </left>
        <right style="hair">
          <color auto="1"/>
        </right>
        <top style="hair">
          <color auto="1"/>
        </top>
        <bottom style="hair">
          <color auto="1"/>
        </bottom>
        <vertical/>
        <horizontal/>
      </border>
    </dxf>
    <dxf>
      <numFmt numFmtId="164" formatCode="[$-409]d\-mmm\-yy;@"/>
      <alignment horizontal="center" vertical="bottom" textRotation="0" wrapText="0" indent="0" justifyLastLine="0" shrinkToFit="0" readingOrder="0"/>
      <border diagonalUp="0" diagonalDown="0">
        <left style="hair">
          <color auto="1"/>
        </left>
        <right style="hair">
          <color auto="1"/>
        </right>
        <top style="hair">
          <color auto="1"/>
        </top>
        <bottom style="hair">
          <color auto="1"/>
        </bottom>
        <vertical/>
        <horizontal/>
      </border>
    </dxf>
    <dxf>
      <numFmt numFmtId="164" formatCode="[$-409]d\-mmm\-yy;@"/>
      <alignment horizontal="center" vertical="bottom" textRotation="0" wrapText="0" indent="0" justifyLastLine="0" shrinkToFit="0" readingOrder="0"/>
      <border diagonalUp="0" diagonalDown="0">
        <left style="hair">
          <color auto="1"/>
        </left>
        <right style="hair">
          <color auto="1"/>
        </right>
        <top style="hair">
          <color auto="1"/>
        </top>
        <bottom style="hair">
          <color auto="1"/>
        </bottom>
        <vertical/>
        <horizontal/>
      </border>
    </dxf>
    <dxf>
      <numFmt numFmtId="164" formatCode="[$-409]d\-mmm\-yy;@"/>
      <alignment horizontal="center" vertical="bottom" textRotation="0" wrapText="0" indent="0" justifyLastLine="0" shrinkToFit="0" readingOrder="0"/>
      <border diagonalUp="0" diagonalDown="0">
        <left style="hair">
          <color auto="1"/>
        </left>
        <right style="hair">
          <color auto="1"/>
        </right>
        <top style="hair">
          <color auto="1"/>
        </top>
        <bottom style="hair">
          <color auto="1"/>
        </bottom>
        <vertical/>
        <horizontal/>
      </border>
    </dxf>
    <dxf>
      <numFmt numFmtId="1" formatCode="0"/>
      <alignment horizontal="center" vertical="bottom" textRotation="0" wrapText="0" indent="0" justifyLastLine="0" shrinkToFit="0" readingOrder="0"/>
      <border diagonalUp="0" diagonalDown="0">
        <left style="hair">
          <color auto="1"/>
        </left>
        <right style="hair">
          <color auto="1"/>
        </right>
        <top style="hair">
          <color auto="1"/>
        </top>
        <bottom style="hair">
          <color auto="1"/>
        </bottom>
        <vertical/>
        <horizontal/>
      </border>
    </dxf>
    <dxf>
      <numFmt numFmtId="1" formatCode="0"/>
      <alignment horizontal="center" vertical="center" textRotation="0" wrapText="0" indent="0" justifyLastLine="0" shrinkToFit="0" readingOrder="0"/>
      <border diagonalUp="0" diagonalDown="0">
        <left style="hair">
          <color auto="1"/>
        </left>
        <right style="hair">
          <color auto="1"/>
        </right>
        <top style="hair">
          <color auto="1"/>
        </top>
        <bottom style="hair">
          <color auto="1"/>
        </bottom>
        <vertical/>
        <horizontal/>
      </border>
    </dxf>
    <dxf>
      <numFmt numFmtId="1" formatCode="0"/>
      <alignment horizontal="center" vertical="center" textRotation="0" wrapText="0" indent="0" justifyLastLine="0" shrinkToFit="0" readingOrder="0"/>
      <border diagonalUp="0" diagonalDown="0">
        <left style="hair">
          <color auto="1"/>
        </left>
        <right style="hair">
          <color auto="1"/>
        </right>
        <top style="hair">
          <color auto="1"/>
        </top>
        <bottom style="hair">
          <color auto="1"/>
        </bottom>
        <vertical/>
        <horizontal/>
      </border>
    </dxf>
    <dxf>
      <numFmt numFmtId="1" formatCode="0"/>
      <alignment horizontal="center" vertical="bottom" textRotation="0" wrapText="0" indent="0" justifyLastLine="0" shrinkToFit="0" readingOrder="0"/>
      <border diagonalUp="0" diagonalDown="0">
        <left style="hair">
          <color auto="1"/>
        </left>
        <right style="hair">
          <color auto="1"/>
        </right>
        <top style="hair">
          <color auto="1"/>
        </top>
        <bottom style="hair">
          <color auto="1"/>
        </bottom>
        <vertical/>
        <horizontal/>
      </border>
    </dxf>
    <dxf>
      <alignment horizontal="center" vertical="bottom" textRotation="0" wrapText="0" indent="0" justifyLastLine="0" shrinkToFit="0" readingOrder="0"/>
      <border diagonalUp="0" diagonalDown="0">
        <left style="hair">
          <color auto="1"/>
        </left>
        <right style="hair">
          <color auto="1"/>
        </right>
        <top style="hair">
          <color auto="1"/>
        </top>
        <bottom style="hair">
          <color auto="1"/>
        </bottom>
        <vertical/>
        <horizontal/>
      </border>
    </dxf>
    <dxf>
      <alignment horizontal="center" vertical="bottom" textRotation="0" wrapText="0" indent="0" justifyLastLine="0" shrinkToFit="0" readingOrder="0"/>
      <border diagonalUp="0" diagonalDown="0">
        <left style="hair">
          <color auto="1"/>
        </left>
        <right style="hair">
          <color auto="1"/>
        </right>
        <top style="hair">
          <color auto="1"/>
        </top>
        <bottom style="hair">
          <color auto="1"/>
        </bottom>
        <vertical/>
        <horizontal/>
      </border>
    </dxf>
    <dxf>
      <alignment horizontal="center" vertical="bottom" textRotation="0" wrapText="0" indent="0" justifyLastLine="0" shrinkToFit="0" readingOrder="0"/>
      <border diagonalUp="0" diagonalDown="0">
        <left/>
        <right style="hair">
          <color auto="1"/>
        </right>
        <top style="hair">
          <color auto="1"/>
        </top>
        <bottom style="hair">
          <color auto="1"/>
        </bottom>
        <vertical/>
        <horizontal/>
      </border>
    </dxf>
    <dxf>
      <border outline="0">
        <left style="hair">
          <color auto="1"/>
        </left>
      </border>
    </dxf>
    <dxf>
      <font>
        <b/>
        <i val="0"/>
        <strike val="0"/>
        <condense val="0"/>
        <extend val="0"/>
        <outline val="0"/>
        <shadow val="0"/>
        <u val="none"/>
        <vertAlign val="baseline"/>
        <sz val="12"/>
        <color theme="1"/>
        <name val="Century Gothic"/>
        <family val="2"/>
        <scheme val="minor"/>
      </font>
      <fill>
        <patternFill patternType="solid">
          <fgColor indexed="64"/>
          <bgColor theme="1"/>
        </patternFill>
      </fill>
      <alignment horizontal="center" vertical="center" textRotation="0" wrapText="1" indent="0" justifyLastLine="0" shrinkToFit="0" readingOrder="0"/>
      <border diagonalUp="0" diagonalDown="0" outline="0">
        <left style="hair">
          <color auto="1"/>
        </left>
        <right style="hair">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2.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image" Target="../media/image1.jpeg"/><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project.xlsx]2!PivotTable3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pieChart>
        <c:varyColors val="1"/>
        <c:ser>
          <c:idx val="0"/>
          <c:order val="0"/>
          <c:tx>
            <c:strRef>
              <c:f>'2'!$B$3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A94-40CC-8826-FC14899B10B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A94-40CC-8826-FC14899B10B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A94-40CC-8826-FC14899B10BE}"/>
              </c:ext>
            </c:extLst>
          </c:dPt>
          <c:cat>
            <c:strRef>
              <c:f>'2'!$A$4:$A$6</c:f>
              <c:strCache>
                <c:ptCount val="3"/>
                <c:pt idx="0">
                  <c:v>Happier</c:v>
                </c:pt>
                <c:pt idx="1">
                  <c:v>Happy</c:v>
                </c:pt>
                <c:pt idx="2">
                  <c:v>Unhappy</c:v>
                </c:pt>
              </c:strCache>
            </c:strRef>
          </c:cat>
          <c:val>
            <c:numRef>
              <c:f>'2'!$B$4:$B$6</c:f>
              <c:numCache>
                <c:formatCode>General</c:formatCode>
                <c:ptCount val="3"/>
                <c:pt idx="0">
                  <c:v>17</c:v>
                </c:pt>
                <c:pt idx="1">
                  <c:v>64</c:v>
                </c:pt>
                <c:pt idx="2">
                  <c:v>19</c:v>
                </c:pt>
              </c:numCache>
            </c:numRef>
          </c:val>
          <c:extLst>
            <c:ext xmlns:c16="http://schemas.microsoft.com/office/drawing/2014/chart" uri="{C3380CC4-5D6E-409C-BE32-E72D297353CC}">
              <c16:uniqueId val="{00000006-8629-4338-BBE1-2D265EE94DB8}"/>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project.xlsx]3!PivotTable4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'3'!$B$3</c:f>
              <c:strCache>
                <c:ptCount val="1"/>
                <c:pt idx="0">
                  <c:v>Total</c:v>
                </c:pt>
              </c:strCache>
            </c:strRef>
          </c:tx>
          <c:spPr>
            <a:solidFill>
              <a:schemeClr val="accent1"/>
            </a:solidFill>
            <a:ln>
              <a:noFill/>
            </a:ln>
            <a:effectLst/>
          </c:spPr>
          <c:invertIfNegative val="0"/>
          <c:cat>
            <c:strRef>
              <c:f>'3'!$A$4:$A$16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'3'!$B$4:$B$16</c:f>
              <c:numCache>
                <c:formatCode>General</c:formatCode>
                <c:ptCount val="12"/>
                <c:pt idx="0">
                  <c:v>30</c:v>
                </c:pt>
                <c:pt idx="1">
                  <c:v>6</c:v>
                </c:pt>
                <c:pt idx="2">
                  <c:v>6</c:v>
                </c:pt>
                <c:pt idx="3">
                  <c:v>7</c:v>
                </c:pt>
                <c:pt idx="4">
                  <c:v>8</c:v>
                </c:pt>
                <c:pt idx="5">
                  <c:v>3</c:v>
                </c:pt>
                <c:pt idx="6">
                  <c:v>7</c:v>
                </c:pt>
                <c:pt idx="7">
                  <c:v>8</c:v>
                </c:pt>
                <c:pt idx="8">
                  <c:v>7</c:v>
                </c:pt>
                <c:pt idx="9">
                  <c:v>6</c:v>
                </c:pt>
                <c:pt idx="10">
                  <c:v>5</c:v>
                </c:pt>
                <c:pt idx="11">
                  <c:v>7</c:v>
                </c:pt>
              </c:numCache>
            </c:numRef>
          </c:val>
          <c:extLst>
            <c:ext xmlns:c16="http://schemas.microsoft.com/office/drawing/2014/chart" uri="{C3380CC4-5D6E-409C-BE32-E72D297353CC}">
              <c16:uniqueId val="{00000000-3641-4C28-9EA7-2C10CBFC3660}"/>
            </c:ext>
          </c:extLst>
        </c:ser>
        <c:dLbls>
          <c:showLegendKey val="0"/>
          <c:showVal val="0"/>
          <c:showCatName val="0"/>
          <c:showSerName val="0"/>
          <c:showPercent val="0"/>
          <c:showBubbleSize val="0"/>
        </c:dLbls>
        <c:gapWidth val="182"/>
        <c:axId val="1980174688"/>
        <c:axId val="1980175168"/>
      </c:barChart>
      <c:catAx>
        <c:axId val="19801746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0175168"/>
        <c:crosses val="autoZero"/>
        <c:auto val="1"/>
        <c:lblAlgn val="ctr"/>
        <c:lblOffset val="100"/>
        <c:noMultiLvlLbl val="0"/>
      </c:catAx>
      <c:valAx>
        <c:axId val="19801751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01746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project.xlsx]4!PivotTable5</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'4'!$B$3</c:f>
              <c:strCache>
                <c:ptCount val="1"/>
                <c:pt idx="0">
                  <c:v>Total</c:v>
                </c:pt>
              </c:strCache>
            </c:strRef>
          </c:tx>
          <c:spPr>
            <a:solidFill>
              <a:schemeClr val="accent1"/>
            </a:solidFill>
            <a:ln>
              <a:noFill/>
            </a:ln>
            <a:effectLst/>
          </c:spPr>
          <c:invertIfNegative val="0"/>
          <c:cat>
            <c:strRef>
              <c:f>'4'!$A$4:$A$14</c:f>
              <c:strCache>
                <c:ptCount val="10"/>
                <c:pt idx="0">
                  <c:v>C84</c:v>
                </c:pt>
                <c:pt idx="1">
                  <c:v>C82</c:v>
                </c:pt>
                <c:pt idx="2">
                  <c:v>C48</c:v>
                </c:pt>
                <c:pt idx="3">
                  <c:v>C37</c:v>
                </c:pt>
                <c:pt idx="4">
                  <c:v>C36</c:v>
                </c:pt>
                <c:pt idx="5">
                  <c:v>C35</c:v>
                </c:pt>
                <c:pt idx="6">
                  <c:v>C31</c:v>
                </c:pt>
                <c:pt idx="7">
                  <c:v>C20</c:v>
                </c:pt>
                <c:pt idx="8">
                  <c:v>C2</c:v>
                </c:pt>
                <c:pt idx="9">
                  <c:v>C19</c:v>
                </c:pt>
              </c:strCache>
            </c:strRef>
          </c:cat>
          <c:val>
            <c:numRef>
              <c:f>'4'!$B$4:$B$14</c:f>
              <c:numCache>
                <c:formatCode>General</c:formatCode>
                <c:ptCount val="10"/>
                <c:pt idx="0">
                  <c:v>2131</c:v>
                </c:pt>
                <c:pt idx="1">
                  <c:v>1960</c:v>
                </c:pt>
                <c:pt idx="2">
                  <c:v>1717</c:v>
                </c:pt>
                <c:pt idx="3">
                  <c:v>1604</c:v>
                </c:pt>
                <c:pt idx="4">
                  <c:v>1701</c:v>
                </c:pt>
                <c:pt idx="5">
                  <c:v>1773</c:v>
                </c:pt>
                <c:pt idx="6">
                  <c:v>2408</c:v>
                </c:pt>
                <c:pt idx="7">
                  <c:v>1884</c:v>
                </c:pt>
                <c:pt idx="8">
                  <c:v>1780</c:v>
                </c:pt>
                <c:pt idx="9">
                  <c:v>1594</c:v>
                </c:pt>
              </c:numCache>
            </c:numRef>
          </c:val>
          <c:extLst>
            <c:ext xmlns:c16="http://schemas.microsoft.com/office/drawing/2014/chart" uri="{C3380CC4-5D6E-409C-BE32-E72D297353CC}">
              <c16:uniqueId val="{00000000-1360-4490-A818-D007E1C8E175}"/>
            </c:ext>
          </c:extLst>
        </c:ser>
        <c:dLbls>
          <c:showLegendKey val="0"/>
          <c:showVal val="0"/>
          <c:showCatName val="0"/>
          <c:showSerName val="0"/>
          <c:showPercent val="0"/>
          <c:showBubbleSize val="0"/>
        </c:dLbls>
        <c:gapWidth val="219"/>
        <c:overlap val="-27"/>
        <c:axId val="1980165568"/>
        <c:axId val="1980166528"/>
      </c:barChart>
      <c:catAx>
        <c:axId val="19801655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0166528"/>
        <c:crosses val="autoZero"/>
        <c:auto val="1"/>
        <c:lblAlgn val="ctr"/>
        <c:lblOffset val="100"/>
        <c:noMultiLvlLbl val="0"/>
      </c:catAx>
      <c:valAx>
        <c:axId val="19801665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01655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[excel project.xlsx]3!PivotTable4</c:name>
    <c:fmtId val="6"/>
  </c:pivotSource>
  <c:chart>
    <c:title>
      <c:tx>
        <c:rich>
          <a:bodyPr rot="0" spcFirstLastPara="1" vertOverflow="ellipsis" vert="horz" wrap="square" anchor="ctr" anchorCtr="1"/>
          <a:lstStyle/>
          <a:p>
            <a:pPr algn="ctr" rtl="0">
              <a:defRPr lang="en-US" sz="1080" b="1" i="0" u="none" strike="noStrike" kern="1200" cap="none" spc="50" normalizeH="0" baseline="0">
                <a:solidFill>
                  <a:schemeClr val="tx1"/>
                </a:solidFill>
                <a:latin typeface="+mn-lt"/>
                <a:ea typeface="+mn-ea"/>
                <a:cs typeface="+mn-cs"/>
              </a:defRPr>
            </a:pPr>
            <a:r>
              <a:rPr lang="en-US" sz="1080" b="1" i="0" u="none" strike="noStrike" kern="1200" cap="none" spc="50" normalizeH="0" baseline="0">
                <a:solidFill>
                  <a:schemeClr val="tx1"/>
                </a:solidFill>
                <a:latin typeface="+mn-lt"/>
                <a:ea typeface="+mn-ea"/>
                <a:cs typeface="+mn-cs"/>
              </a:rPr>
              <a:t>Order Placed: Month wise</a:t>
            </a:r>
          </a:p>
        </c:rich>
      </c:tx>
      <c:overlay val="0"/>
      <c:spPr>
        <a:noFill/>
        <a:ln>
          <a:noFill/>
        </a:ln>
        <a:effectLst/>
      </c:spPr>
      <c:txPr>
        <a:bodyPr rot="0" spcFirstLastPara="1" vertOverflow="ellipsis" vert="horz" wrap="square" anchor="ctr" anchorCtr="1"/>
        <a:lstStyle/>
        <a:p>
          <a:pPr algn="ctr" rtl="0">
            <a:defRPr lang="en-US" sz="1080" b="1" i="0" u="none" strike="noStrike" kern="1200" cap="none" spc="50" normalizeH="0" baseline="0">
              <a:solidFill>
                <a:schemeClr val="tx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168876136245681"/>
          <c:y val="0.11864406779661019"/>
          <c:w val="0.5784524815753963"/>
          <c:h val="0.73736709818052404"/>
        </c:manualLayout>
      </c:layout>
      <c:barChart>
        <c:barDir val="bar"/>
        <c:grouping val="clustered"/>
        <c:varyColors val="0"/>
        <c:ser>
          <c:idx val="0"/>
          <c:order val="0"/>
          <c:tx>
            <c:strRef>
              <c:f>'3'!$B$3</c:f>
              <c:strCache>
                <c:ptCount val="1"/>
                <c:pt idx="0">
                  <c:v>Total</c:v>
                </c:pt>
              </c:strCache>
            </c:strRef>
          </c:tx>
          <c:spPr>
            <a:solidFill>
              <a:schemeClr val="accent1"/>
            </a:solidFill>
            <a:ln>
              <a:noFill/>
            </a:ln>
            <a:effectLst/>
          </c:spPr>
          <c:invertIfNegative val="0"/>
          <c:cat>
            <c:strRef>
              <c:f>'3'!$A$4:$A$16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'3'!$B$4:$B$16</c:f>
              <c:numCache>
                <c:formatCode>General</c:formatCode>
                <c:ptCount val="12"/>
                <c:pt idx="0">
                  <c:v>30</c:v>
                </c:pt>
                <c:pt idx="1">
                  <c:v>6</c:v>
                </c:pt>
                <c:pt idx="2">
                  <c:v>6</c:v>
                </c:pt>
                <c:pt idx="3">
                  <c:v>7</c:v>
                </c:pt>
                <c:pt idx="4">
                  <c:v>8</c:v>
                </c:pt>
                <c:pt idx="5">
                  <c:v>3</c:v>
                </c:pt>
                <c:pt idx="6">
                  <c:v>7</c:v>
                </c:pt>
                <c:pt idx="7">
                  <c:v>8</c:v>
                </c:pt>
                <c:pt idx="8">
                  <c:v>7</c:v>
                </c:pt>
                <c:pt idx="9">
                  <c:v>6</c:v>
                </c:pt>
                <c:pt idx="10">
                  <c:v>5</c:v>
                </c:pt>
                <c:pt idx="11">
                  <c:v>7</c:v>
                </c:pt>
              </c:numCache>
            </c:numRef>
          </c:val>
          <c:extLst>
            <c:ext xmlns:c16="http://schemas.microsoft.com/office/drawing/2014/chart" uri="{C3380CC4-5D6E-409C-BE32-E72D297353CC}">
              <c16:uniqueId val="{00000000-6F34-4716-A659-B07905186CC6}"/>
            </c:ext>
          </c:extLst>
        </c:ser>
        <c:dLbls>
          <c:showLegendKey val="0"/>
          <c:showVal val="0"/>
          <c:showCatName val="0"/>
          <c:showSerName val="0"/>
          <c:showPercent val="0"/>
          <c:showBubbleSize val="0"/>
        </c:dLbls>
        <c:gapWidth val="247"/>
        <c:axId val="1980174688"/>
        <c:axId val="1980175168"/>
      </c:barChart>
      <c:catAx>
        <c:axId val="1980174688"/>
        <c:scaling>
          <c:orientation val="minMax"/>
        </c:scaling>
        <c:delete val="0"/>
        <c:axPos val="l"/>
        <c:numFmt formatCode="General" sourceLinked="1"/>
        <c:majorTickMark val="out"/>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lang="en-US" sz="900" b="0" i="0" u="none" strike="noStrike" kern="1200" cap="none" spc="0" normalizeH="0" baseline="0">
                <a:solidFill>
                  <a:schemeClr val="tx2"/>
                </a:solidFill>
                <a:latin typeface="+mn-lt"/>
                <a:ea typeface="+mn-ea"/>
                <a:cs typeface="+mn-cs"/>
              </a:defRPr>
            </a:pPr>
            <a:endParaRPr lang="en-US"/>
          </a:p>
        </c:txPr>
        <c:crossAx val="1980175168"/>
        <c:crosses val="autoZero"/>
        <c:auto val="1"/>
        <c:lblAlgn val="ctr"/>
        <c:lblOffset val="100"/>
        <c:noMultiLvlLbl val="0"/>
      </c:catAx>
      <c:valAx>
        <c:axId val="198017516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900" b="0" i="0" u="none" strike="noStrike" kern="1200" baseline="0">
                <a:solidFill>
                  <a:schemeClr val="tx2"/>
                </a:solidFill>
                <a:latin typeface="+mn-lt"/>
                <a:ea typeface="+mn-ea"/>
                <a:cs typeface="+mn-cs"/>
              </a:defRPr>
            </a:pPr>
            <a:endParaRPr lang="en-US"/>
          </a:p>
        </c:txPr>
        <c:crossAx val="1980174688"/>
        <c:crosses val="autoZero"/>
        <c:crossBetween val="between"/>
      </c:valAx>
      <c:spPr>
        <a:pattFill prst="ltDnDiag">
          <a:fgClr>
            <a:schemeClr val="dk1">
              <a:lumMod val="15000"/>
              <a:lumOff val="85000"/>
            </a:schemeClr>
          </a:fgClr>
          <a:bgClr>
            <a:schemeClr val="lt1"/>
          </a:bgClr>
        </a:pattFill>
        <a:ln>
          <a:noFill/>
        </a:ln>
        <a:effectLst/>
      </c:spPr>
    </c:plotArea>
    <c:legend>
      <c:legendPos val="r"/>
      <c:overlay val="0"/>
      <c:spPr>
        <a:noFill/>
        <a:ln>
          <a:noFill/>
        </a:ln>
        <a:effectLst/>
      </c:spPr>
      <c:txPr>
        <a:bodyPr rot="0" spcFirstLastPara="1" vertOverflow="ellipsis" vert="horz" wrap="square" anchor="ctr" anchorCtr="1"/>
        <a:lstStyle/>
        <a:p>
          <a:pPr>
            <a:defRPr lang="en-US"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lang="en-US" sz="900" b="0" i="0" u="none" strike="noStrike" kern="1200" baseline="0">
          <a:solidFill>
            <a:schemeClr val="tx2"/>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project.xlsx]4!PivotTable5</c:name>
    <c:fmtId val="6"/>
  </c:pivotSource>
  <c:chart>
    <c:title>
      <c:tx>
        <c:rich>
          <a:bodyPr rot="0" spcFirstLastPara="1" vertOverflow="ellipsis" vert="horz" wrap="square" anchor="ctr" anchorCtr="1"/>
          <a:lstStyle/>
          <a:p>
            <a:pPr>
              <a:defRPr lang="en-US" sz="1080" b="0" i="0" u="none" strike="noStrike" kern="1200" cap="none" spc="50" normalizeH="0" baseline="0">
                <a:solidFill>
                  <a:schemeClr val="tx2"/>
                </a:solidFill>
                <a:latin typeface="+mn-lt"/>
                <a:ea typeface="+mn-ea"/>
                <a:cs typeface="+mn-cs"/>
              </a:defRPr>
            </a:pPr>
            <a:r>
              <a:rPr lang="en-IN" b="1">
                <a:solidFill>
                  <a:schemeClr val="tx1"/>
                </a:solidFill>
              </a:rPr>
              <a:t>Top 10 Customer : Shopping wise</a:t>
            </a:r>
          </a:p>
        </c:rich>
      </c:tx>
      <c:overlay val="0"/>
      <c:spPr>
        <a:solidFill>
          <a:schemeClr val="bg1"/>
        </a:solidFill>
        <a:ln>
          <a:noFill/>
        </a:ln>
        <a:effectLst/>
      </c:spPr>
      <c:txPr>
        <a:bodyPr rot="0" spcFirstLastPara="1" vertOverflow="ellipsis" vert="horz" wrap="square" anchor="ctr" anchorCtr="1"/>
        <a:lstStyle/>
        <a:p>
          <a:pPr>
            <a:defRPr lang="en-US" sz="1080" b="0" i="0" u="none" strike="noStrike" kern="1200" cap="none" spc="50" normalizeH="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'4'!$B$3</c:f>
              <c:strCache>
                <c:ptCount val="1"/>
                <c:pt idx="0">
                  <c:v>Total</c:v>
                </c:pt>
              </c:strCache>
            </c:strRef>
          </c:tx>
          <c:spPr>
            <a:solidFill>
              <a:schemeClr val="accent1">
                <a:alpha val="70000"/>
              </a:schemeClr>
            </a:solidFill>
            <a:ln>
              <a:noFill/>
            </a:ln>
            <a:effectLst/>
          </c:spPr>
          <c:invertIfNegative val="0"/>
          <c:cat>
            <c:strRef>
              <c:f>'4'!$A$4:$A$14</c:f>
              <c:strCache>
                <c:ptCount val="10"/>
                <c:pt idx="0">
                  <c:v>C84</c:v>
                </c:pt>
                <c:pt idx="1">
                  <c:v>C82</c:v>
                </c:pt>
                <c:pt idx="2">
                  <c:v>C48</c:v>
                </c:pt>
                <c:pt idx="3">
                  <c:v>C37</c:v>
                </c:pt>
                <c:pt idx="4">
                  <c:v>C36</c:v>
                </c:pt>
                <c:pt idx="5">
                  <c:v>C35</c:v>
                </c:pt>
                <c:pt idx="6">
                  <c:v>C31</c:v>
                </c:pt>
                <c:pt idx="7">
                  <c:v>C20</c:v>
                </c:pt>
                <c:pt idx="8">
                  <c:v>C2</c:v>
                </c:pt>
                <c:pt idx="9">
                  <c:v>C19</c:v>
                </c:pt>
              </c:strCache>
            </c:strRef>
          </c:cat>
          <c:val>
            <c:numRef>
              <c:f>'4'!$B$4:$B$14</c:f>
              <c:numCache>
                <c:formatCode>General</c:formatCode>
                <c:ptCount val="10"/>
                <c:pt idx="0">
                  <c:v>2131</c:v>
                </c:pt>
                <c:pt idx="1">
                  <c:v>1960</c:v>
                </c:pt>
                <c:pt idx="2">
                  <c:v>1717</c:v>
                </c:pt>
                <c:pt idx="3">
                  <c:v>1604</c:v>
                </c:pt>
                <c:pt idx="4">
                  <c:v>1701</c:v>
                </c:pt>
                <c:pt idx="5">
                  <c:v>1773</c:v>
                </c:pt>
                <c:pt idx="6">
                  <c:v>2408</c:v>
                </c:pt>
                <c:pt idx="7">
                  <c:v>1884</c:v>
                </c:pt>
                <c:pt idx="8">
                  <c:v>1780</c:v>
                </c:pt>
                <c:pt idx="9">
                  <c:v>1594</c:v>
                </c:pt>
              </c:numCache>
            </c:numRef>
          </c:val>
          <c:extLst>
            <c:ext xmlns:c16="http://schemas.microsoft.com/office/drawing/2014/chart" uri="{C3380CC4-5D6E-409C-BE32-E72D297353CC}">
              <c16:uniqueId val="{00000000-D8F1-4CF1-97C6-0839E7B5C87E}"/>
            </c:ext>
          </c:extLst>
        </c:ser>
        <c:dLbls>
          <c:showLegendKey val="0"/>
          <c:showVal val="0"/>
          <c:showCatName val="0"/>
          <c:showSerName val="0"/>
          <c:showPercent val="0"/>
          <c:showBubbleSize val="0"/>
        </c:dLbls>
        <c:gapWidth val="80"/>
        <c:overlap val="25"/>
        <c:axId val="1980165568"/>
        <c:axId val="1980166528"/>
      </c:barChart>
      <c:catAx>
        <c:axId val="1980165568"/>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lang="en-US" sz="900" b="0" i="0" u="none" strike="noStrike" kern="1200" cap="none" spc="20" normalizeH="0" baseline="0">
                <a:solidFill>
                  <a:schemeClr val="tx2"/>
                </a:solidFill>
                <a:latin typeface="+mn-lt"/>
                <a:ea typeface="+mn-ea"/>
                <a:cs typeface="+mn-cs"/>
              </a:defRPr>
            </a:pPr>
            <a:endParaRPr lang="en-US"/>
          </a:p>
        </c:txPr>
        <c:crossAx val="1980166528"/>
        <c:crosses val="autoZero"/>
        <c:auto val="1"/>
        <c:lblAlgn val="ctr"/>
        <c:lblOffset val="100"/>
        <c:noMultiLvlLbl val="0"/>
      </c:catAx>
      <c:valAx>
        <c:axId val="1980166528"/>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900" b="0" i="0" u="none" strike="noStrike" kern="1200" spc="20" baseline="0">
                <a:solidFill>
                  <a:schemeClr val="tx2"/>
                </a:solidFill>
                <a:latin typeface="+mn-lt"/>
                <a:ea typeface="+mn-ea"/>
                <a:cs typeface="+mn-cs"/>
              </a:defRPr>
            </a:pPr>
            <a:endParaRPr lang="en-US"/>
          </a:p>
        </c:txPr>
        <c:crossAx val="19801655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en-US"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lang="en-US" sz="900" b="0" i="0" u="none" strike="noStrike" kern="1200" baseline="0">
          <a:solidFill>
            <a:schemeClr val="tx2"/>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project.xlsx]2!PivotTable3</c:name>
    <c:fmtId val="10"/>
  </c:pivotSource>
  <c:chart>
    <c:title>
      <c:tx>
        <c:rich>
          <a:bodyPr rot="0" spcFirstLastPara="1" vertOverflow="ellipsis" vert="horz" wrap="square" anchor="ctr" anchorCtr="1"/>
          <a:lstStyle/>
          <a:p>
            <a:pPr algn="ctr" rtl="0">
              <a:defRPr lang="en-IN" sz="1080" b="1" i="0" u="none" strike="noStrike" kern="1200" cap="none" spc="50" normalizeH="0" baseline="0">
                <a:solidFill>
                  <a:schemeClr val="tx1"/>
                </a:solidFill>
                <a:latin typeface="+mn-lt"/>
                <a:ea typeface="+mn-ea"/>
                <a:cs typeface="+mn-cs"/>
              </a:defRPr>
            </a:pPr>
            <a:r>
              <a:rPr lang="en-IN" sz="1080" b="1" i="0" u="none" strike="noStrike" kern="1200" cap="none" spc="50" normalizeH="0" baseline="0">
                <a:solidFill>
                  <a:schemeClr val="tx1"/>
                </a:solidFill>
                <a:latin typeface="+mn-lt"/>
                <a:ea typeface="+mn-ea"/>
                <a:cs typeface="+mn-cs"/>
              </a:rPr>
              <a:t>Review of Customers</a:t>
            </a:r>
          </a:p>
        </c:rich>
      </c:tx>
      <c:overlay val="0"/>
      <c:spPr>
        <a:noFill/>
        <a:ln>
          <a:noFill/>
        </a:ln>
        <a:effectLst/>
      </c:spPr>
      <c:txPr>
        <a:bodyPr rot="0" spcFirstLastPara="1" vertOverflow="ellipsis" vert="horz" wrap="square" anchor="ctr" anchorCtr="1"/>
        <a:lstStyle/>
        <a:p>
          <a:pPr algn="ctr" rtl="0">
            <a:defRPr lang="en-IN" sz="1080" b="1" i="0" u="none" strike="noStrike" kern="1200" cap="none" spc="50" normalizeH="0" baseline="0">
              <a:solidFill>
                <a:schemeClr val="tx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pivotFmt>
      <c:pivotFmt>
        <c:idx val="4"/>
        <c:spPr>
          <a:blipFill rotWithShape="1">
            <a:blip xmlns:r="http://schemas.openxmlformats.org/officeDocument/2006/relationships" r:embed="rId3">
              <a:duotone>
                <a:schemeClr val="accent1">
                  <a:tint val="98000"/>
                  <a:lumMod val="102000"/>
                </a:schemeClr>
                <a:schemeClr val="accent1">
                  <a:shade val="98000"/>
                  <a:lumMod val="98000"/>
                </a:schemeClr>
              </a:duotone>
            </a:blip>
            <a:tile tx="0" ty="0" sx="100000" sy="100000" flip="none" algn="tl"/>
          </a:blipFill>
          <a:ln>
            <a:noFill/>
          </a:ln>
          <a:effectLst>
            <a:innerShdw blurRad="63500" dist="25400" dir="13500000">
              <a:srgbClr val="000000">
                <a:alpha val="75000"/>
              </a:srgb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blipFill rotWithShape="1">
            <a:blip xmlns:r="http://schemas.openxmlformats.org/officeDocument/2006/relationships" r:embed="rId3">
              <a:duotone>
                <a:schemeClr val="accent1">
                  <a:tint val="98000"/>
                  <a:lumMod val="102000"/>
                </a:schemeClr>
                <a:schemeClr val="accent1">
                  <a:shade val="98000"/>
                  <a:lumMod val="98000"/>
                </a:schemeClr>
              </a:duotone>
            </a:blip>
            <a:tile tx="0" ty="0" sx="100000" sy="100000" flip="none" algn="tl"/>
          </a:blipFill>
          <a:ln>
            <a:noFill/>
          </a:ln>
          <a:effectLst>
            <a:innerShdw blurRad="63500" dist="25400" dir="13500000">
              <a:srgbClr val="000000">
                <a:alpha val="75000"/>
              </a:srgbClr>
            </a:innerShdw>
          </a:effectLst>
        </c:spPr>
      </c:pivotFmt>
      <c:pivotFmt>
        <c:idx val="6"/>
        <c:spPr>
          <a:blipFill rotWithShape="1">
            <a:blip xmlns:r="http://schemas.openxmlformats.org/officeDocument/2006/relationships" r:embed="rId3">
              <a:duotone>
                <a:schemeClr val="accent1">
                  <a:tint val="98000"/>
                  <a:lumMod val="102000"/>
                </a:schemeClr>
                <a:schemeClr val="accent1">
                  <a:shade val="98000"/>
                  <a:lumMod val="98000"/>
                </a:schemeClr>
              </a:duotone>
            </a:blip>
            <a:tile tx="0" ty="0" sx="100000" sy="100000" flip="none" algn="tl"/>
          </a:blipFill>
          <a:ln>
            <a:noFill/>
          </a:ln>
          <a:effectLst>
            <a:innerShdw blurRad="63500" dist="25400" dir="13500000">
              <a:srgbClr val="000000">
                <a:alpha val="75000"/>
              </a:srgbClr>
            </a:innerShdw>
          </a:effectLst>
        </c:spPr>
      </c:pivotFmt>
      <c:pivotFmt>
        <c:idx val="7"/>
        <c:spPr>
          <a:blipFill rotWithShape="1">
            <a:blip xmlns:r="http://schemas.openxmlformats.org/officeDocument/2006/relationships" r:embed="rId3">
              <a:duotone>
                <a:schemeClr val="accent1">
                  <a:tint val="98000"/>
                  <a:lumMod val="102000"/>
                </a:schemeClr>
                <a:schemeClr val="accent1">
                  <a:shade val="98000"/>
                  <a:lumMod val="98000"/>
                </a:schemeClr>
              </a:duotone>
            </a:blip>
            <a:tile tx="0" ty="0" sx="100000" sy="100000" flip="none" algn="tl"/>
          </a:blipFill>
          <a:ln>
            <a:noFill/>
          </a:ln>
          <a:effectLst>
            <a:innerShdw blurRad="63500" dist="25400" dir="13500000">
              <a:srgbClr val="000000">
                <a:alpha val="75000"/>
              </a:srgbClr>
            </a:innerShdw>
          </a:effectLst>
        </c:spPr>
      </c:pivotFmt>
    </c:pivotFmts>
    <c:plotArea>
      <c:layout/>
      <c:pieChart>
        <c:varyColors val="1"/>
        <c:ser>
          <c:idx val="0"/>
          <c:order val="0"/>
          <c:tx>
            <c:strRef>
              <c:f>'2'!$B$3</c:f>
              <c:strCache>
                <c:ptCount val="1"/>
                <c:pt idx="0">
                  <c:v>Total</c:v>
                </c:pt>
              </c:strCache>
            </c:strRef>
          </c:tx>
          <c:dPt>
            <c:idx val="0"/>
            <c:bubble3D val="0"/>
            <c:spPr>
              <a:blipFill rotWithShape="1">
                <a:blip xmlns:r="http://schemas.openxmlformats.org/officeDocument/2006/relationships" r:embed="rId3">
                  <a:duotone>
                    <a:schemeClr val="accent1">
                      <a:tint val="98000"/>
                      <a:lumMod val="102000"/>
                    </a:schemeClr>
                    <a:schemeClr val="accent1">
                      <a:shade val="98000"/>
                      <a:lumMod val="98000"/>
                    </a:schemeClr>
                  </a:duotone>
                </a:blip>
                <a:tile tx="0" ty="0" sx="100000" sy="100000" flip="none" algn="tl"/>
              </a:blipFill>
              <a:ln>
                <a:noFill/>
              </a:ln>
              <a:effectLst>
                <a:innerShdw blurRad="63500" dist="25400" dir="13500000">
                  <a:srgbClr val="000000">
                    <a:alpha val="75000"/>
                  </a:srgbClr>
                </a:innerShdw>
              </a:effectLst>
            </c:spPr>
            <c:extLst>
              <c:ext xmlns:c16="http://schemas.microsoft.com/office/drawing/2014/chart" uri="{C3380CC4-5D6E-409C-BE32-E72D297353CC}">
                <c16:uniqueId val="{00000001-4BC8-42E1-AB95-BC45E24911A6}"/>
              </c:ext>
            </c:extLst>
          </c:dPt>
          <c:dPt>
            <c:idx val="1"/>
            <c:bubble3D val="0"/>
            <c:spPr>
              <a:blipFill rotWithShape="1">
                <a:blip xmlns:r="http://schemas.openxmlformats.org/officeDocument/2006/relationships" r:embed="rId3">
                  <a:duotone>
                    <a:schemeClr val="accent2">
                      <a:tint val="98000"/>
                      <a:lumMod val="102000"/>
                    </a:schemeClr>
                    <a:schemeClr val="accent2">
                      <a:shade val="98000"/>
                      <a:lumMod val="98000"/>
                    </a:schemeClr>
                  </a:duotone>
                </a:blip>
                <a:tile tx="0" ty="0" sx="100000" sy="100000" flip="none" algn="tl"/>
              </a:blipFill>
              <a:ln>
                <a:noFill/>
              </a:ln>
              <a:effectLst>
                <a:innerShdw blurRad="63500" dist="25400" dir="13500000">
                  <a:srgbClr val="000000">
                    <a:alpha val="75000"/>
                  </a:srgbClr>
                </a:innerShdw>
              </a:effectLst>
            </c:spPr>
            <c:extLst>
              <c:ext xmlns:c16="http://schemas.microsoft.com/office/drawing/2014/chart" uri="{C3380CC4-5D6E-409C-BE32-E72D297353CC}">
                <c16:uniqueId val="{00000003-4BC8-42E1-AB95-BC45E24911A6}"/>
              </c:ext>
            </c:extLst>
          </c:dPt>
          <c:dPt>
            <c:idx val="2"/>
            <c:bubble3D val="0"/>
            <c:spPr>
              <a:blipFill rotWithShape="1">
                <a:blip xmlns:r="http://schemas.openxmlformats.org/officeDocument/2006/relationships" r:embed="rId3">
                  <a:duotone>
                    <a:schemeClr val="accent3">
                      <a:tint val="98000"/>
                      <a:lumMod val="102000"/>
                    </a:schemeClr>
                    <a:schemeClr val="accent3">
                      <a:shade val="98000"/>
                      <a:lumMod val="98000"/>
                    </a:schemeClr>
                  </a:duotone>
                </a:blip>
                <a:tile tx="0" ty="0" sx="100000" sy="100000" flip="none" algn="tl"/>
              </a:blipFill>
              <a:ln>
                <a:noFill/>
              </a:ln>
              <a:effectLst>
                <a:innerShdw blurRad="63500" dist="25400" dir="13500000">
                  <a:srgbClr val="000000">
                    <a:alpha val="75000"/>
                  </a:srgbClr>
                </a:innerShdw>
              </a:effectLst>
            </c:spPr>
            <c:extLst>
              <c:ext xmlns:c16="http://schemas.microsoft.com/office/drawing/2014/chart" uri="{C3380CC4-5D6E-409C-BE32-E72D297353CC}">
                <c16:uniqueId val="{00000005-4BC8-42E1-AB95-BC45E24911A6}"/>
              </c:ext>
            </c:extLst>
          </c:dPt>
          <c:cat>
            <c:strRef>
              <c:f>'2'!$A$4:$A$6</c:f>
              <c:strCache>
                <c:ptCount val="3"/>
                <c:pt idx="0">
                  <c:v>Happier</c:v>
                </c:pt>
                <c:pt idx="1">
                  <c:v>Happy</c:v>
                </c:pt>
                <c:pt idx="2">
                  <c:v>Unhappy</c:v>
                </c:pt>
              </c:strCache>
            </c:strRef>
          </c:cat>
          <c:val>
            <c:numRef>
              <c:f>'2'!$B$4:$B$6</c:f>
              <c:numCache>
                <c:formatCode>General</c:formatCode>
                <c:ptCount val="3"/>
                <c:pt idx="0">
                  <c:v>17</c:v>
                </c:pt>
                <c:pt idx="1">
                  <c:v>64</c:v>
                </c:pt>
                <c:pt idx="2">
                  <c:v>19</c:v>
                </c:pt>
              </c:numCache>
            </c:numRef>
          </c:val>
          <c:extLst>
            <c:ext xmlns:c16="http://schemas.microsoft.com/office/drawing/2014/chart" uri="{C3380CC4-5D6E-409C-BE32-E72D297353CC}">
              <c16:uniqueId val="{00000006-1E27-4C81-8871-B4EB69361F38}"/>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lang="en-US" sz="900" b="1"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20000"/>
        <a:lumOff val="80000"/>
      </a:schemeClr>
    </a:solidFill>
    <a:ln w="9525" cap="flat" cmpd="sng" algn="ctr">
      <a:solidFill>
        <a:schemeClr val="tx1">
          <a:lumMod val="15000"/>
          <a:lumOff val="85000"/>
        </a:schemeClr>
      </a:solidFill>
      <a:round/>
    </a:ln>
    <a:effectLst>
      <a:innerShdw blurRad="114300">
        <a:prstClr val="black"/>
      </a:innerShdw>
    </a:effectLst>
  </c:spPr>
  <c:txPr>
    <a:bodyPr/>
    <a:lstStyle/>
    <a:p>
      <a:pPr>
        <a:defRPr lang="en-US" sz="900" b="0" i="0" u="none" strike="noStrike" kern="1200" baseline="0">
          <a:solidFill>
            <a:schemeClr val="tx2"/>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 id="14">
  <a:schemeClr val="accent1"/>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1">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5.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2</xdr:col>
      <xdr:colOff>472440</xdr:colOff>
      <xdr:row>1</xdr:row>
      <xdr:rowOff>34290</xdr:rowOff>
    </xdr:from>
    <xdr:to>
      <xdr:col>10</xdr:col>
      <xdr:colOff>167640</xdr:colOff>
      <xdr:row>16</xdr:row>
      <xdr:rowOff>34290</xdr:rowOff>
    </xdr:to>
    <xdr:graphicFrame macro="">
      <xdr:nvGraphicFramePr>
        <xdr:cNvPr id="2" name="Chart 1">
          <a:extLst>
            <a:ext uri="{FF2B5EF4-FFF2-40B4-BE49-F238E27FC236}">
              <a16:creationId xmlns:a16="http://schemas.microsoft.com/office/drawing/2014/main" id="{D672CA42-05F6-9789-74AA-64FA79165D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38100</xdr:colOff>
      <xdr:row>1</xdr:row>
      <xdr:rowOff>99060</xdr:rowOff>
    </xdr:from>
    <xdr:to>
      <xdr:col>13</xdr:col>
      <xdr:colOff>528496</xdr:colOff>
      <xdr:row>13</xdr:row>
      <xdr:rowOff>31385</xdr:rowOff>
    </xdr:to>
    <mc:AlternateContent xmlns:mc="http://schemas.openxmlformats.org/markup-compatibility/2006" xmlns:a14="http://schemas.microsoft.com/office/drawing/2010/main">
      <mc:Choice Requires="a14">
        <xdr:graphicFrame macro="">
          <xdr:nvGraphicFramePr>
            <xdr:cNvPr id="4" name="Days (Order_Created_Date)">
              <a:extLst>
                <a:ext uri="{FF2B5EF4-FFF2-40B4-BE49-F238E27FC236}">
                  <a16:creationId xmlns:a16="http://schemas.microsoft.com/office/drawing/2014/main" id="{460CD5C7-2C5C-FE47-0908-8E8A8964020E}"/>
                </a:ext>
              </a:extLst>
            </xdr:cNvPr>
            <xdr:cNvGraphicFramePr/>
          </xdr:nvGraphicFramePr>
          <xdr:xfrm>
            <a:off x="0" y="0"/>
            <a:ext cx="0" cy="0"/>
          </xdr:xfrm>
          <a:graphic>
            <a:graphicData uri="http://schemas.microsoft.com/office/drawing/2010/slicer">
              <sle:slicer xmlns:sle="http://schemas.microsoft.com/office/drawing/2010/slicer" name="Days (Order_Created_Date)"/>
            </a:graphicData>
          </a:graphic>
        </xdr:graphicFrame>
      </mc:Choice>
      <mc:Fallback xmlns="">
        <xdr:sp macro="" textlink="">
          <xdr:nvSpPr>
            <xdr:cNvPr id="0" name=""/>
            <xdr:cNvSpPr>
              <a:spLocks noTextEdit="1"/>
            </xdr:cNvSpPr>
          </xdr:nvSpPr>
          <xdr:spPr>
            <a:xfrm>
              <a:off x="7741920" y="281940"/>
              <a:ext cx="1828800" cy="20345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15240</xdr:colOff>
      <xdr:row>2</xdr:row>
      <xdr:rowOff>34290</xdr:rowOff>
    </xdr:from>
    <xdr:to>
      <xdr:col>10</xdr:col>
      <xdr:colOff>320040</xdr:colOff>
      <xdr:row>17</xdr:row>
      <xdr:rowOff>34290</xdr:rowOff>
    </xdr:to>
    <xdr:graphicFrame macro="">
      <xdr:nvGraphicFramePr>
        <xdr:cNvPr id="2" name="Chart 1">
          <a:extLst>
            <a:ext uri="{FF2B5EF4-FFF2-40B4-BE49-F238E27FC236}">
              <a16:creationId xmlns:a16="http://schemas.microsoft.com/office/drawing/2014/main" id="{CCF3E20E-4AC5-48B6-96E1-9F9EE04B2A1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30480</xdr:colOff>
      <xdr:row>3</xdr:row>
      <xdr:rowOff>99060</xdr:rowOff>
    </xdr:from>
    <xdr:to>
      <xdr:col>13</xdr:col>
      <xdr:colOff>518160</xdr:colOff>
      <xdr:row>17</xdr:row>
      <xdr:rowOff>112395</xdr:rowOff>
    </xdr:to>
    <mc:AlternateContent xmlns:mc="http://schemas.openxmlformats.org/markup-compatibility/2006" xmlns:a14="http://schemas.microsoft.com/office/drawing/2010/main">
      <mc:Choice Requires="a14">
        <xdr:graphicFrame macro="">
          <xdr:nvGraphicFramePr>
            <xdr:cNvPr id="3" name="Order_Created_Date">
              <a:extLst>
                <a:ext uri="{FF2B5EF4-FFF2-40B4-BE49-F238E27FC236}">
                  <a16:creationId xmlns:a16="http://schemas.microsoft.com/office/drawing/2014/main" id="{5F441F78-ED68-C354-A8E4-639358B5AEE8}"/>
                </a:ext>
              </a:extLst>
            </xdr:cNvPr>
            <xdr:cNvGraphicFramePr/>
          </xdr:nvGraphicFramePr>
          <xdr:xfrm>
            <a:off x="0" y="0"/>
            <a:ext cx="0" cy="0"/>
          </xdr:xfrm>
          <a:graphic>
            <a:graphicData uri="http://schemas.microsoft.com/office/drawing/2010/slicer">
              <sle:slicer xmlns:sle="http://schemas.microsoft.com/office/drawing/2010/slicer" name="Order_Created_Date"/>
            </a:graphicData>
          </a:graphic>
        </xdr:graphicFrame>
      </mc:Choice>
      <mc:Fallback xmlns="">
        <xdr:sp macro="" textlink="">
          <xdr:nvSpPr>
            <xdr:cNvPr id="0" name=""/>
            <xdr:cNvSpPr>
              <a:spLocks noTextEdit="1"/>
            </xdr:cNvSpPr>
          </xdr:nvSpPr>
          <xdr:spPr>
            <a:xfrm>
              <a:off x="7734300" y="6477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3</xdr:col>
      <xdr:colOff>571500</xdr:colOff>
      <xdr:row>2</xdr:row>
      <xdr:rowOff>133350</xdr:rowOff>
    </xdr:from>
    <xdr:to>
      <xdr:col>11</xdr:col>
      <xdr:colOff>266700</xdr:colOff>
      <xdr:row>17</xdr:row>
      <xdr:rowOff>133350</xdr:rowOff>
    </xdr:to>
    <xdr:graphicFrame macro="">
      <xdr:nvGraphicFramePr>
        <xdr:cNvPr id="2" name="Chart 1">
          <a:extLst>
            <a:ext uri="{FF2B5EF4-FFF2-40B4-BE49-F238E27FC236}">
              <a16:creationId xmlns:a16="http://schemas.microsoft.com/office/drawing/2014/main" id="{E4859AB5-BE5C-2E29-5595-721321AB0A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15</xdr:col>
      <xdr:colOff>76200</xdr:colOff>
      <xdr:row>3</xdr:row>
      <xdr:rowOff>160021</xdr:rowOff>
    </xdr:from>
    <xdr:to>
      <xdr:col>17</xdr:col>
      <xdr:colOff>563880</xdr:colOff>
      <xdr:row>9</xdr:row>
      <xdr:rowOff>91441</xdr:rowOff>
    </xdr:to>
    <mc:AlternateContent xmlns:mc="http://schemas.openxmlformats.org/markup-compatibility/2006" xmlns:a14="http://schemas.microsoft.com/office/drawing/2010/main">
      <mc:Choice Requires="a14">
        <xdr:graphicFrame macro="">
          <xdr:nvGraphicFramePr>
            <xdr:cNvPr id="4" name="Delivery_Partner">
              <a:extLst>
                <a:ext uri="{FF2B5EF4-FFF2-40B4-BE49-F238E27FC236}">
                  <a16:creationId xmlns:a16="http://schemas.microsoft.com/office/drawing/2014/main" id="{FFB52C1C-CE80-8AF4-62B1-3D0BD3591394}"/>
                </a:ext>
              </a:extLst>
            </xdr:cNvPr>
            <xdr:cNvGraphicFramePr/>
          </xdr:nvGraphicFramePr>
          <xdr:xfrm>
            <a:off x="0" y="0"/>
            <a:ext cx="0" cy="0"/>
          </xdr:xfrm>
          <a:graphic>
            <a:graphicData uri="http://schemas.microsoft.com/office/drawing/2010/slicer">
              <sle:slicer xmlns:sle="http://schemas.microsoft.com/office/drawing/2010/slicer" name="Delivery_Partner"/>
            </a:graphicData>
          </a:graphic>
        </xdr:graphicFrame>
      </mc:Choice>
      <mc:Fallback xmlns="">
        <xdr:sp macro="" textlink="">
          <xdr:nvSpPr>
            <xdr:cNvPr id="0" name=""/>
            <xdr:cNvSpPr>
              <a:spLocks noTextEdit="1"/>
            </xdr:cNvSpPr>
          </xdr:nvSpPr>
          <xdr:spPr>
            <a:xfrm>
              <a:off x="9997440" y="708661"/>
              <a:ext cx="1828800" cy="9829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17</xdr:col>
      <xdr:colOff>251460</xdr:colOff>
      <xdr:row>31</xdr:row>
      <xdr:rowOff>144780</xdr:rowOff>
    </xdr:from>
    <xdr:ext cx="3512820" cy="1120140"/>
    <mc:AlternateContent xmlns:mc="http://schemas.openxmlformats.org/markup-compatibility/2006" xmlns:a14="http://schemas.microsoft.com/office/drawing/2010/main">
      <mc:Choice Requires="a14">
        <xdr:graphicFrame macro="">
          <xdr:nvGraphicFramePr>
            <xdr:cNvPr id="9" name="review of cutomer 1">
              <a:extLst>
                <a:ext uri="{FF2B5EF4-FFF2-40B4-BE49-F238E27FC236}">
                  <a16:creationId xmlns:a16="http://schemas.microsoft.com/office/drawing/2014/main" id="{B09A83ED-FB16-47A7-87B9-DE489ED95CD1}"/>
                </a:ext>
              </a:extLst>
            </xdr:cNvPr>
            <xdr:cNvGraphicFramePr/>
          </xdr:nvGraphicFramePr>
          <xdr:xfrm>
            <a:off x="0" y="0"/>
            <a:ext cx="0" cy="0"/>
          </xdr:xfrm>
          <a:graphic>
            <a:graphicData uri="http://schemas.microsoft.com/office/drawing/2010/slicer">
              <sle:slicer xmlns:sle="http://schemas.microsoft.com/office/drawing/2010/slicer" name="review of cutomer 1"/>
            </a:graphicData>
          </a:graphic>
        </xdr:graphicFrame>
      </mc:Choice>
      <mc:Fallback xmlns="">
        <xdr:sp macro="" textlink="">
          <xdr:nvSpPr>
            <xdr:cNvPr id="0" name=""/>
            <xdr:cNvSpPr>
              <a:spLocks noTextEdit="1"/>
            </xdr:cNvSpPr>
          </xdr:nvSpPr>
          <xdr:spPr>
            <a:xfrm>
              <a:off x="11391900" y="5814060"/>
              <a:ext cx="3512820" cy="11201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wsDr>
</file>

<file path=xl/drawings/drawing4.xml><?xml version="1.0" encoding="utf-8"?>
<xdr:wsDr xmlns:xdr="http://schemas.openxmlformats.org/drawingml/2006/spreadsheetDrawing" xmlns:a="http://schemas.openxmlformats.org/drawingml/2006/main">
  <xdr:twoCellAnchor>
    <xdr:from>
      <xdr:col>0</xdr:col>
      <xdr:colOff>152400</xdr:colOff>
      <xdr:row>0</xdr:row>
      <xdr:rowOff>106680</xdr:rowOff>
    </xdr:from>
    <xdr:to>
      <xdr:col>20</xdr:col>
      <xdr:colOff>487680</xdr:colOff>
      <xdr:row>7</xdr:row>
      <xdr:rowOff>91440</xdr:rowOff>
    </xdr:to>
    <xdr:sp macro="" textlink="">
      <xdr:nvSpPr>
        <xdr:cNvPr id="2" name="Rectangle: Rounded Corners 1">
          <a:extLst>
            <a:ext uri="{FF2B5EF4-FFF2-40B4-BE49-F238E27FC236}">
              <a16:creationId xmlns:a16="http://schemas.microsoft.com/office/drawing/2014/main" id="{E55E7D1E-AE2C-2189-A8D0-98AC044D79AC}"/>
            </a:ext>
          </a:extLst>
        </xdr:cNvPr>
        <xdr:cNvSpPr/>
      </xdr:nvSpPr>
      <xdr:spPr>
        <a:xfrm>
          <a:off x="152400" y="106680"/>
          <a:ext cx="13746480" cy="1211580"/>
        </a:xfrm>
        <a:prstGeom prst="roundRect">
          <a:avLst/>
        </a:prstGeom>
        <a:solidFill>
          <a:schemeClr val="tx1">
            <a:lumMod val="85000"/>
            <a:lumOff val="1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5400" b="1" cap="none" spc="0">
              <a:ln w="12700">
                <a:solidFill>
                  <a:schemeClr val="accent1"/>
                </a:solidFill>
                <a:prstDash val="solid"/>
              </a:ln>
              <a:pattFill prst="pct50">
                <a:fgClr>
                  <a:schemeClr val="accent1"/>
                </a:fgClr>
                <a:bgClr>
                  <a:schemeClr val="accent1">
                    <a:lumMod val="20000"/>
                    <a:lumOff val="80000"/>
                  </a:schemeClr>
                </a:bgClr>
              </a:pattFill>
              <a:effectLst>
                <a:outerShdw dist="38100" dir="2640000" algn="bl" rotWithShape="0">
                  <a:schemeClr val="accent1"/>
                </a:outerShdw>
              </a:effectLst>
            </a:rPr>
            <a:t>E-Commerce</a:t>
          </a:r>
          <a:r>
            <a:rPr lang="en-IN" sz="5400" b="1" cap="none" spc="0" baseline="0">
              <a:ln w="12700">
                <a:solidFill>
                  <a:schemeClr val="accent1"/>
                </a:solidFill>
                <a:prstDash val="solid"/>
              </a:ln>
              <a:pattFill prst="pct50">
                <a:fgClr>
                  <a:schemeClr val="accent1"/>
                </a:fgClr>
                <a:bgClr>
                  <a:schemeClr val="accent1">
                    <a:lumMod val="20000"/>
                    <a:lumOff val="80000"/>
                  </a:schemeClr>
                </a:bgClr>
              </a:pattFill>
              <a:effectLst>
                <a:outerShdw dist="38100" dir="2640000" algn="bl" rotWithShape="0">
                  <a:schemeClr val="accent1"/>
                </a:outerShdw>
              </a:effectLst>
            </a:rPr>
            <a:t> Customers' Analysis</a:t>
          </a:r>
          <a:endParaRPr lang="en-IN" sz="5400" b="1">
            <a:solidFill>
              <a:schemeClr val="bg1"/>
            </a:solidFill>
          </a:endParaRPr>
        </a:p>
      </xdr:txBody>
    </xdr:sp>
    <xdr:clientData/>
  </xdr:twoCellAnchor>
  <xdr:twoCellAnchor>
    <xdr:from>
      <xdr:col>0</xdr:col>
      <xdr:colOff>129540</xdr:colOff>
      <xdr:row>8</xdr:row>
      <xdr:rowOff>0</xdr:rowOff>
    </xdr:from>
    <xdr:to>
      <xdr:col>20</xdr:col>
      <xdr:colOff>525780</xdr:colOff>
      <xdr:row>26</xdr:row>
      <xdr:rowOff>160020</xdr:rowOff>
    </xdr:to>
    <xdr:sp macro="" textlink="">
      <xdr:nvSpPr>
        <xdr:cNvPr id="6" name="Rectangle: Rounded Corners 5">
          <a:extLst>
            <a:ext uri="{FF2B5EF4-FFF2-40B4-BE49-F238E27FC236}">
              <a16:creationId xmlns:a16="http://schemas.microsoft.com/office/drawing/2014/main" id="{7B546BA9-4137-E69E-CB98-8053253D50FC}"/>
            </a:ext>
          </a:extLst>
        </xdr:cNvPr>
        <xdr:cNvSpPr/>
      </xdr:nvSpPr>
      <xdr:spPr>
        <a:xfrm>
          <a:off x="129540" y="1402080"/>
          <a:ext cx="13807440" cy="3314700"/>
        </a:xfrm>
        <a:prstGeom prst="roundRect">
          <a:avLst/>
        </a:prstGeom>
        <a:solidFill>
          <a:schemeClr val="tx1"/>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chemeClr val="accent1">
                <a:lumMod val="20000"/>
                <a:lumOff val="80000"/>
              </a:schemeClr>
            </a:solidFill>
          </a:endParaRPr>
        </a:p>
      </xdr:txBody>
    </xdr:sp>
    <xdr:clientData/>
  </xdr:twoCellAnchor>
  <xdr:twoCellAnchor>
    <xdr:from>
      <xdr:col>4</xdr:col>
      <xdr:colOff>15240</xdr:colOff>
      <xdr:row>10</xdr:row>
      <xdr:rowOff>7620</xdr:rowOff>
    </xdr:from>
    <xdr:to>
      <xdr:col>8</xdr:col>
      <xdr:colOff>274320</xdr:colOff>
      <xdr:row>25</xdr:row>
      <xdr:rowOff>38100</xdr:rowOff>
    </xdr:to>
    <xdr:graphicFrame macro="">
      <xdr:nvGraphicFramePr>
        <xdr:cNvPr id="12" name="Chart 11">
          <a:extLst>
            <a:ext uri="{FF2B5EF4-FFF2-40B4-BE49-F238E27FC236}">
              <a16:creationId xmlns:a16="http://schemas.microsoft.com/office/drawing/2014/main" id="{D0D58835-B4B0-49D1-B5B4-31B4FA0086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182880</xdr:colOff>
      <xdr:row>9</xdr:row>
      <xdr:rowOff>167640</xdr:rowOff>
    </xdr:from>
    <xdr:to>
      <xdr:col>3</xdr:col>
      <xdr:colOff>601980</xdr:colOff>
      <xdr:row>25</xdr:row>
      <xdr:rowOff>30480</xdr:rowOff>
    </xdr:to>
    <xdr:graphicFrame macro="">
      <xdr:nvGraphicFramePr>
        <xdr:cNvPr id="13" name="Chart 12">
          <a:extLst>
            <a:ext uri="{FF2B5EF4-FFF2-40B4-BE49-F238E27FC236}">
              <a16:creationId xmlns:a16="http://schemas.microsoft.com/office/drawing/2014/main" id="{212F95FD-0EE5-417E-9D65-338552A933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365760</xdr:colOff>
      <xdr:row>9</xdr:row>
      <xdr:rowOff>167640</xdr:rowOff>
    </xdr:from>
    <xdr:to>
      <xdr:col>12</xdr:col>
      <xdr:colOff>525780</xdr:colOff>
      <xdr:row>25</xdr:row>
      <xdr:rowOff>38100</xdr:rowOff>
    </xdr:to>
    <xdr:graphicFrame macro="">
      <xdr:nvGraphicFramePr>
        <xdr:cNvPr id="15" name="Chart 14">
          <a:extLst>
            <a:ext uri="{FF2B5EF4-FFF2-40B4-BE49-F238E27FC236}">
              <a16:creationId xmlns:a16="http://schemas.microsoft.com/office/drawing/2014/main" id="{AD1FF2A2-2EFD-4356-8F18-F3D0CDE18D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oneCellAnchor>
    <xdr:from>
      <xdr:col>16</xdr:col>
      <xdr:colOff>518160</xdr:colOff>
      <xdr:row>9</xdr:row>
      <xdr:rowOff>144781</xdr:rowOff>
    </xdr:from>
    <xdr:ext cx="2438400" cy="1478280"/>
    <mc:AlternateContent xmlns:mc="http://schemas.openxmlformats.org/markup-compatibility/2006" xmlns:a14="http://schemas.microsoft.com/office/drawing/2010/main">
      <mc:Choice Requires="a14">
        <xdr:graphicFrame macro="">
          <xdr:nvGraphicFramePr>
            <xdr:cNvPr id="16" name="Days (Order_Created_Date) 1">
              <a:extLst>
                <a:ext uri="{FF2B5EF4-FFF2-40B4-BE49-F238E27FC236}">
                  <a16:creationId xmlns:a16="http://schemas.microsoft.com/office/drawing/2014/main" id="{666E6D44-05AD-4D90-B4FB-8F96CB9ADC33}"/>
                </a:ext>
              </a:extLst>
            </xdr:cNvPr>
            <xdr:cNvGraphicFramePr/>
          </xdr:nvGraphicFramePr>
          <xdr:xfrm>
            <a:off x="0" y="0"/>
            <a:ext cx="0" cy="0"/>
          </xdr:xfrm>
          <a:graphic>
            <a:graphicData uri="http://schemas.microsoft.com/office/drawing/2010/slicer">
              <sle:slicer xmlns:sle="http://schemas.microsoft.com/office/drawing/2010/slicer" name="Days (Order_Created_Date) 1"/>
            </a:graphicData>
          </a:graphic>
        </xdr:graphicFrame>
      </mc:Choice>
      <mc:Fallback xmlns="">
        <xdr:sp macro="" textlink="">
          <xdr:nvSpPr>
            <xdr:cNvPr id="0" name=""/>
            <xdr:cNvSpPr>
              <a:spLocks noTextEdit="1"/>
            </xdr:cNvSpPr>
          </xdr:nvSpPr>
          <xdr:spPr>
            <a:xfrm>
              <a:off x="11247120" y="1722121"/>
              <a:ext cx="2438400" cy="14782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twoCellAnchor editAs="oneCell">
    <xdr:from>
      <xdr:col>16</xdr:col>
      <xdr:colOff>533400</xdr:colOff>
      <xdr:row>18</xdr:row>
      <xdr:rowOff>99060</xdr:rowOff>
    </xdr:from>
    <xdr:to>
      <xdr:col>20</xdr:col>
      <xdr:colOff>251460</xdr:colOff>
      <xdr:row>25</xdr:row>
      <xdr:rowOff>0</xdr:rowOff>
    </xdr:to>
    <mc:AlternateContent xmlns:mc="http://schemas.openxmlformats.org/markup-compatibility/2006" xmlns:a14="http://schemas.microsoft.com/office/drawing/2010/main">
      <mc:Choice Requires="a14">
        <xdr:graphicFrame macro="">
          <xdr:nvGraphicFramePr>
            <xdr:cNvPr id="18" name="Review of Customer">
              <a:extLst>
                <a:ext uri="{FF2B5EF4-FFF2-40B4-BE49-F238E27FC236}">
                  <a16:creationId xmlns:a16="http://schemas.microsoft.com/office/drawing/2014/main" id="{7C9F621B-329C-4136-A5A6-88BC58E8CACA}"/>
                </a:ext>
              </a:extLst>
            </xdr:cNvPr>
            <xdr:cNvGraphicFramePr/>
          </xdr:nvGraphicFramePr>
          <xdr:xfrm>
            <a:off x="0" y="0"/>
            <a:ext cx="0" cy="0"/>
          </xdr:xfrm>
          <a:graphic>
            <a:graphicData uri="http://schemas.microsoft.com/office/drawing/2010/slicer">
              <sle:slicer xmlns:sle="http://schemas.microsoft.com/office/drawing/2010/slicer" name="Review of Customer"/>
            </a:graphicData>
          </a:graphic>
        </xdr:graphicFrame>
      </mc:Choice>
      <mc:Fallback xmlns="">
        <xdr:sp macro="" textlink="">
          <xdr:nvSpPr>
            <xdr:cNvPr id="0" name=""/>
            <xdr:cNvSpPr>
              <a:spLocks noTextEdit="1"/>
            </xdr:cNvSpPr>
          </xdr:nvSpPr>
          <xdr:spPr>
            <a:xfrm>
              <a:off x="11262360" y="3253740"/>
              <a:ext cx="2400300" cy="11277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609600</xdr:colOff>
      <xdr:row>9</xdr:row>
      <xdr:rowOff>167640</xdr:rowOff>
    </xdr:from>
    <xdr:to>
      <xdr:col>16</xdr:col>
      <xdr:colOff>449580</xdr:colOff>
      <xdr:row>25</xdr:row>
      <xdr:rowOff>22860</xdr:rowOff>
    </xdr:to>
    <xdr:pic>
      <xdr:nvPicPr>
        <xdr:cNvPr id="4" name="Picture 3">
          <a:extLst>
            <a:ext uri="{FF2B5EF4-FFF2-40B4-BE49-F238E27FC236}">
              <a16:creationId xmlns:a16="http://schemas.microsoft.com/office/drawing/2014/main" id="{3767D384-0A71-6336-56B6-F1639248EBE3}"/>
            </a:ext>
          </a:extLst>
        </xdr:cNvPr>
        <xdr:cNvPicPr>
          <a:picLocks noChangeAspect="1" noChangeArrowheads="1"/>
        </xdr:cNvPicPr>
      </xdr:nvPicPr>
      <xdr:blipFill>
        <a:blip xmlns:r="http://schemas.openxmlformats.org/officeDocument/2006/relationships" r:embed="rId4">
          <a:duotone>
            <a:prstClr val="black"/>
            <a:schemeClr val="accent1">
              <a:tint val="45000"/>
              <a:satMod val="400000"/>
            </a:schemeClr>
          </a:duotone>
          <a:extLst>
            <a:ext uri="{28A0092B-C50C-407E-A947-70E740481C1C}">
              <a14:useLocalDpi xmlns:a14="http://schemas.microsoft.com/office/drawing/2010/main" val="0"/>
            </a:ext>
          </a:extLst>
        </a:blip>
        <a:srcRect/>
        <a:stretch>
          <a:fillRect/>
        </a:stretch>
      </xdr:blipFill>
      <xdr:spPr bwMode="auto">
        <a:xfrm>
          <a:off x="8656320" y="1744980"/>
          <a:ext cx="2522220" cy="2659380"/>
        </a:xfrm>
        <a:prstGeom prst="rect">
          <a:avLst/>
        </a:prstGeom>
        <a:solidFill>
          <a:schemeClr val="bg1"/>
        </a:solidFill>
      </xdr:spPr>
    </xdr:pic>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YOTI SHARMA" refreshedDate="45434.010151041664" createdVersion="8" refreshedVersion="8" minRefreshableVersion="3" recordCount="100" xr:uid="{7907A551-CE22-4C31-A63B-4533EB52A262}">
  <cacheSource type="worksheet">
    <worksheetSource name="Table1"/>
  </cacheSource>
  <cacheFields count="20">
    <cacheField name="Order_Id" numFmtId="0">
      <sharedItems containsSemiMixedTypes="0" containsString="0" containsNumber="1" containsInteger="1" minValue="12345678" maxValue="12345777"/>
    </cacheField>
    <cacheField name="SKU" numFmtId="0">
      <sharedItems containsSemiMixedTypes="0" containsString="0" containsNumber="1" containsInteger="1" minValue="1207337" maxValue="9899284"/>
    </cacheField>
    <cacheField name="Customer_Id" numFmtId="0">
      <sharedItems count="65">
        <s v="C1"/>
        <s v="C11"/>
        <s v="C16"/>
        <s v="C17"/>
        <s v="C19"/>
        <s v="C2"/>
        <s v="C20"/>
        <s v="C21"/>
        <s v="C22"/>
        <s v="C24"/>
        <s v="C25"/>
        <s v="C27"/>
        <s v="C29"/>
        <s v="C3"/>
        <s v="C30"/>
        <s v="C31"/>
        <s v="C32"/>
        <s v="C33"/>
        <s v="C34"/>
        <s v="C35"/>
        <s v="C36"/>
        <s v="C37"/>
        <s v="C38"/>
        <s v="C40"/>
        <s v="C44"/>
        <s v="C45"/>
        <s v="C47"/>
        <s v="C48"/>
        <s v="C49"/>
        <s v="C50"/>
        <s v="C52"/>
        <s v="C53"/>
        <s v="C54"/>
        <s v="C56"/>
        <s v="C57"/>
        <s v="C58"/>
        <s v="C60"/>
        <s v="C61"/>
        <s v="C62"/>
        <s v="C64"/>
        <s v="C65"/>
        <s v="C66"/>
        <s v="C67"/>
        <s v="C68"/>
        <s v="C7"/>
        <s v="C70"/>
        <s v="C71"/>
        <s v="C74"/>
        <s v="C76"/>
        <s v="C78"/>
        <s v="C79"/>
        <s v="C8"/>
        <s v="C80"/>
        <s v="C82"/>
        <s v="C83"/>
        <s v="C84"/>
        <s v="C85"/>
        <s v="C89"/>
        <s v="C9"/>
        <s v="C91"/>
        <s v="C92"/>
        <s v="C93"/>
        <s v="C96"/>
        <s v="C97"/>
        <s v="C98"/>
      </sharedItems>
    </cacheField>
    <cacheField name="Cost" numFmtId="1">
      <sharedItems containsSemiMixedTypes="0" containsString="0" containsNumber="1" containsInteger="1" minValue="14" maxValue="1000"/>
    </cacheField>
    <cacheField name="Item_Price" numFmtId="1">
      <sharedItems containsSemiMixedTypes="0" containsString="0" containsNumber="1" containsInteger="1" minValue="62" maxValue="1075"/>
    </cacheField>
    <cacheField name="Shipping_Charges" numFmtId="1">
      <sharedItems containsSemiMixedTypes="0" containsString="0" containsNumber="1" minValue="0.84" maxValue="276"/>
    </cacheField>
    <cacheField name="Final_Price" numFmtId="1">
      <sharedItems containsSemiMixedTypes="0" containsString="0" containsNumber="1" minValue="63.265306122448976" maxValue="1105.7142857142858"/>
    </cacheField>
    <cacheField name="Order_Created_Date" numFmtId="164">
      <sharedItems containsSemiMixedTypes="0" containsNonDate="0" containsDate="1" containsString="0" minDate="2018-01-01T00:00:00" maxDate="2019-01-01T00:00:00"/>
    </cacheField>
    <cacheField name="Order_Delievered_Date" numFmtId="164">
      <sharedItems containsSemiMixedTypes="0" containsNonDate="0" containsDate="1" containsString="0" minDate="2018-01-02T00:00:00" maxDate="2019-01-17T00:00:00"/>
    </cacheField>
    <cacheField name="Order_Returned_Date" numFmtId="164">
      <sharedItems containsNonDate="0" containsDate="1" containsString="0" containsBlank="1" minDate="2018-01-04T00:00:00" maxDate="2018-02-07T00:00:00"/>
    </cacheField>
    <cacheField name="Order_RTO_Date" numFmtId="0">
      <sharedItems containsNonDate="0" containsDate="1" containsString="0" containsBlank="1" minDate="2018-01-05T00:00:00" maxDate="2018-01-09T00:00:00"/>
    </cacheField>
    <cacheField name="Order_Canceled_Date_Customer" numFmtId="0">
      <sharedItems containsNonDate="0" containsDate="1" containsString="0" containsBlank="1" minDate="2018-01-03T00:00:00" maxDate="2018-01-07T00:00:00"/>
    </cacheField>
    <cacheField name="Order_Canceled_Date_Company" numFmtId="0">
      <sharedItems containsNonDate="0" containsDate="1" containsString="0" containsBlank="1" minDate="2018-01-03T00:00:00" maxDate="2018-01-05T00:00:00"/>
    </cacheField>
    <cacheField name="Interactions_With_Call_Centre" numFmtId="0">
      <sharedItems containsSemiMixedTypes="0" containsString="0" containsNumber="1" containsInteger="1" minValue="0" maxValue="10"/>
    </cacheField>
    <cacheField name="NPS_Score" numFmtId="0">
      <sharedItems containsSemiMixedTypes="0" containsString="0" containsNumber="1" containsInteger="1" minValue="0" maxValue="10"/>
    </cacheField>
    <cacheField name="Delivery_Partner" numFmtId="0">
      <sharedItems/>
    </cacheField>
    <cacheField name="No of days taken" numFmtId="0">
      <sharedItems containsSemiMixedTypes="0" containsString="0" containsNumber="1" containsInteger="1" minValue="1" maxValue="20"/>
    </cacheField>
    <cacheField name="review of cutomer" numFmtId="0">
      <sharedItems/>
    </cacheField>
    <cacheField name="delivery charger" numFmtId="0">
      <sharedItems/>
    </cacheField>
    <cacheField name="flag" numFmtId="1">
      <sharedItems count="2">
        <s v="true"/>
        <s v="false"/>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YOTI SHARMA" refreshedDate="45434.01015185185" createdVersion="8" refreshedVersion="8" minRefreshableVersion="3" recordCount="100" xr:uid="{B2299059-6583-4C6C-9CBA-9BD0B0935321}">
  <cacheSource type="worksheet">
    <worksheetSource ref="A1:R101" sheet="Raw Data 1"/>
  </cacheSource>
  <cacheFields count="20">
    <cacheField name="Order_Id" numFmtId="0">
      <sharedItems containsSemiMixedTypes="0" containsString="0" containsNumber="1" containsInteger="1" minValue="12345678" maxValue="12345777"/>
    </cacheField>
    <cacheField name="SKU" numFmtId="0">
      <sharedItems containsSemiMixedTypes="0" containsString="0" containsNumber="1" containsInteger="1" minValue="1207337" maxValue="9899284"/>
    </cacheField>
    <cacheField name="Customer_Id" numFmtId="0">
      <sharedItems count="65">
        <s v="C1"/>
        <s v="C11"/>
        <s v="C16"/>
        <s v="C17"/>
        <s v="C19"/>
        <s v="C2"/>
        <s v="C20"/>
        <s v="C21"/>
        <s v="C22"/>
        <s v="C24"/>
        <s v="C25"/>
        <s v="C27"/>
        <s v="C29"/>
        <s v="C3"/>
        <s v="C30"/>
        <s v="C31"/>
        <s v="C32"/>
        <s v="C33"/>
        <s v="C34"/>
        <s v="C35"/>
        <s v="C36"/>
        <s v="C37"/>
        <s v="C38"/>
        <s v="C40"/>
        <s v="C44"/>
        <s v="C45"/>
        <s v="C47"/>
        <s v="C48"/>
        <s v="C49"/>
        <s v="C50"/>
        <s v="C52"/>
        <s v="C53"/>
        <s v="C54"/>
        <s v="C56"/>
        <s v="C57"/>
        <s v="C58"/>
        <s v="C60"/>
        <s v="C61"/>
        <s v="C62"/>
        <s v="C64"/>
        <s v="C65"/>
        <s v="C66"/>
        <s v="C67"/>
        <s v="C68"/>
        <s v="C7"/>
        <s v="C70"/>
        <s v="C71"/>
        <s v="C74"/>
        <s v="C76"/>
        <s v="C78"/>
        <s v="C79"/>
        <s v="C8"/>
        <s v="C80"/>
        <s v="C82"/>
        <s v="C83"/>
        <s v="C84"/>
        <s v="C85"/>
        <s v="C89"/>
        <s v="C9"/>
        <s v="C91"/>
        <s v="C92"/>
        <s v="C93"/>
        <s v="C96"/>
        <s v="C97"/>
        <s v="C98"/>
      </sharedItems>
    </cacheField>
    <cacheField name="Cost" numFmtId="1">
      <sharedItems containsSemiMixedTypes="0" containsString="0" containsNumber="1" containsInteger="1" minValue="14" maxValue="1000"/>
    </cacheField>
    <cacheField name="Item_Price" numFmtId="1">
      <sharedItems containsSemiMixedTypes="0" containsString="0" containsNumber="1" containsInteger="1" minValue="62" maxValue="1075"/>
    </cacheField>
    <cacheField name="Shipping_Charges" numFmtId="1">
      <sharedItems containsSemiMixedTypes="0" containsString="0" containsNumber="1" minValue="0.84" maxValue="276"/>
    </cacheField>
    <cacheField name="Final_Price" numFmtId="1">
      <sharedItems containsSemiMixedTypes="0" containsString="0" containsNumber="1" minValue="63.265306122448976" maxValue="1105.7142857142858"/>
    </cacheField>
    <cacheField name="Order_Created_Date" numFmtId="164">
      <sharedItems containsSemiMixedTypes="0" containsNonDate="0" containsDate="1" containsString="0" minDate="2018-01-01T00:00:00" maxDate="2019-01-01T00:00:00" count="72">
        <d v="2018-07-12T00:00:00"/>
        <d v="2018-08-20T00:00:00"/>
        <d v="2018-01-31T00:00:00"/>
        <d v="2018-03-03T00:00:00"/>
        <d v="2018-04-09T00:00:00"/>
        <d v="2018-02-25T00:00:00"/>
        <d v="2018-11-15T00:00:00"/>
        <d v="2018-01-04T00:00:00"/>
        <d v="2018-04-10T00:00:00"/>
        <d v="2018-12-11T00:00:00"/>
        <d v="2018-04-15T00:00:00"/>
        <d v="2018-10-23T00:00:00"/>
        <d v="2018-02-18T00:00:00"/>
        <d v="2018-01-02T00:00:00"/>
        <d v="2018-09-11T00:00:00"/>
        <d v="2018-06-22T00:00:00"/>
        <d v="2018-08-03T00:00:00"/>
        <d v="2018-07-07T00:00:00"/>
        <d v="2018-05-02T00:00:00"/>
        <d v="2018-05-12T00:00:00"/>
        <d v="2018-04-18T00:00:00"/>
        <d v="2018-05-25T00:00:00"/>
        <d v="2018-11-07T00:00:00"/>
        <d v="2018-11-24T00:00:00"/>
        <d v="2018-01-01T00:00:00"/>
        <d v="2018-05-19T00:00:00"/>
        <d v="2018-07-24T00:00:00"/>
        <d v="2018-08-25T00:00:00"/>
        <d v="2018-01-07T00:00:00"/>
        <d v="2018-04-23T00:00:00"/>
        <d v="2018-07-01T00:00:00"/>
        <d v="2018-06-09T00:00:00"/>
        <d v="2018-10-31T00:00:00"/>
        <d v="2018-10-24T00:00:00"/>
        <d v="2018-09-22T00:00:00"/>
        <d v="2018-04-03T00:00:00"/>
        <d v="2018-03-06T00:00:00"/>
        <d v="2018-01-15T00:00:00"/>
        <d v="2018-03-13T00:00:00"/>
        <d v="2018-08-31T00:00:00"/>
        <d v="2018-09-29T00:00:00"/>
        <d v="2018-01-21T00:00:00"/>
        <d v="2018-12-21T00:00:00"/>
        <d v="2018-07-18T00:00:00"/>
        <d v="2018-10-10T00:00:00"/>
        <d v="2018-04-05T00:00:00"/>
        <d v="2018-02-05T00:00:00"/>
        <d v="2018-06-12T00:00:00"/>
        <d v="2018-10-16T00:00:00"/>
        <d v="2018-08-26T00:00:00"/>
        <d v="2018-12-31T00:00:00"/>
        <d v="2018-12-03T00:00:00"/>
        <d v="2018-02-03T00:00:00"/>
        <d v="2018-02-09T00:00:00"/>
        <d v="2018-12-12T00:00:00"/>
        <d v="2018-10-28T00:00:00"/>
        <d v="2018-07-11T00:00:00"/>
        <d v="2018-05-28T00:00:00"/>
        <d v="2018-03-18T00:00:00"/>
        <d v="2018-09-03T00:00:00"/>
        <d v="2018-09-27T00:00:00"/>
        <d v="2018-05-30T00:00:00"/>
        <d v="2018-09-30T00:00:00"/>
        <d v="2018-03-04T00:00:00"/>
        <d v="2018-12-06T00:00:00"/>
        <d v="2018-03-25T00:00:00"/>
        <d v="2018-05-10T00:00:00"/>
        <d v="2018-08-14T00:00:00"/>
        <d v="2018-09-12T00:00:00"/>
        <d v="2018-08-08T00:00:00"/>
        <d v="2018-01-06T00:00:00"/>
        <d v="2018-08-13T00:00:00"/>
      </sharedItems>
      <fieldGroup par="19"/>
    </cacheField>
    <cacheField name="Order_Delievered_Date" numFmtId="164">
      <sharedItems containsSemiMixedTypes="0" containsNonDate="0" containsDate="1" containsString="0" minDate="2018-01-02T00:00:00" maxDate="2019-01-17T00:00:00"/>
    </cacheField>
    <cacheField name="Order_Returned_Date" numFmtId="164">
      <sharedItems containsNonDate="0" containsDate="1" containsString="0" containsBlank="1" minDate="2018-01-04T00:00:00" maxDate="2018-02-07T00:00:00"/>
    </cacheField>
    <cacheField name="Order_RTO_Date" numFmtId="0">
      <sharedItems containsNonDate="0" containsDate="1" containsString="0" containsBlank="1" minDate="2018-01-05T00:00:00" maxDate="2018-01-09T00:00:00"/>
    </cacheField>
    <cacheField name="Order_Canceled_Date_Customer" numFmtId="0">
      <sharedItems containsNonDate="0" containsDate="1" containsString="0" containsBlank="1" minDate="2018-01-03T00:00:00" maxDate="2018-01-07T00:00:00"/>
    </cacheField>
    <cacheField name="Order_Canceled_Date_Company" numFmtId="0">
      <sharedItems containsNonDate="0" containsDate="1" containsString="0" containsBlank="1" minDate="2018-01-03T00:00:00" maxDate="2018-01-05T00:00:00"/>
    </cacheField>
    <cacheField name="Interactions_With_Call_Centre" numFmtId="0">
      <sharedItems containsSemiMixedTypes="0" containsString="0" containsNumber="1" containsInteger="1" minValue="0" maxValue="10"/>
    </cacheField>
    <cacheField name="NPS_Score" numFmtId="0">
      <sharedItems containsSemiMixedTypes="0" containsString="0" containsNumber="1" containsInteger="1" minValue="0" maxValue="10"/>
    </cacheField>
    <cacheField name="Delivery_Partner" numFmtId="0">
      <sharedItems count="2">
        <s v="FastShip"/>
        <s v="Shippers"/>
      </sharedItems>
    </cacheField>
    <cacheField name="No of days taken" numFmtId="0">
      <sharedItems containsSemiMixedTypes="0" containsString="0" containsNumber="1" containsInteger="1" minValue="1" maxValue="20"/>
    </cacheField>
    <cacheField name="review of cutomer" numFmtId="0">
      <sharedItems count="3">
        <s v="Happy"/>
        <s v="Happier"/>
        <s v="Unhappy"/>
      </sharedItems>
    </cacheField>
    <cacheField name="Days (Order_Created_Date)" numFmtId="0" databaseField="0">
      <fieldGroup base="7">
        <rangePr groupBy="days" startDate="2018-01-01T00:00:00" endDate="2019-01-01T00:00:00"/>
        <groupItems count="368">
          <s v="&lt;01-01-2018"/>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1-01-2019"/>
        </groupItems>
      </fieldGroup>
    </cacheField>
    <cacheField name="Months (Order_Created_Date)" numFmtId="0" databaseField="0">
      <fieldGroup base="7">
        <rangePr groupBy="months" startDate="2018-01-01T00:00:00" endDate="2019-01-01T00:00:00"/>
        <groupItems count="14">
          <s v="&lt;01-01-2018"/>
          <s v="Jan"/>
          <s v="Feb"/>
          <s v="Mar"/>
          <s v="Apr"/>
          <s v="May"/>
          <s v="Jun"/>
          <s v="Jul"/>
          <s v="Aug"/>
          <s v="Sep"/>
          <s v="Oct"/>
          <s v="Nov"/>
          <s v="Dec"/>
          <s v="&gt;01-01-2019"/>
        </groupItems>
      </fieldGroup>
    </cacheField>
  </cacheFields>
  <extLst>
    <ext xmlns:x14="http://schemas.microsoft.com/office/spreadsheetml/2009/9/main" uri="{725AE2AE-9491-48be-B2B4-4EB974FC3084}">
      <x14:pivotCacheDefinition pivotCacheId="173281676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n v="12345741"/>
    <n v="8616245"/>
    <x v="0"/>
    <n v="206"/>
    <n v="292"/>
    <n v="14.6"/>
    <n v="306.60000000000002"/>
    <d v="2018-07-12T00:00:00"/>
    <d v="2018-07-26T00:00:00"/>
    <m/>
    <m/>
    <m/>
    <m/>
    <n v="0"/>
    <n v="10"/>
    <s v="FastShip"/>
    <n v="14"/>
    <s v="Happy"/>
    <s v="average charge"/>
    <x v="0"/>
  </r>
  <r>
    <n v="12345749"/>
    <n v="9052331"/>
    <x v="1"/>
    <n v="404"/>
    <n v="448"/>
    <n v="224"/>
    <n v="672"/>
    <d v="2018-08-20T00:00:00"/>
    <d v="2018-08-26T00:00:00"/>
    <m/>
    <m/>
    <m/>
    <m/>
    <n v="2"/>
    <n v="10"/>
    <s v="Shippers"/>
    <n v="6"/>
    <s v="Happy"/>
    <s v="High Charge"/>
    <x v="1"/>
  </r>
  <r>
    <n v="12345707"/>
    <n v="7740013"/>
    <x v="2"/>
    <n v="59"/>
    <n v="62"/>
    <n v="1.2653061224489797"/>
    <n v="63.265306122448976"/>
    <d v="2018-01-31T00:00:00"/>
    <d v="2018-02-05T00:00:00"/>
    <m/>
    <m/>
    <m/>
    <m/>
    <n v="0"/>
    <n v="8"/>
    <s v="Shippers"/>
    <n v="5"/>
    <s v="Happier"/>
    <s v="average charge"/>
    <x v="0"/>
  </r>
  <r>
    <n v="12345714"/>
    <n v="3319704"/>
    <x v="3"/>
    <n v="862"/>
    <n v="884"/>
    <n v="52"/>
    <n v="936"/>
    <d v="2018-03-03T00:00:00"/>
    <d v="2018-03-05T00:00:00"/>
    <m/>
    <m/>
    <m/>
    <m/>
    <n v="1"/>
    <n v="10"/>
    <s v="FastShip"/>
    <n v="2"/>
    <s v="Happy"/>
    <s v="average charge"/>
    <x v="0"/>
  </r>
  <r>
    <n v="12345722"/>
    <n v="8992538"/>
    <x v="3"/>
    <n v="386"/>
    <n v="442"/>
    <n v="4.7021276595744679"/>
    <n v="446.70212765957444"/>
    <d v="2018-04-09T00:00:00"/>
    <d v="2018-04-25T00:00:00"/>
    <m/>
    <m/>
    <m/>
    <m/>
    <n v="0"/>
    <n v="9"/>
    <s v="FastShip"/>
    <n v="16"/>
    <s v="Happy"/>
    <s v="average charge"/>
    <x v="0"/>
  </r>
  <r>
    <n v="12345712"/>
    <n v="2607186"/>
    <x v="4"/>
    <n v="665"/>
    <n v="726"/>
    <n v="36.299999999999997"/>
    <n v="762.3"/>
    <d v="2018-02-25T00:00:00"/>
    <d v="2018-03-14T00:00:00"/>
    <m/>
    <m/>
    <m/>
    <m/>
    <n v="0"/>
    <n v="10"/>
    <s v="Shippers"/>
    <n v="17"/>
    <s v="Happy"/>
    <s v="average charge"/>
    <x v="0"/>
  </r>
  <r>
    <n v="12345768"/>
    <n v="5130171"/>
    <x v="4"/>
    <n v="866"/>
    <n v="868"/>
    <n v="36.166666666666664"/>
    <n v="904.16666666666663"/>
    <d v="2018-11-15T00:00:00"/>
    <d v="2018-11-29T00:00:00"/>
    <m/>
    <m/>
    <m/>
    <m/>
    <n v="1"/>
    <n v="6"/>
    <s v="FastShip"/>
    <n v="14"/>
    <s v="Unhappy"/>
    <s v="average charge"/>
    <x v="0"/>
  </r>
  <r>
    <n v="12345702"/>
    <n v="4402799"/>
    <x v="5"/>
    <n v="100"/>
    <n v="130"/>
    <n v="21.666666666666668"/>
    <n v="151.66666666666666"/>
    <d v="2018-01-04T00:00:00"/>
    <d v="2018-01-16T00:00:00"/>
    <m/>
    <m/>
    <d v="2018-01-05T00:00:00"/>
    <m/>
    <n v="7"/>
    <n v="1"/>
    <s v="FastShip"/>
    <n v="12"/>
    <s v="Unhappy"/>
    <s v="average charge"/>
    <x v="0"/>
  </r>
  <r>
    <n v="12345723"/>
    <n v="5308111"/>
    <x v="5"/>
    <n v="992"/>
    <n v="1075"/>
    <n v="30.714285714285715"/>
    <n v="1105.7142857142858"/>
    <d v="2018-04-10T00:00:00"/>
    <d v="2018-04-16T00:00:00"/>
    <m/>
    <m/>
    <m/>
    <m/>
    <n v="2"/>
    <n v="6"/>
    <s v="FastShip"/>
    <n v="6"/>
    <s v="Unhappy"/>
    <s v="average charge"/>
    <x v="0"/>
  </r>
  <r>
    <n v="12345774"/>
    <n v="3825413"/>
    <x v="5"/>
    <n v="536"/>
    <n v="575"/>
    <n v="17.424242424242426"/>
    <n v="592.42424242424238"/>
    <d v="2018-12-11T00:00:00"/>
    <d v="2018-12-16T00:00:00"/>
    <m/>
    <m/>
    <m/>
    <m/>
    <n v="0"/>
    <n v="8"/>
    <s v="FastShip"/>
    <n v="5"/>
    <s v="Happier"/>
    <s v="average charge"/>
    <x v="0"/>
  </r>
  <r>
    <n v="12345724"/>
    <n v="6562943"/>
    <x v="6"/>
    <n v="829"/>
    <n v="928"/>
    <n v="48.842105263157897"/>
    <n v="976.84210526315792"/>
    <d v="2018-04-15T00:00:00"/>
    <d v="2018-04-22T00:00:00"/>
    <m/>
    <m/>
    <m/>
    <m/>
    <n v="0"/>
    <n v="8"/>
    <s v="Shippers"/>
    <n v="7"/>
    <s v="Happier"/>
    <s v="average charge"/>
    <x v="0"/>
  </r>
  <r>
    <n v="12345762"/>
    <n v="4808361"/>
    <x v="6"/>
    <n v="922"/>
    <n v="956"/>
    <n v="11.380952380952381"/>
    <n v="967.38095238095241"/>
    <d v="2018-10-23T00:00:00"/>
    <d v="2018-11-05T00:00:00"/>
    <m/>
    <m/>
    <m/>
    <m/>
    <n v="2"/>
    <n v="9"/>
    <s v="Shippers"/>
    <n v="13"/>
    <s v="Happy"/>
    <s v="average charge"/>
    <x v="0"/>
  </r>
  <r>
    <n v="12345711"/>
    <n v="9234781"/>
    <x v="7"/>
    <n v="186"/>
    <n v="275"/>
    <n v="10.576923076923077"/>
    <n v="285.57692307692309"/>
    <d v="2018-02-18T00:00:00"/>
    <d v="2018-02-24T00:00:00"/>
    <m/>
    <m/>
    <m/>
    <m/>
    <n v="0"/>
    <n v="9"/>
    <s v="Shippers"/>
    <n v="6"/>
    <s v="Happy"/>
    <s v="average charge"/>
    <x v="0"/>
  </r>
  <r>
    <n v="12345697"/>
    <n v="4232439"/>
    <x v="8"/>
    <n v="796"/>
    <n v="833"/>
    <n v="55.533333333333331"/>
    <n v="888.5333333333333"/>
    <d v="2018-01-02T00:00:00"/>
    <d v="2018-01-22T00:00:00"/>
    <m/>
    <m/>
    <d v="2018-01-04T00:00:00"/>
    <m/>
    <n v="3"/>
    <n v="0"/>
    <s v="FastShip"/>
    <n v="20"/>
    <s v="Unhappy"/>
    <s v="average charge"/>
    <x v="0"/>
  </r>
  <r>
    <n v="12345754"/>
    <n v="7694837"/>
    <x v="8"/>
    <n v="355"/>
    <n v="366"/>
    <n v="73.2"/>
    <n v="439.2"/>
    <d v="2018-09-11T00:00:00"/>
    <d v="2018-09-16T00:00:00"/>
    <m/>
    <m/>
    <m/>
    <m/>
    <n v="2"/>
    <n v="8"/>
    <s v="FastShip"/>
    <n v="5"/>
    <s v="Happier"/>
    <s v="average charge"/>
    <x v="1"/>
  </r>
  <r>
    <n v="12345737"/>
    <n v="5017425"/>
    <x v="9"/>
    <n v="272"/>
    <n v="347"/>
    <n v="4.1807228915662646"/>
    <n v="351.18072289156629"/>
    <d v="2018-06-22T00:00:00"/>
    <d v="2018-06-26T00:00:00"/>
    <m/>
    <m/>
    <m/>
    <m/>
    <n v="2"/>
    <n v="8"/>
    <s v="FastShip"/>
    <n v="4"/>
    <s v="Happier"/>
    <s v="average charge"/>
    <x v="0"/>
  </r>
  <r>
    <n v="12345745"/>
    <n v="5403777"/>
    <x v="10"/>
    <n v="875"/>
    <n v="953"/>
    <n v="25.078947368421051"/>
    <n v="978.07894736842104"/>
    <d v="2018-08-03T00:00:00"/>
    <d v="2018-08-22T00:00:00"/>
    <m/>
    <m/>
    <m/>
    <m/>
    <n v="2"/>
    <n v="6"/>
    <s v="Shippers"/>
    <n v="19"/>
    <s v="Unhappy"/>
    <s v="average charge"/>
    <x v="0"/>
  </r>
  <r>
    <n v="12345739"/>
    <n v="4379588"/>
    <x v="11"/>
    <n v="517"/>
    <n v="612"/>
    <n v="9.870967741935484"/>
    <n v="621.87096774193549"/>
    <d v="2018-07-07T00:00:00"/>
    <d v="2018-07-20T00:00:00"/>
    <m/>
    <m/>
    <m/>
    <m/>
    <n v="2"/>
    <n v="7"/>
    <s v="FastShip"/>
    <n v="13"/>
    <s v="Happier"/>
    <s v="average charge"/>
    <x v="0"/>
  </r>
  <r>
    <n v="12345690"/>
    <n v="1941129"/>
    <x v="12"/>
    <n v="921"/>
    <n v="1013"/>
    <n v="32.677419354838712"/>
    <n v="1045.6774193548388"/>
    <d v="2018-01-02T00:00:00"/>
    <d v="2018-01-18T00:00:00"/>
    <d v="2018-02-06T00:00:00"/>
    <m/>
    <m/>
    <m/>
    <n v="0"/>
    <n v="5"/>
    <s v="Shippers"/>
    <n v="16"/>
    <s v="Unhappy"/>
    <s v="average charge"/>
    <x v="0"/>
  </r>
  <r>
    <n v="12345727"/>
    <n v="6527757"/>
    <x v="13"/>
    <n v="566"/>
    <n v="567"/>
    <n v="70.875"/>
    <n v="637.875"/>
    <d v="2018-05-02T00:00:00"/>
    <d v="2018-05-08T00:00:00"/>
    <m/>
    <m/>
    <m/>
    <m/>
    <n v="2"/>
    <n v="7"/>
    <s v="Shippers"/>
    <n v="6"/>
    <s v="Happier"/>
    <s v="average charge"/>
    <x v="1"/>
  </r>
  <r>
    <n v="12345729"/>
    <n v="3271856"/>
    <x v="13"/>
    <n v="687"/>
    <n v="757"/>
    <n v="7.804123711340206"/>
    <n v="764.80412371134025"/>
    <d v="2018-05-12T00:00:00"/>
    <d v="2018-05-15T00:00:00"/>
    <m/>
    <m/>
    <m/>
    <m/>
    <n v="1"/>
    <n v="7"/>
    <s v="Shippers"/>
    <n v="3"/>
    <s v="Happier"/>
    <s v="average charge"/>
    <x v="0"/>
  </r>
  <r>
    <n v="12345725"/>
    <n v="4608560"/>
    <x v="14"/>
    <n v="287"/>
    <n v="374"/>
    <n v="5.1944444444444446"/>
    <n v="379.19444444444446"/>
    <d v="2018-04-18T00:00:00"/>
    <d v="2018-05-06T00:00:00"/>
    <m/>
    <m/>
    <m/>
    <m/>
    <n v="2"/>
    <n v="10"/>
    <s v="Shippers"/>
    <n v="18"/>
    <s v="Happy"/>
    <s v="average charge"/>
    <x v="0"/>
  </r>
  <r>
    <n v="12345732"/>
    <n v="8953900"/>
    <x v="15"/>
    <n v="479"/>
    <n v="555"/>
    <n v="69.375"/>
    <n v="624.375"/>
    <d v="2018-05-25T00:00:00"/>
    <d v="2018-06-10T00:00:00"/>
    <m/>
    <m/>
    <m/>
    <m/>
    <n v="2"/>
    <n v="7"/>
    <s v="FastShip"/>
    <n v="16"/>
    <s v="Happier"/>
    <s v="average charge"/>
    <x v="1"/>
  </r>
  <r>
    <n v="12345767"/>
    <n v="3560886"/>
    <x v="15"/>
    <n v="908"/>
    <n v="959"/>
    <n v="12.618421052631579"/>
    <n v="971.61842105263156"/>
    <d v="2018-11-07T00:00:00"/>
    <d v="2018-11-13T00:00:00"/>
    <m/>
    <m/>
    <m/>
    <m/>
    <n v="1"/>
    <n v="7"/>
    <s v="Shippers"/>
    <n v="6"/>
    <s v="Happier"/>
    <s v="average charge"/>
    <x v="0"/>
  </r>
  <r>
    <n v="12345770"/>
    <n v="2607186"/>
    <x v="15"/>
    <n v="850"/>
    <n v="894"/>
    <n v="47.05263157894737"/>
    <n v="941.0526315789474"/>
    <d v="2018-11-24T00:00:00"/>
    <d v="2018-12-04T00:00:00"/>
    <m/>
    <m/>
    <m/>
    <m/>
    <n v="2"/>
    <n v="10"/>
    <s v="FastShip"/>
    <n v="10"/>
    <s v="Happy"/>
    <s v="average charge"/>
    <x v="0"/>
  </r>
  <r>
    <n v="12345678"/>
    <n v="4272996"/>
    <x v="16"/>
    <n v="930"/>
    <n v="940"/>
    <n v="19.583333333333332"/>
    <n v="959.58333333333337"/>
    <d v="2018-01-01T00:00:00"/>
    <d v="2018-01-02T00:00:00"/>
    <d v="2018-01-13T00:00:00"/>
    <m/>
    <m/>
    <m/>
    <n v="2"/>
    <n v="1"/>
    <s v="FastShip"/>
    <n v="1"/>
    <s v="Unhappy"/>
    <s v="average charge"/>
    <x v="0"/>
  </r>
  <r>
    <n v="12345693"/>
    <n v="9178898"/>
    <x v="17"/>
    <n v="549"/>
    <n v="641"/>
    <n v="6.677083333333333"/>
    <n v="647.67708333333337"/>
    <d v="2018-01-02T00:00:00"/>
    <d v="2018-01-17T00:00:00"/>
    <m/>
    <d v="2018-01-08T00:00:00"/>
    <m/>
    <m/>
    <n v="10"/>
    <n v="4"/>
    <s v="Shippers"/>
    <n v="15"/>
    <s v="Unhappy"/>
    <s v="average charge"/>
    <x v="0"/>
  </r>
  <r>
    <n v="12345731"/>
    <n v="9296082"/>
    <x v="17"/>
    <n v="375"/>
    <n v="390"/>
    <n v="12.1875"/>
    <n v="402.1875"/>
    <d v="2018-05-19T00:00:00"/>
    <d v="2018-06-01T00:00:00"/>
    <m/>
    <m/>
    <m/>
    <m/>
    <n v="0"/>
    <n v="8"/>
    <s v="Shippers"/>
    <n v="13"/>
    <s v="Happier"/>
    <s v="average charge"/>
    <x v="0"/>
  </r>
  <r>
    <n v="12345744"/>
    <n v="1723916"/>
    <x v="18"/>
    <n v="538"/>
    <n v="614"/>
    <n v="22.74074074074074"/>
    <n v="636.74074074074076"/>
    <d v="2018-07-24T00:00:00"/>
    <d v="2018-07-27T00:00:00"/>
    <m/>
    <m/>
    <m/>
    <m/>
    <n v="2"/>
    <n v="10"/>
    <s v="Shippers"/>
    <n v="3"/>
    <s v="Happy"/>
    <s v="average charge"/>
    <x v="0"/>
  </r>
  <r>
    <n v="12345750"/>
    <n v="9114112"/>
    <x v="18"/>
    <n v="36"/>
    <n v="74"/>
    <n v="0.92500000000000004"/>
    <n v="74.924999999999997"/>
    <d v="2018-08-25T00:00:00"/>
    <d v="2018-08-28T00:00:00"/>
    <m/>
    <m/>
    <m/>
    <m/>
    <n v="0"/>
    <n v="7"/>
    <s v="FastShip"/>
    <n v="3"/>
    <s v="Happier"/>
    <s v="average charge"/>
    <x v="0"/>
  </r>
  <r>
    <n v="12345704"/>
    <n v="4808361"/>
    <x v="19"/>
    <n v="577"/>
    <n v="669"/>
    <n v="19.676470588235293"/>
    <n v="688.67647058823525"/>
    <d v="2018-01-07T00:00:00"/>
    <d v="2018-01-08T00:00:00"/>
    <m/>
    <m/>
    <m/>
    <d v="2018-01-03T00:00:00"/>
    <n v="4"/>
    <n v="1"/>
    <s v="FastShip"/>
    <n v="1"/>
    <s v="Unhappy"/>
    <s v="average charge"/>
    <x v="0"/>
  </r>
  <r>
    <n v="12345726"/>
    <n v="8264386"/>
    <x v="19"/>
    <n v="460"/>
    <n v="517"/>
    <n v="25.85"/>
    <n v="542.85"/>
    <d v="2018-04-23T00:00:00"/>
    <d v="2018-05-10T00:00:00"/>
    <m/>
    <m/>
    <m/>
    <m/>
    <n v="2"/>
    <n v="10"/>
    <s v="Shippers"/>
    <n v="17"/>
    <s v="Happy"/>
    <s v="average charge"/>
    <x v="0"/>
  </r>
  <r>
    <n v="12345738"/>
    <n v="2847943"/>
    <x v="19"/>
    <n v="552"/>
    <n v="587"/>
    <n v="11.288461538461538"/>
    <n v="598.28846153846155"/>
    <d v="2018-07-01T00:00:00"/>
    <d v="2018-07-02T00:00:00"/>
    <m/>
    <m/>
    <m/>
    <m/>
    <n v="0"/>
    <n v="7"/>
    <s v="FastShip"/>
    <n v="1"/>
    <s v="Happier"/>
    <s v="average charge"/>
    <x v="0"/>
  </r>
  <r>
    <n v="12345735"/>
    <n v="2595134"/>
    <x v="20"/>
    <n v="615"/>
    <n v="661"/>
    <n v="9.0547945205479454"/>
    <n v="670.05479452054794"/>
    <d v="2018-06-09T00:00:00"/>
    <d v="2018-06-27T00:00:00"/>
    <m/>
    <m/>
    <m/>
    <m/>
    <n v="2"/>
    <n v="8"/>
    <s v="FastShip"/>
    <n v="18"/>
    <s v="Happier"/>
    <s v="average charge"/>
    <x v="0"/>
  </r>
  <r>
    <n v="12345765"/>
    <n v="7740013"/>
    <x v="20"/>
    <n v="986"/>
    <n v="1040"/>
    <n v="24.761904761904763"/>
    <n v="1064.7619047619048"/>
    <d v="2018-10-31T00:00:00"/>
    <d v="2018-11-05T00:00:00"/>
    <m/>
    <m/>
    <m/>
    <m/>
    <n v="0"/>
    <n v="10"/>
    <s v="Shippers"/>
    <n v="5"/>
    <s v="Happy"/>
    <s v="average charge"/>
    <x v="0"/>
  </r>
  <r>
    <n v="12345688"/>
    <n v="1337203"/>
    <x v="21"/>
    <n v="615"/>
    <n v="684"/>
    <n v="7.6853932584269664"/>
    <n v="691.68539325842698"/>
    <d v="2018-01-02T00:00:00"/>
    <d v="2018-01-22T00:00:00"/>
    <d v="2018-01-25T00:00:00"/>
    <m/>
    <m/>
    <m/>
    <n v="9"/>
    <n v="1"/>
    <s v="Shippers"/>
    <n v="20"/>
    <s v="Unhappy"/>
    <s v="average charge"/>
    <x v="0"/>
  </r>
  <r>
    <n v="12345695"/>
    <n v="9899284"/>
    <x v="21"/>
    <n v="278"/>
    <n v="330"/>
    <n v="5.8928571428571432"/>
    <n v="335.89285714285717"/>
    <d v="2018-01-02T00:00:00"/>
    <d v="2018-01-07T00:00:00"/>
    <m/>
    <m/>
    <d v="2018-01-03T00:00:00"/>
    <m/>
    <n v="3"/>
    <n v="4"/>
    <s v="Shippers"/>
    <n v="5"/>
    <s v="Unhappy"/>
    <s v="average charge"/>
    <x v="0"/>
  </r>
  <r>
    <n v="12345773"/>
    <n v="7107973"/>
    <x v="21"/>
    <n v="507"/>
    <n v="590"/>
    <n v="10.727272727272727"/>
    <n v="600.72727272727275"/>
    <d v="2018-12-11T00:00:00"/>
    <d v="2018-12-22T00:00:00"/>
    <m/>
    <m/>
    <m/>
    <m/>
    <n v="0"/>
    <n v="7"/>
    <s v="FastShip"/>
    <n v="11"/>
    <s v="Happier"/>
    <s v="average charge"/>
    <x v="0"/>
  </r>
  <r>
    <n v="12345763"/>
    <n v="2168794"/>
    <x v="22"/>
    <n v="754"/>
    <n v="834"/>
    <n v="27.8"/>
    <n v="861.8"/>
    <d v="2018-10-24T00:00:00"/>
    <d v="2018-10-26T00:00:00"/>
    <m/>
    <m/>
    <m/>
    <m/>
    <n v="1"/>
    <n v="9"/>
    <s v="Shippers"/>
    <n v="2"/>
    <s v="Happy"/>
    <s v="average charge"/>
    <x v="0"/>
  </r>
  <r>
    <n v="12345756"/>
    <n v="7937785"/>
    <x v="23"/>
    <n v="208"/>
    <n v="285"/>
    <n v="10.961538461538462"/>
    <n v="295.96153846153845"/>
    <d v="2018-09-22T00:00:00"/>
    <d v="2018-10-12T00:00:00"/>
    <m/>
    <m/>
    <m/>
    <m/>
    <n v="1"/>
    <n v="9"/>
    <s v="FastShip"/>
    <n v="20"/>
    <s v="Happy"/>
    <s v="average charge"/>
    <x v="0"/>
  </r>
  <r>
    <n v="12345720"/>
    <n v="9446854"/>
    <x v="24"/>
    <n v="399"/>
    <n v="460"/>
    <n v="51.111111111111114"/>
    <n v="511.11111111111109"/>
    <d v="2018-04-03T00:00:00"/>
    <d v="2018-04-04T00:00:00"/>
    <m/>
    <m/>
    <m/>
    <m/>
    <n v="1"/>
    <n v="10"/>
    <s v="FastShip"/>
    <n v="1"/>
    <s v="Happy"/>
    <s v="average charge"/>
    <x v="0"/>
  </r>
  <r>
    <n v="12345687"/>
    <n v="5403777"/>
    <x v="25"/>
    <n v="459"/>
    <n v="522"/>
    <n v="7.4571428571428573"/>
    <n v="529.45714285714291"/>
    <d v="2018-01-01T00:00:00"/>
    <d v="2018-01-08T00:00:00"/>
    <d v="2018-01-26T00:00:00"/>
    <m/>
    <m/>
    <m/>
    <n v="1"/>
    <n v="5"/>
    <s v="FastShip"/>
    <n v="7"/>
    <s v="Unhappy"/>
    <s v="average charge"/>
    <x v="0"/>
  </r>
  <r>
    <n v="12345716"/>
    <n v="3825413"/>
    <x v="25"/>
    <n v="421"/>
    <n v="465"/>
    <n v="7.5"/>
    <n v="472.5"/>
    <d v="2018-03-06T00:00:00"/>
    <d v="2018-03-12T00:00:00"/>
    <m/>
    <m/>
    <m/>
    <m/>
    <n v="0"/>
    <n v="9"/>
    <s v="FastShip"/>
    <n v="6"/>
    <s v="Happy"/>
    <s v="average charge"/>
    <x v="0"/>
  </r>
  <r>
    <n v="12345701"/>
    <n v="2992079"/>
    <x v="26"/>
    <n v="654"/>
    <n v="732"/>
    <n v="30.5"/>
    <n v="762.5"/>
    <d v="2018-01-02T00:00:00"/>
    <d v="2018-01-08T00:00:00"/>
    <m/>
    <m/>
    <d v="2018-01-06T00:00:00"/>
    <m/>
    <n v="6"/>
    <n v="8"/>
    <s v="FastShip"/>
    <n v="6"/>
    <s v="Happier"/>
    <s v="average charge"/>
    <x v="0"/>
  </r>
  <r>
    <n v="12345705"/>
    <n v="2168794"/>
    <x v="27"/>
    <n v="532"/>
    <n v="575"/>
    <n v="8.7121212121212128"/>
    <n v="583.71212121212125"/>
    <d v="2018-01-15T00:00:00"/>
    <d v="2018-01-22T00:00:00"/>
    <m/>
    <m/>
    <m/>
    <m/>
    <n v="2"/>
    <n v="9"/>
    <s v="FastShip"/>
    <n v="7"/>
    <s v="Happy"/>
    <s v="average charge"/>
    <x v="0"/>
  </r>
  <r>
    <n v="12345717"/>
    <n v="6996131"/>
    <x v="27"/>
    <n v="540"/>
    <n v="552"/>
    <n v="15.333333333333334"/>
    <n v="567.33333333333337"/>
    <d v="2018-03-13T00:00:00"/>
    <d v="2018-03-14T00:00:00"/>
    <m/>
    <m/>
    <m/>
    <m/>
    <n v="1"/>
    <n v="10"/>
    <s v="FastShip"/>
    <n v="1"/>
    <s v="Happy"/>
    <s v="average charge"/>
    <x v="0"/>
  </r>
  <r>
    <n v="12345752"/>
    <n v="3276380"/>
    <x v="27"/>
    <n v="562"/>
    <n v="590"/>
    <n v="59"/>
    <n v="649"/>
    <d v="2018-08-31T00:00:00"/>
    <d v="2018-09-03T00:00:00"/>
    <m/>
    <m/>
    <m/>
    <m/>
    <n v="2"/>
    <n v="9"/>
    <s v="FastShip"/>
    <n v="3"/>
    <s v="Happy"/>
    <s v="average charge"/>
    <x v="0"/>
  </r>
  <r>
    <n v="12345758"/>
    <n v="4724249"/>
    <x v="28"/>
    <n v="716"/>
    <n v="775"/>
    <n v="70.454545454545453"/>
    <n v="845.4545454545455"/>
    <d v="2018-09-29T00:00:00"/>
    <d v="2018-10-11T00:00:00"/>
    <m/>
    <m/>
    <m/>
    <m/>
    <n v="0"/>
    <n v="9"/>
    <s v="FastShip"/>
    <n v="12"/>
    <s v="Happy"/>
    <s v="average charge"/>
    <x v="1"/>
  </r>
  <r>
    <n v="12345706"/>
    <n v="3461643"/>
    <x v="29"/>
    <n v="809"/>
    <n v="899"/>
    <n v="29.966666666666665"/>
    <n v="928.9666666666667"/>
    <d v="2018-01-21T00:00:00"/>
    <d v="2018-02-02T00:00:00"/>
    <m/>
    <m/>
    <m/>
    <m/>
    <n v="1"/>
    <n v="9"/>
    <s v="Shippers"/>
    <n v="12"/>
    <s v="Happy"/>
    <s v="average charge"/>
    <x v="0"/>
  </r>
  <r>
    <n v="12345776"/>
    <n v="6028669"/>
    <x v="30"/>
    <n v="126"/>
    <n v="215"/>
    <n v="5.9722222222222223"/>
    <n v="220.97222222222223"/>
    <d v="2018-12-21T00:00:00"/>
    <d v="2018-12-30T00:00:00"/>
    <m/>
    <m/>
    <m/>
    <m/>
    <n v="2"/>
    <n v="10"/>
    <s v="FastShip"/>
    <n v="9"/>
    <s v="Happy"/>
    <s v="average charge"/>
    <x v="0"/>
  </r>
  <r>
    <n v="12345681"/>
    <n v="4379588"/>
    <x v="31"/>
    <n v="535"/>
    <n v="570"/>
    <n v="20.357142857142858"/>
    <n v="590.35714285714289"/>
    <d v="2018-01-01T00:00:00"/>
    <d v="2018-01-08T00:00:00"/>
    <d v="2018-01-17T00:00:00"/>
    <m/>
    <m/>
    <m/>
    <n v="4"/>
    <n v="10"/>
    <s v="FastShip"/>
    <n v="7"/>
    <s v="Happy"/>
    <s v="average charge"/>
    <x v="0"/>
  </r>
  <r>
    <n v="12345742"/>
    <n v="7740437"/>
    <x v="32"/>
    <n v="616"/>
    <n v="715"/>
    <n v="8.3139534883720927"/>
    <n v="723.31395348837214"/>
    <d v="2018-07-18T00:00:00"/>
    <d v="2018-07-20T00:00:00"/>
    <m/>
    <m/>
    <m/>
    <m/>
    <n v="0"/>
    <n v="10"/>
    <s v="Shippers"/>
    <n v="2"/>
    <s v="Happy"/>
    <s v="average charge"/>
    <x v="0"/>
  </r>
  <r>
    <n v="12345760"/>
    <n v="4402799"/>
    <x v="33"/>
    <n v="394"/>
    <n v="441"/>
    <n v="5.3780487804878048"/>
    <n v="446.3780487804878"/>
    <d v="2018-10-10T00:00:00"/>
    <d v="2018-10-19T00:00:00"/>
    <m/>
    <m/>
    <m/>
    <m/>
    <n v="1"/>
    <n v="9"/>
    <s v="Shippers"/>
    <n v="9"/>
    <s v="Happy"/>
    <s v="average charge"/>
    <x v="0"/>
  </r>
  <r>
    <n v="12345700"/>
    <n v="4724249"/>
    <x v="34"/>
    <n v="521"/>
    <n v="523"/>
    <n v="15.848484848484848"/>
    <n v="538.84848484848487"/>
    <d v="2018-01-02T00:00:00"/>
    <d v="2018-01-04T00:00:00"/>
    <m/>
    <m/>
    <d v="2018-01-06T00:00:00"/>
    <m/>
    <n v="4"/>
    <n v="8"/>
    <s v="FastShip"/>
    <n v="2"/>
    <s v="Happier"/>
    <s v="average charge"/>
    <x v="0"/>
  </r>
  <r>
    <n v="12345721"/>
    <n v="9842195"/>
    <x v="34"/>
    <n v="247"/>
    <n v="287"/>
    <n v="7.1749999999999998"/>
    <n v="294.17500000000001"/>
    <d v="2018-04-05T00:00:00"/>
    <d v="2018-04-14T00:00:00"/>
    <m/>
    <m/>
    <m/>
    <m/>
    <n v="0"/>
    <n v="9"/>
    <s v="FastShip"/>
    <n v="9"/>
    <s v="Happy"/>
    <s v="average charge"/>
    <x v="0"/>
  </r>
  <r>
    <n v="12345766"/>
    <n v="2532827"/>
    <x v="34"/>
    <n v="190"/>
    <n v="270"/>
    <n v="27"/>
    <n v="297"/>
    <d v="2018-11-07T00:00:00"/>
    <d v="2018-11-18T00:00:00"/>
    <m/>
    <m/>
    <m/>
    <m/>
    <n v="2"/>
    <n v="9"/>
    <s v="Shippers"/>
    <n v="11"/>
    <s v="Happy"/>
    <s v="average charge"/>
    <x v="0"/>
  </r>
  <r>
    <n v="12345709"/>
    <n v="3560886"/>
    <x v="35"/>
    <n v="126"/>
    <n v="208"/>
    <n v="13.866666666666667"/>
    <n v="221.86666666666667"/>
    <d v="2018-02-05T00:00:00"/>
    <d v="2018-02-17T00:00:00"/>
    <m/>
    <m/>
    <m/>
    <m/>
    <n v="1"/>
    <n v="9"/>
    <s v="Shippers"/>
    <n v="12"/>
    <s v="Happy"/>
    <s v="average charge"/>
    <x v="0"/>
  </r>
  <r>
    <n v="12345736"/>
    <n v="4272996"/>
    <x v="36"/>
    <n v="440"/>
    <n v="531"/>
    <n v="18.310344827586206"/>
    <n v="549.31034482758616"/>
    <d v="2018-06-12T00:00:00"/>
    <d v="2018-06-29T00:00:00"/>
    <m/>
    <m/>
    <m/>
    <m/>
    <n v="0"/>
    <n v="9"/>
    <s v="FastShip"/>
    <n v="17"/>
    <s v="Happy"/>
    <s v="average charge"/>
    <x v="0"/>
  </r>
  <r>
    <n v="12345761"/>
    <n v="9669668"/>
    <x v="37"/>
    <n v="873"/>
    <n v="875"/>
    <n v="11.513157894736842"/>
    <n v="886.51315789473688"/>
    <d v="2018-10-16T00:00:00"/>
    <d v="2018-11-04T00:00:00"/>
    <m/>
    <m/>
    <m/>
    <m/>
    <n v="0"/>
    <n v="9"/>
    <s v="Shippers"/>
    <n v="19"/>
    <s v="Happy"/>
    <s v="average charge"/>
    <x v="0"/>
  </r>
  <r>
    <n v="12345679"/>
    <n v="5017425"/>
    <x v="38"/>
    <n v="312"/>
    <n v="362"/>
    <n v="10.342857142857143"/>
    <n v="372.34285714285716"/>
    <d v="2018-01-01T00:00:00"/>
    <d v="2018-01-05T00:00:00"/>
    <d v="2018-01-23T00:00:00"/>
    <m/>
    <m/>
    <m/>
    <n v="3"/>
    <n v="0"/>
    <s v="FastShip"/>
    <n v="4"/>
    <s v="Unhappy"/>
    <s v="average charge"/>
    <x v="0"/>
  </r>
  <r>
    <n v="12345751"/>
    <n v="9178898"/>
    <x v="39"/>
    <n v="727"/>
    <n v="825"/>
    <n v="19.186046511627907"/>
    <n v="844.18604651162786"/>
    <d v="2018-08-26T00:00:00"/>
    <d v="2018-09-04T00:00:00"/>
    <m/>
    <m/>
    <m/>
    <m/>
    <n v="1"/>
    <n v="9"/>
    <s v="FastShip"/>
    <n v="9"/>
    <s v="Happy"/>
    <s v="average charge"/>
    <x v="0"/>
  </r>
  <r>
    <n v="12345777"/>
    <n v="3482099"/>
    <x v="40"/>
    <n v="906"/>
    <n v="965"/>
    <n v="16.35593220338983"/>
    <n v="981.35593220338978"/>
    <d v="2018-12-31T00:00:00"/>
    <d v="2019-01-16T00:00:00"/>
    <m/>
    <m/>
    <m/>
    <m/>
    <n v="1"/>
    <n v="10"/>
    <s v="FastShip"/>
    <n v="16"/>
    <s v="Happy"/>
    <s v="average charge"/>
    <x v="0"/>
  </r>
  <r>
    <n v="12345682"/>
    <n v="7588725"/>
    <x v="41"/>
    <n v="204"/>
    <n v="236"/>
    <n v="2.7441860465116279"/>
    <n v="238.74418604651163"/>
    <d v="2018-01-01T00:00:00"/>
    <d v="2018-01-18T00:00:00"/>
    <d v="2018-02-01T00:00:00"/>
    <m/>
    <m/>
    <m/>
    <n v="5"/>
    <n v="10"/>
    <s v="FastShip"/>
    <n v="17"/>
    <s v="Happy"/>
    <s v="average charge"/>
    <x v="0"/>
  </r>
  <r>
    <n v="12345685"/>
    <n v="8894871"/>
    <x v="42"/>
    <n v="261"/>
    <n v="361"/>
    <n v="45.125"/>
    <n v="406.125"/>
    <d v="2018-01-01T00:00:00"/>
    <d v="2018-01-21T00:00:00"/>
    <d v="2018-01-22T00:00:00"/>
    <m/>
    <m/>
    <m/>
    <n v="2"/>
    <n v="10"/>
    <s v="FastShip"/>
    <n v="20"/>
    <s v="Happy"/>
    <s v="average charge"/>
    <x v="0"/>
  </r>
  <r>
    <n v="12345771"/>
    <n v="1207337"/>
    <x v="43"/>
    <n v="252"/>
    <n v="276"/>
    <n v="276"/>
    <n v="552"/>
    <d v="2018-12-03T00:00:00"/>
    <d v="2018-12-19T00:00:00"/>
    <m/>
    <m/>
    <m/>
    <m/>
    <n v="1"/>
    <n v="10"/>
    <s v="FastShip"/>
    <n v="16"/>
    <s v="Happy"/>
    <s v="High Charge"/>
    <x v="1"/>
  </r>
  <r>
    <n v="12345692"/>
    <n v="9114112"/>
    <x v="44"/>
    <n v="65"/>
    <n v="85"/>
    <n v="1.3076923076923077"/>
    <n v="86.307692307692307"/>
    <d v="2018-01-02T00:00:00"/>
    <d v="2018-01-06T00:00:00"/>
    <m/>
    <d v="2018-01-05T00:00:00"/>
    <m/>
    <m/>
    <n v="1"/>
    <n v="9"/>
    <s v="Shippers"/>
    <n v="4"/>
    <s v="Happy"/>
    <s v="average charge"/>
    <x v="0"/>
  </r>
  <r>
    <n v="12345708"/>
    <n v="2532827"/>
    <x v="45"/>
    <n v="291"/>
    <n v="322"/>
    <n v="3.7441860465116279"/>
    <n v="325.74418604651163"/>
    <d v="2018-02-03T00:00:00"/>
    <d v="2018-02-06T00:00:00"/>
    <m/>
    <m/>
    <m/>
    <m/>
    <n v="1"/>
    <n v="10"/>
    <s v="Shippers"/>
    <n v="3"/>
    <s v="Happy"/>
    <s v="average charge"/>
    <x v="0"/>
  </r>
  <r>
    <n v="12345696"/>
    <n v="7694837"/>
    <x v="46"/>
    <n v="331"/>
    <n v="411"/>
    <n v="11.108108108108109"/>
    <n v="422.10810810810813"/>
    <d v="2018-01-02T00:00:00"/>
    <d v="2018-01-20T00:00:00"/>
    <m/>
    <m/>
    <d v="2018-01-05T00:00:00"/>
    <m/>
    <n v="3"/>
    <n v="10"/>
    <s v="FastShip"/>
    <n v="18"/>
    <s v="Happy"/>
    <s v="average charge"/>
    <x v="0"/>
  </r>
  <r>
    <n v="12345710"/>
    <n v="5130171"/>
    <x v="46"/>
    <n v="102"/>
    <n v="122"/>
    <n v="1.6944444444444444"/>
    <n v="123.69444444444444"/>
    <d v="2018-02-09T00:00:00"/>
    <d v="2018-02-18T00:00:00"/>
    <m/>
    <m/>
    <m/>
    <m/>
    <n v="1"/>
    <n v="10"/>
    <s v="Shippers"/>
    <n v="9"/>
    <s v="Happy"/>
    <s v="average charge"/>
    <x v="0"/>
  </r>
  <r>
    <n v="12345686"/>
    <n v="1723916"/>
    <x v="47"/>
    <n v="34"/>
    <n v="63"/>
    <n v="0.84"/>
    <n v="63.84"/>
    <d v="2018-01-01T00:00:00"/>
    <d v="2018-01-03T00:00:00"/>
    <d v="2018-01-18T00:00:00"/>
    <m/>
    <m/>
    <m/>
    <n v="3"/>
    <n v="3"/>
    <s v="FastShip"/>
    <n v="2"/>
    <s v="Unhappy"/>
    <s v="average charge"/>
    <x v="0"/>
  </r>
  <r>
    <n v="12345775"/>
    <n v="6996131"/>
    <x v="47"/>
    <n v="278"/>
    <n v="282"/>
    <n v="5.5294117647058822"/>
    <n v="287.52941176470586"/>
    <d v="2018-12-12T00:00:00"/>
    <d v="2018-12-21T00:00:00"/>
    <m/>
    <m/>
    <m/>
    <m/>
    <n v="2"/>
    <n v="9"/>
    <s v="FastShip"/>
    <n v="9"/>
    <s v="Happy"/>
    <s v="average charge"/>
    <x v="0"/>
  </r>
  <r>
    <n v="12345743"/>
    <n v="8894871"/>
    <x v="48"/>
    <n v="834"/>
    <n v="855"/>
    <n v="26.71875"/>
    <n v="881.71875"/>
    <d v="2018-07-18T00:00:00"/>
    <d v="2018-07-21T00:00:00"/>
    <m/>
    <m/>
    <m/>
    <m/>
    <n v="2"/>
    <n v="10"/>
    <s v="Shippers"/>
    <n v="3"/>
    <s v="Happy"/>
    <s v="average charge"/>
    <x v="0"/>
  </r>
  <r>
    <n v="12345764"/>
    <n v="3461643"/>
    <x v="48"/>
    <n v="68"/>
    <n v="87"/>
    <n v="9.6666666666666661"/>
    <n v="96.666666666666671"/>
    <d v="2018-10-28T00:00:00"/>
    <d v="2018-11-09T00:00:00"/>
    <m/>
    <m/>
    <m/>
    <m/>
    <n v="1"/>
    <n v="9"/>
    <s v="Shippers"/>
    <n v="12"/>
    <s v="Happy"/>
    <s v="average charge"/>
    <x v="0"/>
  </r>
  <r>
    <n v="12345691"/>
    <n v="9052331"/>
    <x v="49"/>
    <n v="357"/>
    <n v="422"/>
    <n v="13.612903225806452"/>
    <n v="435.61290322580646"/>
    <d v="2018-01-02T00:00:00"/>
    <d v="2018-01-19T00:00:00"/>
    <d v="2018-01-23T00:00:00"/>
    <m/>
    <m/>
    <m/>
    <n v="1"/>
    <n v="10"/>
    <s v="Shippers"/>
    <n v="17"/>
    <s v="Happy"/>
    <s v="average charge"/>
    <x v="0"/>
  </r>
  <r>
    <n v="12345740"/>
    <n v="7588725"/>
    <x v="49"/>
    <n v="85"/>
    <n v="154"/>
    <n v="7"/>
    <n v="161"/>
    <d v="2018-07-11T00:00:00"/>
    <d v="2018-07-27T00:00:00"/>
    <m/>
    <m/>
    <m/>
    <m/>
    <n v="0"/>
    <n v="9"/>
    <s v="FastShip"/>
    <n v="16"/>
    <s v="Happy"/>
    <s v="average charge"/>
    <x v="0"/>
  </r>
  <r>
    <n v="12345733"/>
    <n v="2908573"/>
    <x v="50"/>
    <n v="508"/>
    <n v="591"/>
    <n v="7.88"/>
    <n v="598.88"/>
    <d v="2018-05-28T00:00:00"/>
    <d v="2018-06-01T00:00:00"/>
    <m/>
    <m/>
    <m/>
    <m/>
    <n v="1"/>
    <n v="10"/>
    <s v="FastShip"/>
    <n v="4"/>
    <s v="Happy"/>
    <s v="average charge"/>
    <x v="0"/>
  </r>
  <r>
    <n v="12345718"/>
    <n v="6028669"/>
    <x v="51"/>
    <n v="186"/>
    <n v="198"/>
    <n v="7.92"/>
    <n v="205.92"/>
    <d v="2018-03-18T00:00:00"/>
    <d v="2018-03-30T00:00:00"/>
    <m/>
    <m/>
    <m/>
    <m/>
    <n v="0"/>
    <n v="9"/>
    <s v="FastShip"/>
    <n v="12"/>
    <s v="Happy"/>
    <s v="average charge"/>
    <x v="0"/>
  </r>
  <r>
    <n v="12345753"/>
    <n v="9899284"/>
    <x v="51"/>
    <n v="783"/>
    <n v="810"/>
    <n v="12.272727272727273"/>
    <n v="822.27272727272725"/>
    <d v="2018-09-03T00:00:00"/>
    <d v="2018-09-11T00:00:00"/>
    <m/>
    <m/>
    <m/>
    <m/>
    <n v="0"/>
    <n v="10"/>
    <s v="FastShip"/>
    <n v="8"/>
    <s v="Happy"/>
    <s v="average charge"/>
    <x v="0"/>
  </r>
  <r>
    <n v="12345757"/>
    <n v="5547960"/>
    <x v="51"/>
    <n v="199"/>
    <n v="201"/>
    <n v="12.5625"/>
    <n v="213.5625"/>
    <d v="2018-09-27T00:00:00"/>
    <d v="2018-10-17T00:00:00"/>
    <m/>
    <m/>
    <m/>
    <m/>
    <n v="1"/>
    <n v="10"/>
    <s v="FastShip"/>
    <n v="20"/>
    <s v="Happy"/>
    <s v="average charge"/>
    <x v="0"/>
  </r>
  <r>
    <n v="12345734"/>
    <n v="6203258"/>
    <x v="52"/>
    <n v="488"/>
    <n v="575"/>
    <n v="11.274509803921569"/>
    <n v="586.27450980392155"/>
    <d v="2018-05-30T00:00:00"/>
    <d v="2018-06-10T00:00:00"/>
    <m/>
    <m/>
    <m/>
    <m/>
    <n v="0"/>
    <n v="9"/>
    <s v="FastShip"/>
    <n v="11"/>
    <s v="Happy"/>
    <s v="average charge"/>
    <x v="0"/>
  </r>
  <r>
    <n v="12345759"/>
    <n v="2992079"/>
    <x v="52"/>
    <n v="44"/>
    <n v="121"/>
    <n v="1.6575342465753424"/>
    <n v="122.65753424657534"/>
    <d v="2018-09-30T00:00:00"/>
    <d v="2018-10-20T00:00:00"/>
    <m/>
    <m/>
    <m/>
    <m/>
    <n v="0"/>
    <n v="9"/>
    <s v="FastShip"/>
    <n v="20"/>
    <s v="Happy"/>
    <s v="average charge"/>
    <x v="0"/>
  </r>
  <r>
    <n v="12345694"/>
    <n v="3276380"/>
    <x v="53"/>
    <n v="188"/>
    <n v="274"/>
    <n v="91.333333333333329"/>
    <n v="365.33333333333331"/>
    <d v="2018-01-02T00:00:00"/>
    <d v="2018-01-19T00:00:00"/>
    <m/>
    <d v="2018-01-08T00:00:00"/>
    <m/>
    <m/>
    <n v="2"/>
    <n v="2"/>
    <s v="Shippers"/>
    <n v="17"/>
    <s v="Unhappy"/>
    <s v="average charge"/>
    <x v="1"/>
  </r>
  <r>
    <n v="12345698"/>
    <n v="7937785"/>
    <x v="53"/>
    <n v="830"/>
    <n v="877"/>
    <n v="9.43010752688172"/>
    <n v="886.43010752688167"/>
    <d v="2018-01-02T00:00:00"/>
    <d v="2018-01-14T00:00:00"/>
    <m/>
    <m/>
    <d v="2018-01-05T00:00:00"/>
    <m/>
    <n v="2"/>
    <n v="4"/>
    <s v="FastShip"/>
    <n v="12"/>
    <s v="Unhappy"/>
    <s v="average charge"/>
    <x v="0"/>
  </r>
  <r>
    <n v="12345715"/>
    <n v="7107973"/>
    <x v="53"/>
    <n v="57"/>
    <n v="123"/>
    <n v="3.84375"/>
    <n v="126.84375"/>
    <d v="2018-03-04T00:00:00"/>
    <d v="2018-03-13T00:00:00"/>
    <m/>
    <m/>
    <m/>
    <m/>
    <n v="0"/>
    <n v="9"/>
    <s v="FastShip"/>
    <n v="9"/>
    <s v="Happy"/>
    <s v="average charge"/>
    <x v="0"/>
  </r>
  <r>
    <n v="12345772"/>
    <n v="3319704"/>
    <x v="53"/>
    <n v="645"/>
    <n v="686"/>
    <n v="11.827586206896552"/>
    <n v="697.82758620689651"/>
    <d v="2018-12-06T00:00:00"/>
    <d v="2018-12-12T00:00:00"/>
    <m/>
    <m/>
    <m/>
    <m/>
    <n v="1"/>
    <n v="10"/>
    <s v="FastShip"/>
    <n v="6"/>
    <s v="Happy"/>
    <s v="average charge"/>
    <x v="0"/>
  </r>
  <r>
    <n v="12345719"/>
    <n v="3482099"/>
    <x v="54"/>
    <n v="693"/>
    <n v="732"/>
    <n v="22.181818181818183"/>
    <n v="754.18181818181813"/>
    <d v="2018-03-25T00:00:00"/>
    <d v="2018-04-05T00:00:00"/>
    <m/>
    <m/>
    <m/>
    <m/>
    <n v="0"/>
    <n v="10"/>
    <s v="FastShip"/>
    <n v="11"/>
    <s v="Happy"/>
    <s v="average charge"/>
    <x v="0"/>
  </r>
  <r>
    <n v="12345728"/>
    <n v="7911723"/>
    <x v="55"/>
    <n v="1000"/>
    <n v="1028"/>
    <n v="38.074074074074076"/>
    <n v="1066.0740740740741"/>
    <d v="2018-05-10T00:00:00"/>
    <d v="2018-05-28T00:00:00"/>
    <m/>
    <m/>
    <m/>
    <m/>
    <n v="2"/>
    <n v="9"/>
    <s v="Shippers"/>
    <n v="18"/>
    <s v="Happy"/>
    <s v="average charge"/>
    <x v="0"/>
  </r>
  <r>
    <n v="12345748"/>
    <n v="1941129"/>
    <x v="55"/>
    <n v="128"/>
    <n v="195"/>
    <n v="2.096774193548387"/>
    <n v="197.09677419354838"/>
    <d v="2018-08-14T00:00:00"/>
    <d v="2018-08-15T00:00:00"/>
    <m/>
    <m/>
    <m/>
    <m/>
    <n v="0"/>
    <n v="9"/>
    <s v="Shippers"/>
    <n v="1"/>
    <s v="Happy"/>
    <s v="average charge"/>
    <x v="0"/>
  </r>
  <r>
    <n v="12345755"/>
    <n v="4232439"/>
    <x v="55"/>
    <n v="851"/>
    <n v="908"/>
    <n v="12.611111111111111"/>
    <n v="920.61111111111109"/>
    <d v="2018-09-12T00:00:00"/>
    <d v="2018-09-28T00:00:00"/>
    <m/>
    <m/>
    <m/>
    <m/>
    <n v="1"/>
    <n v="10"/>
    <s v="FastShip"/>
    <n v="16"/>
    <s v="Happy"/>
    <s v="average charge"/>
    <x v="0"/>
  </r>
  <r>
    <n v="12345713"/>
    <n v="1207337"/>
    <x v="56"/>
    <n v="366"/>
    <n v="380"/>
    <n v="3.8775510204081631"/>
    <n v="383.87755102040819"/>
    <d v="2018-02-25T00:00:00"/>
    <d v="2018-03-16T00:00:00"/>
    <m/>
    <m/>
    <m/>
    <m/>
    <n v="0"/>
    <n v="9"/>
    <s v="Shippers"/>
    <n v="19"/>
    <s v="Happy"/>
    <s v="average charge"/>
    <x v="0"/>
  </r>
  <r>
    <n v="12345746"/>
    <n v="1337203"/>
    <x v="57"/>
    <n v="871"/>
    <n v="891"/>
    <n v="14.370967741935484"/>
    <n v="905.37096774193549"/>
    <d v="2018-08-08T00:00:00"/>
    <d v="2018-08-25T00:00:00"/>
    <m/>
    <m/>
    <m/>
    <m/>
    <n v="1"/>
    <n v="10"/>
    <s v="Shippers"/>
    <n v="17"/>
    <s v="Happy"/>
    <s v="average charge"/>
    <x v="0"/>
  </r>
  <r>
    <n v="12345699"/>
    <n v="5547960"/>
    <x v="58"/>
    <n v="326"/>
    <n v="340"/>
    <n v="17"/>
    <n v="357"/>
    <d v="2018-01-02T00:00:00"/>
    <d v="2018-01-05T00:00:00"/>
    <m/>
    <m/>
    <d v="2018-01-05T00:00:00"/>
    <m/>
    <n v="2"/>
    <n v="9"/>
    <s v="FastShip"/>
    <n v="3"/>
    <s v="Happy"/>
    <s v="average charge"/>
    <x v="0"/>
  </r>
  <r>
    <n v="12345684"/>
    <n v="7740437"/>
    <x v="59"/>
    <n v="665"/>
    <n v="666"/>
    <n v="14.478260869565217"/>
    <n v="680.47826086956525"/>
    <d v="2018-01-01T00:00:00"/>
    <d v="2018-01-03T00:00:00"/>
    <d v="2018-01-04T00:00:00"/>
    <m/>
    <m/>
    <m/>
    <n v="8"/>
    <n v="10"/>
    <s v="FastShip"/>
    <n v="2"/>
    <s v="Happy"/>
    <s v="average charge"/>
    <x v="0"/>
  </r>
  <r>
    <n v="12345769"/>
    <n v="9234781"/>
    <x v="60"/>
    <n v="207"/>
    <n v="259"/>
    <n v="7.8484848484848486"/>
    <n v="266.84848484848487"/>
    <d v="2018-11-24T00:00:00"/>
    <d v="2018-12-12T00:00:00"/>
    <m/>
    <m/>
    <m/>
    <m/>
    <n v="1"/>
    <n v="9"/>
    <s v="FastShip"/>
    <n v="18"/>
    <s v="Happy"/>
    <s v="average charge"/>
    <x v="0"/>
  </r>
  <r>
    <n v="12345680"/>
    <n v="2847943"/>
    <x v="61"/>
    <n v="446"/>
    <n v="508"/>
    <n v="127"/>
    <n v="635"/>
    <d v="2018-01-01T00:00:00"/>
    <d v="2018-01-10T00:00:00"/>
    <d v="2018-01-20T00:00:00"/>
    <m/>
    <m/>
    <m/>
    <n v="4"/>
    <n v="0"/>
    <s v="FastShip"/>
    <n v="9"/>
    <s v="Unhappy"/>
    <s v="average charge"/>
    <x v="1"/>
  </r>
  <r>
    <n v="12345703"/>
    <n v="9669668"/>
    <x v="61"/>
    <n v="815"/>
    <n v="882"/>
    <n v="19.173913043478262"/>
    <n v="901.17391304347825"/>
    <d v="2018-01-06T00:00:00"/>
    <d v="2018-01-21T00:00:00"/>
    <m/>
    <m/>
    <m/>
    <d v="2018-01-04T00:00:00"/>
    <n v="5"/>
    <n v="2"/>
    <s v="FastShip"/>
    <n v="15"/>
    <s v="Unhappy"/>
    <s v="average charge"/>
    <x v="0"/>
  </r>
  <r>
    <n v="12345730"/>
    <n v="4729810"/>
    <x v="62"/>
    <n v="385"/>
    <n v="411"/>
    <n v="4.5666666666666664"/>
    <n v="415.56666666666666"/>
    <d v="2018-05-12T00:00:00"/>
    <d v="2018-05-24T00:00:00"/>
    <m/>
    <m/>
    <m/>
    <m/>
    <n v="2"/>
    <n v="9"/>
    <s v="Shippers"/>
    <n v="12"/>
    <s v="Happy"/>
    <s v="average charge"/>
    <x v="0"/>
  </r>
  <r>
    <n v="12345747"/>
    <n v="3650921"/>
    <x v="63"/>
    <n v="14"/>
    <n v="64"/>
    <n v="0.90140845070422537"/>
    <n v="64.901408450704224"/>
    <d v="2018-08-13T00:00:00"/>
    <d v="2018-08-20T00:00:00"/>
    <m/>
    <m/>
    <m/>
    <m/>
    <n v="2"/>
    <n v="9"/>
    <s v="Shippers"/>
    <n v="7"/>
    <s v="Happy"/>
    <s v="average charge"/>
    <x v="0"/>
  </r>
  <r>
    <n v="12345683"/>
    <n v="8616245"/>
    <x v="64"/>
    <n v="292"/>
    <n v="314"/>
    <n v="44.857142857142854"/>
    <n v="358.85714285714283"/>
    <d v="2018-01-01T00:00:00"/>
    <d v="2018-01-07T00:00:00"/>
    <d v="2018-01-12T00:00:00"/>
    <m/>
    <m/>
    <m/>
    <n v="1"/>
    <n v="0"/>
    <s v="FastShip"/>
    <n v="6"/>
    <s v="Unhappy"/>
    <s v="average charge"/>
    <x v="0"/>
  </r>
  <r>
    <n v="12345689"/>
    <n v="3650921"/>
    <x v="64"/>
    <n v="65"/>
    <n v="130"/>
    <n v="1.4285714285714286"/>
    <n v="131.42857142857142"/>
    <d v="2018-01-02T00:00:00"/>
    <d v="2018-01-22T00:00:00"/>
    <d v="2018-02-03T00:00:00"/>
    <m/>
    <m/>
    <m/>
    <n v="4"/>
    <n v="10"/>
    <s v="Shippers"/>
    <n v="20"/>
    <s v="Happy"/>
    <s v="average charge"/>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n v="12345741"/>
    <n v="8616245"/>
    <x v="0"/>
    <n v="206"/>
    <n v="292"/>
    <n v="14.6"/>
    <n v="306.60000000000002"/>
    <x v="0"/>
    <d v="2018-07-26T00:00:00"/>
    <m/>
    <m/>
    <m/>
    <m/>
    <n v="0"/>
    <n v="10"/>
    <x v="0"/>
    <n v="14"/>
    <x v="0"/>
  </r>
  <r>
    <n v="12345749"/>
    <n v="9052331"/>
    <x v="1"/>
    <n v="404"/>
    <n v="448"/>
    <n v="224"/>
    <n v="672"/>
    <x v="1"/>
    <d v="2018-08-26T00:00:00"/>
    <m/>
    <m/>
    <m/>
    <m/>
    <n v="2"/>
    <n v="10"/>
    <x v="1"/>
    <n v="6"/>
    <x v="0"/>
  </r>
  <r>
    <n v="12345707"/>
    <n v="7740013"/>
    <x v="2"/>
    <n v="59"/>
    <n v="62"/>
    <n v="1.2653061224489797"/>
    <n v="63.265306122448976"/>
    <x v="2"/>
    <d v="2018-02-05T00:00:00"/>
    <m/>
    <m/>
    <m/>
    <m/>
    <n v="0"/>
    <n v="8"/>
    <x v="1"/>
    <n v="5"/>
    <x v="1"/>
  </r>
  <r>
    <n v="12345714"/>
    <n v="3319704"/>
    <x v="3"/>
    <n v="862"/>
    <n v="884"/>
    <n v="52"/>
    <n v="936"/>
    <x v="3"/>
    <d v="2018-03-05T00:00:00"/>
    <m/>
    <m/>
    <m/>
    <m/>
    <n v="1"/>
    <n v="10"/>
    <x v="0"/>
    <n v="2"/>
    <x v="0"/>
  </r>
  <r>
    <n v="12345722"/>
    <n v="8992538"/>
    <x v="3"/>
    <n v="386"/>
    <n v="442"/>
    <n v="4.7021276595744679"/>
    <n v="446.70212765957444"/>
    <x v="4"/>
    <d v="2018-04-25T00:00:00"/>
    <m/>
    <m/>
    <m/>
    <m/>
    <n v="0"/>
    <n v="9"/>
    <x v="0"/>
    <n v="16"/>
    <x v="0"/>
  </r>
  <r>
    <n v="12345712"/>
    <n v="2607186"/>
    <x v="4"/>
    <n v="665"/>
    <n v="726"/>
    <n v="36.299999999999997"/>
    <n v="762.3"/>
    <x v="5"/>
    <d v="2018-03-14T00:00:00"/>
    <m/>
    <m/>
    <m/>
    <m/>
    <n v="0"/>
    <n v="10"/>
    <x v="1"/>
    <n v="17"/>
    <x v="0"/>
  </r>
  <r>
    <n v="12345768"/>
    <n v="5130171"/>
    <x v="4"/>
    <n v="866"/>
    <n v="868"/>
    <n v="36.166666666666664"/>
    <n v="904.16666666666663"/>
    <x v="6"/>
    <d v="2018-11-29T00:00:00"/>
    <m/>
    <m/>
    <m/>
    <m/>
    <n v="1"/>
    <n v="6"/>
    <x v="0"/>
    <n v="14"/>
    <x v="2"/>
  </r>
  <r>
    <n v="12345702"/>
    <n v="4402799"/>
    <x v="5"/>
    <n v="100"/>
    <n v="130"/>
    <n v="21.666666666666668"/>
    <n v="151.66666666666666"/>
    <x v="7"/>
    <d v="2018-01-16T00:00:00"/>
    <m/>
    <m/>
    <d v="2018-01-05T00:00:00"/>
    <m/>
    <n v="7"/>
    <n v="1"/>
    <x v="0"/>
    <n v="12"/>
    <x v="2"/>
  </r>
  <r>
    <n v="12345723"/>
    <n v="5308111"/>
    <x v="5"/>
    <n v="992"/>
    <n v="1075"/>
    <n v="30.714285714285715"/>
    <n v="1105.7142857142858"/>
    <x v="8"/>
    <d v="2018-04-16T00:00:00"/>
    <m/>
    <m/>
    <m/>
    <m/>
    <n v="2"/>
    <n v="6"/>
    <x v="0"/>
    <n v="6"/>
    <x v="2"/>
  </r>
  <r>
    <n v="12345774"/>
    <n v="3825413"/>
    <x v="5"/>
    <n v="536"/>
    <n v="575"/>
    <n v="17.424242424242426"/>
    <n v="592.42424242424238"/>
    <x v="9"/>
    <d v="2018-12-16T00:00:00"/>
    <m/>
    <m/>
    <m/>
    <m/>
    <n v="0"/>
    <n v="8"/>
    <x v="0"/>
    <n v="5"/>
    <x v="1"/>
  </r>
  <r>
    <n v="12345724"/>
    <n v="6562943"/>
    <x v="6"/>
    <n v="829"/>
    <n v="928"/>
    <n v="48.842105263157897"/>
    <n v="976.84210526315792"/>
    <x v="10"/>
    <d v="2018-04-22T00:00:00"/>
    <m/>
    <m/>
    <m/>
    <m/>
    <n v="0"/>
    <n v="8"/>
    <x v="1"/>
    <n v="7"/>
    <x v="1"/>
  </r>
  <r>
    <n v="12345762"/>
    <n v="4808361"/>
    <x v="6"/>
    <n v="922"/>
    <n v="956"/>
    <n v="11.380952380952381"/>
    <n v="967.38095238095241"/>
    <x v="11"/>
    <d v="2018-11-05T00:00:00"/>
    <m/>
    <m/>
    <m/>
    <m/>
    <n v="2"/>
    <n v="9"/>
    <x v="1"/>
    <n v="13"/>
    <x v="0"/>
  </r>
  <r>
    <n v="12345711"/>
    <n v="9234781"/>
    <x v="7"/>
    <n v="186"/>
    <n v="275"/>
    <n v="10.576923076923077"/>
    <n v="285.57692307692309"/>
    <x v="12"/>
    <d v="2018-02-24T00:00:00"/>
    <m/>
    <m/>
    <m/>
    <m/>
    <n v="0"/>
    <n v="9"/>
    <x v="1"/>
    <n v="6"/>
    <x v="0"/>
  </r>
  <r>
    <n v="12345697"/>
    <n v="4232439"/>
    <x v="8"/>
    <n v="796"/>
    <n v="833"/>
    <n v="55.533333333333331"/>
    <n v="888.5333333333333"/>
    <x v="13"/>
    <d v="2018-01-22T00:00:00"/>
    <m/>
    <m/>
    <d v="2018-01-04T00:00:00"/>
    <m/>
    <n v="3"/>
    <n v="0"/>
    <x v="0"/>
    <n v="20"/>
    <x v="2"/>
  </r>
  <r>
    <n v="12345754"/>
    <n v="7694837"/>
    <x v="8"/>
    <n v="355"/>
    <n v="366"/>
    <n v="73.2"/>
    <n v="439.2"/>
    <x v="14"/>
    <d v="2018-09-16T00:00:00"/>
    <m/>
    <m/>
    <m/>
    <m/>
    <n v="2"/>
    <n v="8"/>
    <x v="0"/>
    <n v="5"/>
    <x v="1"/>
  </r>
  <r>
    <n v="12345737"/>
    <n v="5017425"/>
    <x v="9"/>
    <n v="272"/>
    <n v="347"/>
    <n v="4.1807228915662646"/>
    <n v="351.18072289156629"/>
    <x v="15"/>
    <d v="2018-06-26T00:00:00"/>
    <m/>
    <m/>
    <m/>
    <m/>
    <n v="2"/>
    <n v="8"/>
    <x v="0"/>
    <n v="4"/>
    <x v="1"/>
  </r>
  <r>
    <n v="12345745"/>
    <n v="5403777"/>
    <x v="10"/>
    <n v="875"/>
    <n v="953"/>
    <n v="25.078947368421051"/>
    <n v="978.07894736842104"/>
    <x v="16"/>
    <d v="2018-08-22T00:00:00"/>
    <m/>
    <m/>
    <m/>
    <m/>
    <n v="2"/>
    <n v="6"/>
    <x v="1"/>
    <n v="19"/>
    <x v="2"/>
  </r>
  <r>
    <n v="12345739"/>
    <n v="4379588"/>
    <x v="11"/>
    <n v="517"/>
    <n v="612"/>
    <n v="9.870967741935484"/>
    <n v="621.87096774193549"/>
    <x v="17"/>
    <d v="2018-07-20T00:00:00"/>
    <m/>
    <m/>
    <m/>
    <m/>
    <n v="2"/>
    <n v="7"/>
    <x v="0"/>
    <n v="13"/>
    <x v="1"/>
  </r>
  <r>
    <n v="12345690"/>
    <n v="1941129"/>
    <x v="12"/>
    <n v="921"/>
    <n v="1013"/>
    <n v="32.677419354838712"/>
    <n v="1045.6774193548388"/>
    <x v="13"/>
    <d v="2018-01-18T00:00:00"/>
    <d v="2018-02-06T00:00:00"/>
    <m/>
    <m/>
    <m/>
    <n v="0"/>
    <n v="5"/>
    <x v="1"/>
    <n v="16"/>
    <x v="2"/>
  </r>
  <r>
    <n v="12345727"/>
    <n v="6527757"/>
    <x v="13"/>
    <n v="566"/>
    <n v="567"/>
    <n v="70.875"/>
    <n v="637.875"/>
    <x v="18"/>
    <d v="2018-05-08T00:00:00"/>
    <m/>
    <m/>
    <m/>
    <m/>
    <n v="2"/>
    <n v="7"/>
    <x v="1"/>
    <n v="6"/>
    <x v="1"/>
  </r>
  <r>
    <n v="12345729"/>
    <n v="3271856"/>
    <x v="13"/>
    <n v="687"/>
    <n v="757"/>
    <n v="7.804123711340206"/>
    <n v="764.80412371134025"/>
    <x v="19"/>
    <d v="2018-05-15T00:00:00"/>
    <m/>
    <m/>
    <m/>
    <m/>
    <n v="1"/>
    <n v="7"/>
    <x v="1"/>
    <n v="3"/>
    <x v="1"/>
  </r>
  <r>
    <n v="12345725"/>
    <n v="4608560"/>
    <x v="14"/>
    <n v="287"/>
    <n v="374"/>
    <n v="5.1944444444444446"/>
    <n v="379.19444444444446"/>
    <x v="20"/>
    <d v="2018-05-06T00:00:00"/>
    <m/>
    <m/>
    <m/>
    <m/>
    <n v="2"/>
    <n v="10"/>
    <x v="1"/>
    <n v="18"/>
    <x v="0"/>
  </r>
  <r>
    <n v="12345732"/>
    <n v="8953900"/>
    <x v="15"/>
    <n v="479"/>
    <n v="555"/>
    <n v="69.375"/>
    <n v="624.375"/>
    <x v="21"/>
    <d v="2018-06-10T00:00:00"/>
    <m/>
    <m/>
    <m/>
    <m/>
    <n v="2"/>
    <n v="7"/>
    <x v="0"/>
    <n v="16"/>
    <x v="1"/>
  </r>
  <r>
    <n v="12345767"/>
    <n v="3560886"/>
    <x v="15"/>
    <n v="908"/>
    <n v="959"/>
    <n v="12.618421052631579"/>
    <n v="971.61842105263156"/>
    <x v="22"/>
    <d v="2018-11-13T00:00:00"/>
    <m/>
    <m/>
    <m/>
    <m/>
    <n v="1"/>
    <n v="7"/>
    <x v="1"/>
    <n v="6"/>
    <x v="1"/>
  </r>
  <r>
    <n v="12345770"/>
    <n v="2607186"/>
    <x v="15"/>
    <n v="850"/>
    <n v="894"/>
    <n v="47.05263157894737"/>
    <n v="941.0526315789474"/>
    <x v="23"/>
    <d v="2018-12-04T00:00:00"/>
    <m/>
    <m/>
    <m/>
    <m/>
    <n v="2"/>
    <n v="10"/>
    <x v="0"/>
    <n v="10"/>
    <x v="0"/>
  </r>
  <r>
    <n v="12345678"/>
    <n v="4272996"/>
    <x v="16"/>
    <n v="930"/>
    <n v="940"/>
    <n v="19.583333333333332"/>
    <n v="959.58333333333337"/>
    <x v="24"/>
    <d v="2018-01-02T00:00:00"/>
    <d v="2018-01-13T00:00:00"/>
    <m/>
    <m/>
    <m/>
    <n v="2"/>
    <n v="1"/>
    <x v="0"/>
    <n v="1"/>
    <x v="2"/>
  </r>
  <r>
    <n v="12345693"/>
    <n v="9178898"/>
    <x v="17"/>
    <n v="549"/>
    <n v="641"/>
    <n v="6.677083333333333"/>
    <n v="647.67708333333337"/>
    <x v="13"/>
    <d v="2018-01-17T00:00:00"/>
    <m/>
    <d v="2018-01-08T00:00:00"/>
    <m/>
    <m/>
    <n v="10"/>
    <n v="4"/>
    <x v="1"/>
    <n v="15"/>
    <x v="2"/>
  </r>
  <r>
    <n v="12345731"/>
    <n v="9296082"/>
    <x v="17"/>
    <n v="375"/>
    <n v="390"/>
    <n v="12.1875"/>
    <n v="402.1875"/>
    <x v="25"/>
    <d v="2018-06-01T00:00:00"/>
    <m/>
    <m/>
    <m/>
    <m/>
    <n v="0"/>
    <n v="8"/>
    <x v="1"/>
    <n v="13"/>
    <x v="1"/>
  </r>
  <r>
    <n v="12345744"/>
    <n v="1723916"/>
    <x v="18"/>
    <n v="538"/>
    <n v="614"/>
    <n v="22.74074074074074"/>
    <n v="636.74074074074076"/>
    <x v="26"/>
    <d v="2018-07-27T00:00:00"/>
    <m/>
    <m/>
    <m/>
    <m/>
    <n v="2"/>
    <n v="10"/>
    <x v="1"/>
    <n v="3"/>
    <x v="0"/>
  </r>
  <r>
    <n v="12345750"/>
    <n v="9114112"/>
    <x v="18"/>
    <n v="36"/>
    <n v="74"/>
    <n v="0.92500000000000004"/>
    <n v="74.924999999999997"/>
    <x v="27"/>
    <d v="2018-08-28T00:00:00"/>
    <m/>
    <m/>
    <m/>
    <m/>
    <n v="0"/>
    <n v="7"/>
    <x v="0"/>
    <n v="3"/>
    <x v="1"/>
  </r>
  <r>
    <n v="12345704"/>
    <n v="4808361"/>
    <x v="19"/>
    <n v="577"/>
    <n v="669"/>
    <n v="19.676470588235293"/>
    <n v="688.67647058823525"/>
    <x v="28"/>
    <d v="2018-01-08T00:00:00"/>
    <m/>
    <m/>
    <m/>
    <d v="2018-01-03T00:00:00"/>
    <n v="4"/>
    <n v="1"/>
    <x v="0"/>
    <n v="1"/>
    <x v="2"/>
  </r>
  <r>
    <n v="12345726"/>
    <n v="8264386"/>
    <x v="19"/>
    <n v="460"/>
    <n v="517"/>
    <n v="25.85"/>
    <n v="542.85"/>
    <x v="29"/>
    <d v="2018-05-10T00:00:00"/>
    <m/>
    <m/>
    <m/>
    <m/>
    <n v="2"/>
    <n v="10"/>
    <x v="1"/>
    <n v="17"/>
    <x v="0"/>
  </r>
  <r>
    <n v="12345738"/>
    <n v="2847943"/>
    <x v="19"/>
    <n v="552"/>
    <n v="587"/>
    <n v="11.288461538461538"/>
    <n v="598.28846153846155"/>
    <x v="30"/>
    <d v="2018-07-02T00:00:00"/>
    <m/>
    <m/>
    <m/>
    <m/>
    <n v="0"/>
    <n v="7"/>
    <x v="0"/>
    <n v="1"/>
    <x v="1"/>
  </r>
  <r>
    <n v="12345735"/>
    <n v="2595134"/>
    <x v="20"/>
    <n v="615"/>
    <n v="661"/>
    <n v="9.0547945205479454"/>
    <n v="670.05479452054794"/>
    <x v="31"/>
    <d v="2018-06-27T00:00:00"/>
    <m/>
    <m/>
    <m/>
    <m/>
    <n v="2"/>
    <n v="8"/>
    <x v="0"/>
    <n v="18"/>
    <x v="1"/>
  </r>
  <r>
    <n v="12345765"/>
    <n v="7740013"/>
    <x v="20"/>
    <n v="986"/>
    <n v="1040"/>
    <n v="24.761904761904763"/>
    <n v="1064.7619047619048"/>
    <x v="32"/>
    <d v="2018-11-05T00:00:00"/>
    <m/>
    <m/>
    <m/>
    <m/>
    <n v="0"/>
    <n v="10"/>
    <x v="1"/>
    <n v="5"/>
    <x v="0"/>
  </r>
  <r>
    <n v="12345688"/>
    <n v="1337203"/>
    <x v="21"/>
    <n v="615"/>
    <n v="684"/>
    <n v="7.6853932584269664"/>
    <n v="691.68539325842698"/>
    <x v="13"/>
    <d v="2018-01-22T00:00:00"/>
    <d v="2018-01-25T00:00:00"/>
    <m/>
    <m/>
    <m/>
    <n v="9"/>
    <n v="1"/>
    <x v="1"/>
    <n v="20"/>
    <x v="2"/>
  </r>
  <r>
    <n v="12345695"/>
    <n v="9899284"/>
    <x v="21"/>
    <n v="278"/>
    <n v="330"/>
    <n v="5.8928571428571432"/>
    <n v="335.89285714285717"/>
    <x v="13"/>
    <d v="2018-01-07T00:00:00"/>
    <m/>
    <m/>
    <d v="2018-01-03T00:00:00"/>
    <m/>
    <n v="3"/>
    <n v="4"/>
    <x v="1"/>
    <n v="5"/>
    <x v="2"/>
  </r>
  <r>
    <n v="12345773"/>
    <n v="7107973"/>
    <x v="21"/>
    <n v="507"/>
    <n v="590"/>
    <n v="10.727272727272727"/>
    <n v="600.72727272727275"/>
    <x v="9"/>
    <d v="2018-12-22T00:00:00"/>
    <m/>
    <m/>
    <m/>
    <m/>
    <n v="0"/>
    <n v="7"/>
    <x v="0"/>
    <n v="11"/>
    <x v="1"/>
  </r>
  <r>
    <n v="12345763"/>
    <n v="2168794"/>
    <x v="22"/>
    <n v="754"/>
    <n v="834"/>
    <n v="27.8"/>
    <n v="861.8"/>
    <x v="33"/>
    <d v="2018-10-26T00:00:00"/>
    <m/>
    <m/>
    <m/>
    <m/>
    <n v="1"/>
    <n v="9"/>
    <x v="1"/>
    <n v="2"/>
    <x v="0"/>
  </r>
  <r>
    <n v="12345756"/>
    <n v="7937785"/>
    <x v="23"/>
    <n v="208"/>
    <n v="285"/>
    <n v="10.961538461538462"/>
    <n v="295.96153846153845"/>
    <x v="34"/>
    <d v="2018-10-12T00:00:00"/>
    <m/>
    <m/>
    <m/>
    <m/>
    <n v="1"/>
    <n v="9"/>
    <x v="0"/>
    <n v="20"/>
    <x v="0"/>
  </r>
  <r>
    <n v="12345720"/>
    <n v="9446854"/>
    <x v="24"/>
    <n v="399"/>
    <n v="460"/>
    <n v="51.111111111111114"/>
    <n v="511.11111111111109"/>
    <x v="35"/>
    <d v="2018-04-04T00:00:00"/>
    <m/>
    <m/>
    <m/>
    <m/>
    <n v="1"/>
    <n v="10"/>
    <x v="0"/>
    <n v="1"/>
    <x v="0"/>
  </r>
  <r>
    <n v="12345687"/>
    <n v="5403777"/>
    <x v="25"/>
    <n v="459"/>
    <n v="522"/>
    <n v="7.4571428571428573"/>
    <n v="529.45714285714291"/>
    <x v="24"/>
    <d v="2018-01-08T00:00:00"/>
    <d v="2018-01-26T00:00:00"/>
    <m/>
    <m/>
    <m/>
    <n v="1"/>
    <n v="5"/>
    <x v="0"/>
    <n v="7"/>
    <x v="2"/>
  </r>
  <r>
    <n v="12345716"/>
    <n v="3825413"/>
    <x v="25"/>
    <n v="421"/>
    <n v="465"/>
    <n v="7.5"/>
    <n v="472.5"/>
    <x v="36"/>
    <d v="2018-03-12T00:00:00"/>
    <m/>
    <m/>
    <m/>
    <m/>
    <n v="0"/>
    <n v="9"/>
    <x v="0"/>
    <n v="6"/>
    <x v="0"/>
  </r>
  <r>
    <n v="12345701"/>
    <n v="2992079"/>
    <x v="26"/>
    <n v="654"/>
    <n v="732"/>
    <n v="30.5"/>
    <n v="762.5"/>
    <x v="13"/>
    <d v="2018-01-08T00:00:00"/>
    <m/>
    <m/>
    <d v="2018-01-06T00:00:00"/>
    <m/>
    <n v="6"/>
    <n v="8"/>
    <x v="0"/>
    <n v="6"/>
    <x v="1"/>
  </r>
  <r>
    <n v="12345705"/>
    <n v="2168794"/>
    <x v="27"/>
    <n v="532"/>
    <n v="575"/>
    <n v="8.7121212121212128"/>
    <n v="583.71212121212125"/>
    <x v="37"/>
    <d v="2018-01-22T00:00:00"/>
    <m/>
    <m/>
    <m/>
    <m/>
    <n v="2"/>
    <n v="9"/>
    <x v="0"/>
    <n v="7"/>
    <x v="0"/>
  </r>
  <r>
    <n v="12345717"/>
    <n v="6996131"/>
    <x v="27"/>
    <n v="540"/>
    <n v="552"/>
    <n v="15.333333333333334"/>
    <n v="567.33333333333337"/>
    <x v="38"/>
    <d v="2018-03-14T00:00:00"/>
    <m/>
    <m/>
    <m/>
    <m/>
    <n v="1"/>
    <n v="10"/>
    <x v="0"/>
    <n v="1"/>
    <x v="0"/>
  </r>
  <r>
    <n v="12345752"/>
    <n v="3276380"/>
    <x v="27"/>
    <n v="562"/>
    <n v="590"/>
    <n v="59"/>
    <n v="649"/>
    <x v="39"/>
    <d v="2018-09-03T00:00:00"/>
    <m/>
    <m/>
    <m/>
    <m/>
    <n v="2"/>
    <n v="9"/>
    <x v="0"/>
    <n v="3"/>
    <x v="0"/>
  </r>
  <r>
    <n v="12345758"/>
    <n v="4724249"/>
    <x v="28"/>
    <n v="716"/>
    <n v="775"/>
    <n v="70.454545454545453"/>
    <n v="845.4545454545455"/>
    <x v="40"/>
    <d v="2018-10-11T00:00:00"/>
    <m/>
    <m/>
    <m/>
    <m/>
    <n v="0"/>
    <n v="9"/>
    <x v="0"/>
    <n v="12"/>
    <x v="0"/>
  </r>
  <r>
    <n v="12345706"/>
    <n v="3461643"/>
    <x v="29"/>
    <n v="809"/>
    <n v="899"/>
    <n v="29.966666666666665"/>
    <n v="928.9666666666667"/>
    <x v="41"/>
    <d v="2018-02-02T00:00:00"/>
    <m/>
    <m/>
    <m/>
    <m/>
    <n v="1"/>
    <n v="9"/>
    <x v="1"/>
    <n v="12"/>
    <x v="0"/>
  </r>
  <r>
    <n v="12345776"/>
    <n v="6028669"/>
    <x v="30"/>
    <n v="126"/>
    <n v="215"/>
    <n v="5.9722222222222223"/>
    <n v="220.97222222222223"/>
    <x v="42"/>
    <d v="2018-12-30T00:00:00"/>
    <m/>
    <m/>
    <m/>
    <m/>
    <n v="2"/>
    <n v="10"/>
    <x v="0"/>
    <n v="9"/>
    <x v="0"/>
  </r>
  <r>
    <n v="12345681"/>
    <n v="4379588"/>
    <x v="31"/>
    <n v="535"/>
    <n v="570"/>
    <n v="20.357142857142858"/>
    <n v="590.35714285714289"/>
    <x v="24"/>
    <d v="2018-01-08T00:00:00"/>
    <d v="2018-01-17T00:00:00"/>
    <m/>
    <m/>
    <m/>
    <n v="4"/>
    <n v="10"/>
    <x v="0"/>
    <n v="7"/>
    <x v="0"/>
  </r>
  <r>
    <n v="12345742"/>
    <n v="7740437"/>
    <x v="32"/>
    <n v="616"/>
    <n v="715"/>
    <n v="8.3139534883720927"/>
    <n v="723.31395348837214"/>
    <x v="43"/>
    <d v="2018-07-20T00:00:00"/>
    <m/>
    <m/>
    <m/>
    <m/>
    <n v="0"/>
    <n v="10"/>
    <x v="1"/>
    <n v="2"/>
    <x v="0"/>
  </r>
  <r>
    <n v="12345760"/>
    <n v="4402799"/>
    <x v="33"/>
    <n v="394"/>
    <n v="441"/>
    <n v="5.3780487804878048"/>
    <n v="446.3780487804878"/>
    <x v="44"/>
    <d v="2018-10-19T00:00:00"/>
    <m/>
    <m/>
    <m/>
    <m/>
    <n v="1"/>
    <n v="9"/>
    <x v="1"/>
    <n v="9"/>
    <x v="0"/>
  </r>
  <r>
    <n v="12345700"/>
    <n v="4724249"/>
    <x v="34"/>
    <n v="521"/>
    <n v="523"/>
    <n v="15.848484848484848"/>
    <n v="538.84848484848487"/>
    <x v="13"/>
    <d v="2018-01-04T00:00:00"/>
    <m/>
    <m/>
    <d v="2018-01-06T00:00:00"/>
    <m/>
    <n v="4"/>
    <n v="8"/>
    <x v="0"/>
    <n v="2"/>
    <x v="1"/>
  </r>
  <r>
    <n v="12345721"/>
    <n v="9842195"/>
    <x v="34"/>
    <n v="247"/>
    <n v="287"/>
    <n v="7.1749999999999998"/>
    <n v="294.17500000000001"/>
    <x v="45"/>
    <d v="2018-04-14T00:00:00"/>
    <m/>
    <m/>
    <m/>
    <m/>
    <n v="0"/>
    <n v="9"/>
    <x v="0"/>
    <n v="9"/>
    <x v="0"/>
  </r>
  <r>
    <n v="12345766"/>
    <n v="2532827"/>
    <x v="34"/>
    <n v="190"/>
    <n v="270"/>
    <n v="27"/>
    <n v="297"/>
    <x v="22"/>
    <d v="2018-11-18T00:00:00"/>
    <m/>
    <m/>
    <m/>
    <m/>
    <n v="2"/>
    <n v="9"/>
    <x v="1"/>
    <n v="11"/>
    <x v="0"/>
  </r>
  <r>
    <n v="12345709"/>
    <n v="3560886"/>
    <x v="35"/>
    <n v="126"/>
    <n v="208"/>
    <n v="13.866666666666667"/>
    <n v="221.86666666666667"/>
    <x v="46"/>
    <d v="2018-02-17T00:00:00"/>
    <m/>
    <m/>
    <m/>
    <m/>
    <n v="1"/>
    <n v="9"/>
    <x v="1"/>
    <n v="12"/>
    <x v="0"/>
  </r>
  <r>
    <n v="12345736"/>
    <n v="4272996"/>
    <x v="36"/>
    <n v="440"/>
    <n v="531"/>
    <n v="18.310344827586206"/>
    <n v="549.31034482758616"/>
    <x v="47"/>
    <d v="2018-06-29T00:00:00"/>
    <m/>
    <m/>
    <m/>
    <m/>
    <n v="0"/>
    <n v="9"/>
    <x v="0"/>
    <n v="17"/>
    <x v="0"/>
  </r>
  <r>
    <n v="12345761"/>
    <n v="9669668"/>
    <x v="37"/>
    <n v="873"/>
    <n v="875"/>
    <n v="11.513157894736842"/>
    <n v="886.51315789473688"/>
    <x v="48"/>
    <d v="2018-11-04T00:00:00"/>
    <m/>
    <m/>
    <m/>
    <m/>
    <n v="0"/>
    <n v="9"/>
    <x v="1"/>
    <n v="19"/>
    <x v="0"/>
  </r>
  <r>
    <n v="12345679"/>
    <n v="5017425"/>
    <x v="38"/>
    <n v="312"/>
    <n v="362"/>
    <n v="10.342857142857143"/>
    <n v="372.34285714285716"/>
    <x v="24"/>
    <d v="2018-01-05T00:00:00"/>
    <d v="2018-01-23T00:00:00"/>
    <m/>
    <m/>
    <m/>
    <n v="3"/>
    <n v="0"/>
    <x v="0"/>
    <n v="4"/>
    <x v="2"/>
  </r>
  <r>
    <n v="12345751"/>
    <n v="9178898"/>
    <x v="39"/>
    <n v="727"/>
    <n v="825"/>
    <n v="19.186046511627907"/>
    <n v="844.18604651162786"/>
    <x v="49"/>
    <d v="2018-09-04T00:00:00"/>
    <m/>
    <m/>
    <m/>
    <m/>
    <n v="1"/>
    <n v="9"/>
    <x v="0"/>
    <n v="9"/>
    <x v="0"/>
  </r>
  <r>
    <n v="12345777"/>
    <n v="3482099"/>
    <x v="40"/>
    <n v="906"/>
    <n v="965"/>
    <n v="16.35593220338983"/>
    <n v="981.35593220338978"/>
    <x v="50"/>
    <d v="2019-01-16T00:00:00"/>
    <m/>
    <m/>
    <m/>
    <m/>
    <n v="1"/>
    <n v="10"/>
    <x v="0"/>
    <n v="16"/>
    <x v="0"/>
  </r>
  <r>
    <n v="12345682"/>
    <n v="7588725"/>
    <x v="41"/>
    <n v="204"/>
    <n v="236"/>
    <n v="2.7441860465116279"/>
    <n v="238.74418604651163"/>
    <x v="24"/>
    <d v="2018-01-18T00:00:00"/>
    <d v="2018-02-01T00:00:00"/>
    <m/>
    <m/>
    <m/>
    <n v="5"/>
    <n v="10"/>
    <x v="0"/>
    <n v="17"/>
    <x v="0"/>
  </r>
  <r>
    <n v="12345685"/>
    <n v="8894871"/>
    <x v="42"/>
    <n v="261"/>
    <n v="361"/>
    <n v="45.125"/>
    <n v="406.125"/>
    <x v="24"/>
    <d v="2018-01-21T00:00:00"/>
    <d v="2018-01-22T00:00:00"/>
    <m/>
    <m/>
    <m/>
    <n v="2"/>
    <n v="10"/>
    <x v="0"/>
    <n v="20"/>
    <x v="0"/>
  </r>
  <r>
    <n v="12345771"/>
    <n v="1207337"/>
    <x v="43"/>
    <n v="252"/>
    <n v="276"/>
    <n v="276"/>
    <n v="552"/>
    <x v="51"/>
    <d v="2018-12-19T00:00:00"/>
    <m/>
    <m/>
    <m/>
    <m/>
    <n v="1"/>
    <n v="10"/>
    <x v="0"/>
    <n v="16"/>
    <x v="0"/>
  </r>
  <r>
    <n v="12345692"/>
    <n v="9114112"/>
    <x v="44"/>
    <n v="65"/>
    <n v="85"/>
    <n v="1.3076923076923077"/>
    <n v="86.307692307692307"/>
    <x v="13"/>
    <d v="2018-01-06T00:00:00"/>
    <m/>
    <d v="2018-01-05T00:00:00"/>
    <m/>
    <m/>
    <n v="1"/>
    <n v="9"/>
    <x v="1"/>
    <n v="4"/>
    <x v="0"/>
  </r>
  <r>
    <n v="12345708"/>
    <n v="2532827"/>
    <x v="45"/>
    <n v="291"/>
    <n v="322"/>
    <n v="3.7441860465116279"/>
    <n v="325.74418604651163"/>
    <x v="52"/>
    <d v="2018-02-06T00:00:00"/>
    <m/>
    <m/>
    <m/>
    <m/>
    <n v="1"/>
    <n v="10"/>
    <x v="1"/>
    <n v="3"/>
    <x v="0"/>
  </r>
  <r>
    <n v="12345696"/>
    <n v="7694837"/>
    <x v="46"/>
    <n v="331"/>
    <n v="411"/>
    <n v="11.108108108108109"/>
    <n v="422.10810810810813"/>
    <x v="13"/>
    <d v="2018-01-20T00:00:00"/>
    <m/>
    <m/>
    <d v="2018-01-05T00:00:00"/>
    <m/>
    <n v="3"/>
    <n v="10"/>
    <x v="0"/>
    <n v="18"/>
    <x v="0"/>
  </r>
  <r>
    <n v="12345710"/>
    <n v="5130171"/>
    <x v="46"/>
    <n v="102"/>
    <n v="122"/>
    <n v="1.6944444444444444"/>
    <n v="123.69444444444444"/>
    <x v="53"/>
    <d v="2018-02-18T00:00:00"/>
    <m/>
    <m/>
    <m/>
    <m/>
    <n v="1"/>
    <n v="10"/>
    <x v="1"/>
    <n v="9"/>
    <x v="0"/>
  </r>
  <r>
    <n v="12345686"/>
    <n v="1723916"/>
    <x v="47"/>
    <n v="34"/>
    <n v="63"/>
    <n v="0.84"/>
    <n v="63.84"/>
    <x v="24"/>
    <d v="2018-01-03T00:00:00"/>
    <d v="2018-01-18T00:00:00"/>
    <m/>
    <m/>
    <m/>
    <n v="3"/>
    <n v="3"/>
    <x v="0"/>
    <n v="2"/>
    <x v="2"/>
  </r>
  <r>
    <n v="12345775"/>
    <n v="6996131"/>
    <x v="47"/>
    <n v="278"/>
    <n v="282"/>
    <n v="5.5294117647058822"/>
    <n v="287.52941176470586"/>
    <x v="54"/>
    <d v="2018-12-21T00:00:00"/>
    <m/>
    <m/>
    <m/>
    <m/>
    <n v="2"/>
    <n v="9"/>
    <x v="0"/>
    <n v="9"/>
    <x v="0"/>
  </r>
  <r>
    <n v="12345743"/>
    <n v="8894871"/>
    <x v="48"/>
    <n v="834"/>
    <n v="855"/>
    <n v="26.71875"/>
    <n v="881.71875"/>
    <x v="43"/>
    <d v="2018-07-21T00:00:00"/>
    <m/>
    <m/>
    <m/>
    <m/>
    <n v="2"/>
    <n v="10"/>
    <x v="1"/>
    <n v="3"/>
    <x v="0"/>
  </r>
  <r>
    <n v="12345764"/>
    <n v="3461643"/>
    <x v="48"/>
    <n v="68"/>
    <n v="87"/>
    <n v="9.6666666666666661"/>
    <n v="96.666666666666671"/>
    <x v="55"/>
    <d v="2018-11-09T00:00:00"/>
    <m/>
    <m/>
    <m/>
    <m/>
    <n v="1"/>
    <n v="9"/>
    <x v="1"/>
    <n v="12"/>
    <x v="0"/>
  </r>
  <r>
    <n v="12345691"/>
    <n v="9052331"/>
    <x v="49"/>
    <n v="357"/>
    <n v="422"/>
    <n v="13.612903225806452"/>
    <n v="435.61290322580646"/>
    <x v="13"/>
    <d v="2018-01-19T00:00:00"/>
    <d v="2018-01-23T00:00:00"/>
    <m/>
    <m/>
    <m/>
    <n v="1"/>
    <n v="10"/>
    <x v="1"/>
    <n v="17"/>
    <x v="0"/>
  </r>
  <r>
    <n v="12345740"/>
    <n v="7588725"/>
    <x v="49"/>
    <n v="85"/>
    <n v="154"/>
    <n v="7"/>
    <n v="161"/>
    <x v="56"/>
    <d v="2018-07-27T00:00:00"/>
    <m/>
    <m/>
    <m/>
    <m/>
    <n v="0"/>
    <n v="9"/>
    <x v="0"/>
    <n v="16"/>
    <x v="0"/>
  </r>
  <r>
    <n v="12345733"/>
    <n v="2908573"/>
    <x v="50"/>
    <n v="508"/>
    <n v="591"/>
    <n v="7.88"/>
    <n v="598.88"/>
    <x v="57"/>
    <d v="2018-06-01T00:00:00"/>
    <m/>
    <m/>
    <m/>
    <m/>
    <n v="1"/>
    <n v="10"/>
    <x v="0"/>
    <n v="4"/>
    <x v="0"/>
  </r>
  <r>
    <n v="12345718"/>
    <n v="6028669"/>
    <x v="51"/>
    <n v="186"/>
    <n v="198"/>
    <n v="7.92"/>
    <n v="205.92"/>
    <x v="58"/>
    <d v="2018-03-30T00:00:00"/>
    <m/>
    <m/>
    <m/>
    <m/>
    <n v="0"/>
    <n v="9"/>
    <x v="0"/>
    <n v="12"/>
    <x v="0"/>
  </r>
  <r>
    <n v="12345753"/>
    <n v="9899284"/>
    <x v="51"/>
    <n v="783"/>
    <n v="810"/>
    <n v="12.272727272727273"/>
    <n v="822.27272727272725"/>
    <x v="59"/>
    <d v="2018-09-11T00:00:00"/>
    <m/>
    <m/>
    <m/>
    <m/>
    <n v="0"/>
    <n v="10"/>
    <x v="0"/>
    <n v="8"/>
    <x v="0"/>
  </r>
  <r>
    <n v="12345757"/>
    <n v="5547960"/>
    <x v="51"/>
    <n v="199"/>
    <n v="201"/>
    <n v="12.5625"/>
    <n v="213.5625"/>
    <x v="60"/>
    <d v="2018-10-17T00:00:00"/>
    <m/>
    <m/>
    <m/>
    <m/>
    <n v="1"/>
    <n v="10"/>
    <x v="0"/>
    <n v="20"/>
    <x v="0"/>
  </r>
  <r>
    <n v="12345734"/>
    <n v="6203258"/>
    <x v="52"/>
    <n v="488"/>
    <n v="575"/>
    <n v="11.274509803921569"/>
    <n v="586.27450980392155"/>
    <x v="61"/>
    <d v="2018-06-10T00:00:00"/>
    <m/>
    <m/>
    <m/>
    <m/>
    <n v="0"/>
    <n v="9"/>
    <x v="0"/>
    <n v="11"/>
    <x v="0"/>
  </r>
  <r>
    <n v="12345759"/>
    <n v="2992079"/>
    <x v="52"/>
    <n v="44"/>
    <n v="121"/>
    <n v="1.6575342465753424"/>
    <n v="122.65753424657534"/>
    <x v="62"/>
    <d v="2018-10-20T00:00:00"/>
    <m/>
    <m/>
    <m/>
    <m/>
    <n v="0"/>
    <n v="9"/>
    <x v="0"/>
    <n v="20"/>
    <x v="0"/>
  </r>
  <r>
    <n v="12345694"/>
    <n v="3276380"/>
    <x v="53"/>
    <n v="188"/>
    <n v="274"/>
    <n v="91.333333333333329"/>
    <n v="365.33333333333331"/>
    <x v="13"/>
    <d v="2018-01-19T00:00:00"/>
    <m/>
    <d v="2018-01-08T00:00:00"/>
    <m/>
    <m/>
    <n v="2"/>
    <n v="2"/>
    <x v="1"/>
    <n v="17"/>
    <x v="2"/>
  </r>
  <r>
    <n v="12345698"/>
    <n v="7937785"/>
    <x v="53"/>
    <n v="830"/>
    <n v="877"/>
    <n v="9.43010752688172"/>
    <n v="886.43010752688167"/>
    <x v="13"/>
    <d v="2018-01-14T00:00:00"/>
    <m/>
    <m/>
    <d v="2018-01-05T00:00:00"/>
    <m/>
    <n v="2"/>
    <n v="4"/>
    <x v="0"/>
    <n v="12"/>
    <x v="2"/>
  </r>
  <r>
    <n v="12345715"/>
    <n v="7107973"/>
    <x v="53"/>
    <n v="57"/>
    <n v="123"/>
    <n v="3.84375"/>
    <n v="126.84375"/>
    <x v="63"/>
    <d v="2018-03-13T00:00:00"/>
    <m/>
    <m/>
    <m/>
    <m/>
    <n v="0"/>
    <n v="9"/>
    <x v="0"/>
    <n v="9"/>
    <x v="0"/>
  </r>
  <r>
    <n v="12345772"/>
    <n v="3319704"/>
    <x v="53"/>
    <n v="645"/>
    <n v="686"/>
    <n v="11.827586206896552"/>
    <n v="697.82758620689651"/>
    <x v="64"/>
    <d v="2018-12-12T00:00:00"/>
    <m/>
    <m/>
    <m/>
    <m/>
    <n v="1"/>
    <n v="10"/>
    <x v="0"/>
    <n v="6"/>
    <x v="0"/>
  </r>
  <r>
    <n v="12345719"/>
    <n v="3482099"/>
    <x v="54"/>
    <n v="693"/>
    <n v="732"/>
    <n v="22.181818181818183"/>
    <n v="754.18181818181813"/>
    <x v="65"/>
    <d v="2018-04-05T00:00:00"/>
    <m/>
    <m/>
    <m/>
    <m/>
    <n v="0"/>
    <n v="10"/>
    <x v="0"/>
    <n v="11"/>
    <x v="0"/>
  </r>
  <r>
    <n v="12345728"/>
    <n v="7911723"/>
    <x v="55"/>
    <n v="1000"/>
    <n v="1028"/>
    <n v="38.074074074074076"/>
    <n v="1066.0740740740741"/>
    <x v="66"/>
    <d v="2018-05-28T00:00:00"/>
    <m/>
    <m/>
    <m/>
    <m/>
    <n v="2"/>
    <n v="9"/>
    <x v="1"/>
    <n v="18"/>
    <x v="0"/>
  </r>
  <r>
    <n v="12345748"/>
    <n v="1941129"/>
    <x v="55"/>
    <n v="128"/>
    <n v="195"/>
    <n v="2.096774193548387"/>
    <n v="197.09677419354838"/>
    <x v="67"/>
    <d v="2018-08-15T00:00:00"/>
    <m/>
    <m/>
    <m/>
    <m/>
    <n v="0"/>
    <n v="9"/>
    <x v="1"/>
    <n v="1"/>
    <x v="0"/>
  </r>
  <r>
    <n v="12345755"/>
    <n v="4232439"/>
    <x v="55"/>
    <n v="851"/>
    <n v="908"/>
    <n v="12.611111111111111"/>
    <n v="920.61111111111109"/>
    <x v="68"/>
    <d v="2018-09-28T00:00:00"/>
    <m/>
    <m/>
    <m/>
    <m/>
    <n v="1"/>
    <n v="10"/>
    <x v="0"/>
    <n v="16"/>
    <x v="0"/>
  </r>
  <r>
    <n v="12345713"/>
    <n v="1207337"/>
    <x v="56"/>
    <n v="366"/>
    <n v="380"/>
    <n v="3.8775510204081631"/>
    <n v="383.87755102040819"/>
    <x v="5"/>
    <d v="2018-03-16T00:00:00"/>
    <m/>
    <m/>
    <m/>
    <m/>
    <n v="0"/>
    <n v="9"/>
    <x v="1"/>
    <n v="19"/>
    <x v="0"/>
  </r>
  <r>
    <n v="12345746"/>
    <n v="1337203"/>
    <x v="57"/>
    <n v="871"/>
    <n v="891"/>
    <n v="14.370967741935484"/>
    <n v="905.37096774193549"/>
    <x v="69"/>
    <d v="2018-08-25T00:00:00"/>
    <m/>
    <m/>
    <m/>
    <m/>
    <n v="1"/>
    <n v="10"/>
    <x v="1"/>
    <n v="17"/>
    <x v="0"/>
  </r>
  <r>
    <n v="12345699"/>
    <n v="5547960"/>
    <x v="58"/>
    <n v="326"/>
    <n v="340"/>
    <n v="17"/>
    <n v="357"/>
    <x v="13"/>
    <d v="2018-01-05T00:00:00"/>
    <m/>
    <m/>
    <d v="2018-01-05T00:00:00"/>
    <m/>
    <n v="2"/>
    <n v="9"/>
    <x v="0"/>
    <n v="3"/>
    <x v="0"/>
  </r>
  <r>
    <n v="12345684"/>
    <n v="7740437"/>
    <x v="59"/>
    <n v="665"/>
    <n v="666"/>
    <n v="14.478260869565217"/>
    <n v="680.47826086956525"/>
    <x v="24"/>
    <d v="2018-01-03T00:00:00"/>
    <d v="2018-01-04T00:00:00"/>
    <m/>
    <m/>
    <m/>
    <n v="8"/>
    <n v="10"/>
    <x v="0"/>
    <n v="2"/>
    <x v="0"/>
  </r>
  <r>
    <n v="12345769"/>
    <n v="9234781"/>
    <x v="60"/>
    <n v="207"/>
    <n v="259"/>
    <n v="7.8484848484848486"/>
    <n v="266.84848484848487"/>
    <x v="23"/>
    <d v="2018-12-12T00:00:00"/>
    <m/>
    <m/>
    <m/>
    <m/>
    <n v="1"/>
    <n v="9"/>
    <x v="0"/>
    <n v="18"/>
    <x v="0"/>
  </r>
  <r>
    <n v="12345680"/>
    <n v="2847943"/>
    <x v="61"/>
    <n v="446"/>
    <n v="508"/>
    <n v="127"/>
    <n v="635"/>
    <x v="24"/>
    <d v="2018-01-10T00:00:00"/>
    <d v="2018-01-20T00:00:00"/>
    <m/>
    <m/>
    <m/>
    <n v="4"/>
    <n v="0"/>
    <x v="0"/>
    <n v="9"/>
    <x v="2"/>
  </r>
  <r>
    <n v="12345703"/>
    <n v="9669668"/>
    <x v="61"/>
    <n v="815"/>
    <n v="882"/>
    <n v="19.173913043478262"/>
    <n v="901.17391304347825"/>
    <x v="70"/>
    <d v="2018-01-21T00:00:00"/>
    <m/>
    <m/>
    <m/>
    <d v="2018-01-04T00:00:00"/>
    <n v="5"/>
    <n v="2"/>
    <x v="0"/>
    <n v="15"/>
    <x v="2"/>
  </r>
  <r>
    <n v="12345730"/>
    <n v="4729810"/>
    <x v="62"/>
    <n v="385"/>
    <n v="411"/>
    <n v="4.5666666666666664"/>
    <n v="415.56666666666666"/>
    <x v="19"/>
    <d v="2018-05-24T00:00:00"/>
    <m/>
    <m/>
    <m/>
    <m/>
    <n v="2"/>
    <n v="9"/>
    <x v="1"/>
    <n v="12"/>
    <x v="0"/>
  </r>
  <r>
    <n v="12345747"/>
    <n v="3650921"/>
    <x v="63"/>
    <n v="14"/>
    <n v="64"/>
    <n v="0.90140845070422537"/>
    <n v="64.901408450704224"/>
    <x v="71"/>
    <d v="2018-08-20T00:00:00"/>
    <m/>
    <m/>
    <m/>
    <m/>
    <n v="2"/>
    <n v="9"/>
    <x v="1"/>
    <n v="7"/>
    <x v="0"/>
  </r>
  <r>
    <n v="12345683"/>
    <n v="8616245"/>
    <x v="64"/>
    <n v="292"/>
    <n v="314"/>
    <n v="44.857142857142854"/>
    <n v="358.85714285714283"/>
    <x v="24"/>
    <d v="2018-01-07T00:00:00"/>
    <d v="2018-01-12T00:00:00"/>
    <m/>
    <m/>
    <m/>
    <n v="1"/>
    <n v="0"/>
    <x v="0"/>
    <n v="6"/>
    <x v="2"/>
  </r>
  <r>
    <n v="12345689"/>
    <n v="3650921"/>
    <x v="64"/>
    <n v="65"/>
    <n v="130"/>
    <n v="1.4285714285714286"/>
    <n v="131.42857142857142"/>
    <x v="13"/>
    <d v="2018-01-22T00:00:00"/>
    <d v="2018-02-03T00:00:00"/>
    <m/>
    <m/>
    <m/>
    <n v="4"/>
    <n v="10"/>
    <x v="1"/>
    <n v="2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5BD818D-0845-475C-BD06-85DABBBD9888}" name="PivotTable3"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7">
  <location ref="A3:B6" firstHeaderRow="1" firstDataRow="1" firstDataCol="1"/>
  <pivotFields count="20">
    <pivotField showAll="0"/>
    <pivotField showAll="0"/>
    <pivotField dataField="1" showAll="0"/>
    <pivotField numFmtId="1" showAll="0"/>
    <pivotField numFmtId="1" showAll="0"/>
    <pivotField numFmtId="1" showAll="0"/>
    <pivotField numFmtId="1" showAll="0"/>
    <pivotField numFmtId="164" showAll="0">
      <items count="73">
        <item x="24"/>
        <item x="13"/>
        <item x="7"/>
        <item x="70"/>
        <item x="28"/>
        <item x="37"/>
        <item x="41"/>
        <item x="2"/>
        <item x="52"/>
        <item x="46"/>
        <item x="53"/>
        <item x="12"/>
        <item x="5"/>
        <item x="3"/>
        <item x="63"/>
        <item x="36"/>
        <item x="38"/>
        <item x="58"/>
        <item x="65"/>
        <item x="35"/>
        <item x="45"/>
        <item x="4"/>
        <item x="8"/>
        <item x="10"/>
        <item x="20"/>
        <item x="29"/>
        <item x="18"/>
        <item x="66"/>
        <item x="19"/>
        <item x="25"/>
        <item x="21"/>
        <item x="57"/>
        <item x="61"/>
        <item x="31"/>
        <item x="47"/>
        <item x="15"/>
        <item x="30"/>
        <item x="17"/>
        <item x="56"/>
        <item x="0"/>
        <item x="43"/>
        <item x="26"/>
        <item x="16"/>
        <item x="69"/>
        <item x="71"/>
        <item x="67"/>
        <item x="1"/>
        <item x="27"/>
        <item x="49"/>
        <item x="39"/>
        <item x="59"/>
        <item x="14"/>
        <item x="68"/>
        <item x="34"/>
        <item x="60"/>
        <item x="40"/>
        <item x="62"/>
        <item x="44"/>
        <item x="48"/>
        <item x="11"/>
        <item x="33"/>
        <item x="55"/>
        <item x="32"/>
        <item x="22"/>
        <item x="6"/>
        <item x="23"/>
        <item x="51"/>
        <item x="64"/>
        <item x="9"/>
        <item x="54"/>
        <item x="42"/>
        <item x="50"/>
        <item t="default"/>
      </items>
    </pivotField>
    <pivotField numFmtId="164" showAll="0"/>
    <pivotField showAll="0"/>
    <pivotField showAll="0"/>
    <pivotField showAll="0"/>
    <pivotField showAll="0"/>
    <pivotField showAll="0"/>
    <pivotField showAll="0"/>
    <pivotField showAll="0">
      <items count="3">
        <item x="0"/>
        <item x="1"/>
        <item t="default"/>
      </items>
    </pivotField>
    <pivotField showAll="0"/>
    <pivotField axis="axisRow" showAll="0">
      <items count="4">
        <item x="1"/>
        <item x="0"/>
        <item x="2"/>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17"/>
  </rowFields>
  <rowItems count="3">
    <i>
      <x/>
    </i>
    <i>
      <x v="1"/>
    </i>
    <i>
      <x v="2"/>
    </i>
  </rowItems>
  <colItems count="1">
    <i/>
  </colItems>
  <dataFields count="1">
    <dataField name="Count of Customer_Id" fld="2" subtotal="count" baseField="0" baseItem="0"/>
  </dataFields>
  <chartFormats count="17">
    <chartFormat chart="0" format="0"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17" count="1" selected="0">
            <x v="0"/>
          </reference>
        </references>
      </pivotArea>
    </chartFormat>
    <chartFormat chart="2" format="7">
      <pivotArea type="data" outline="0" fieldPosition="0">
        <references count="2">
          <reference field="4294967294" count="1" selected="0">
            <x v="0"/>
          </reference>
          <reference field="17" count="1" selected="0">
            <x v="1"/>
          </reference>
        </references>
      </pivotArea>
    </chartFormat>
    <chartFormat chart="2" format="8">
      <pivotArea type="data" outline="0" fieldPosition="0">
        <references count="2">
          <reference field="4294967294" count="1" selected="0">
            <x v="0"/>
          </reference>
          <reference field="17" count="1" selected="0">
            <x v="2"/>
          </reference>
        </references>
      </pivotArea>
    </chartFormat>
    <chartFormat chart="0" format="1">
      <pivotArea type="data" outline="0" fieldPosition="0">
        <references count="2">
          <reference field="4294967294" count="1" selected="0">
            <x v="0"/>
          </reference>
          <reference field="17" count="1" selected="0">
            <x v="0"/>
          </reference>
        </references>
      </pivotArea>
    </chartFormat>
    <chartFormat chart="6" format="11" series="1">
      <pivotArea type="data" outline="0" fieldPosition="0">
        <references count="1">
          <reference field="4294967294" count="1" selected="0">
            <x v="0"/>
          </reference>
        </references>
      </pivotArea>
    </chartFormat>
    <chartFormat chart="6" format="12">
      <pivotArea type="data" outline="0" fieldPosition="0">
        <references count="2">
          <reference field="4294967294" count="1" selected="0">
            <x v="0"/>
          </reference>
          <reference field="17" count="1" selected="0">
            <x v="0"/>
          </reference>
        </references>
      </pivotArea>
    </chartFormat>
    <chartFormat chart="8" format="15" series="1">
      <pivotArea type="data" outline="0" fieldPosition="0">
        <references count="1">
          <reference field="4294967294" count="1" selected="0">
            <x v="0"/>
          </reference>
        </references>
      </pivotArea>
    </chartFormat>
    <chartFormat chart="8" format="16">
      <pivotArea type="data" outline="0" fieldPosition="0">
        <references count="2">
          <reference field="4294967294" count="1" selected="0">
            <x v="0"/>
          </reference>
          <reference field="17" count="1" selected="0">
            <x v="0"/>
          </reference>
        </references>
      </pivotArea>
    </chartFormat>
    <chartFormat chart="10" format="4" series="1">
      <pivotArea type="data" outline="0" fieldPosition="0">
        <references count="1">
          <reference field="4294967294" count="1" selected="0">
            <x v="0"/>
          </reference>
        </references>
      </pivotArea>
    </chartFormat>
    <chartFormat chart="10" format="5">
      <pivotArea type="data" outline="0" fieldPosition="0">
        <references count="2">
          <reference field="4294967294" count="1" selected="0">
            <x v="0"/>
          </reference>
          <reference field="17" count="1" selected="0">
            <x v="0"/>
          </reference>
        </references>
      </pivotArea>
    </chartFormat>
    <chartFormat chart="10" format="6">
      <pivotArea type="data" outline="0" fieldPosition="0">
        <references count="2">
          <reference field="4294967294" count="1" selected="0">
            <x v="0"/>
          </reference>
          <reference field="17" count="1" selected="0">
            <x v="1"/>
          </reference>
        </references>
      </pivotArea>
    </chartFormat>
    <chartFormat chart="10" format="7">
      <pivotArea type="data" outline="0" fieldPosition="0">
        <references count="2">
          <reference field="4294967294" count="1" selected="0">
            <x v="0"/>
          </reference>
          <reference field="17" count="1" selected="0">
            <x v="2"/>
          </reference>
        </references>
      </pivotArea>
    </chartFormat>
    <chartFormat chart="0" format="2">
      <pivotArea type="data" outline="0" fieldPosition="0">
        <references count="2">
          <reference field="4294967294" count="1" selected="0">
            <x v="0"/>
          </reference>
          <reference field="17" count="1" selected="0">
            <x v="1"/>
          </reference>
        </references>
      </pivotArea>
    </chartFormat>
    <chartFormat chart="0" format="3">
      <pivotArea type="data" outline="0" fieldPosition="0">
        <references count="2">
          <reference field="4294967294" count="1" selected="0">
            <x v="0"/>
          </reference>
          <reference field="17" count="1" selected="0">
            <x v="2"/>
          </reference>
        </references>
      </pivotArea>
    </chartFormat>
    <chartFormat chart="0" format="4">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0D3D7F0-0FD6-46DB-BCB6-C86E7C96DF2F}"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3:B16" firstHeaderRow="1" firstDataRow="1" firstDataCol="1"/>
  <pivotFields count="20">
    <pivotField showAll="0"/>
    <pivotField showAll="0"/>
    <pivotField dataField="1" showAll="0"/>
    <pivotField numFmtId="1" showAll="0"/>
    <pivotField numFmtId="1" showAll="0"/>
    <pivotField numFmtId="1" showAll="0"/>
    <pivotField numFmtId="1" showAll="0"/>
    <pivotField axis="axisRow" numFmtId="164" showAll="0">
      <items count="73">
        <item x="24"/>
        <item x="13"/>
        <item x="7"/>
        <item x="70"/>
        <item x="28"/>
        <item x="37"/>
        <item x="41"/>
        <item x="2"/>
        <item x="52"/>
        <item x="46"/>
        <item x="53"/>
        <item x="12"/>
        <item x="5"/>
        <item x="3"/>
        <item x="63"/>
        <item x="36"/>
        <item x="38"/>
        <item x="58"/>
        <item x="65"/>
        <item x="35"/>
        <item x="45"/>
        <item x="4"/>
        <item x="8"/>
        <item x="10"/>
        <item x="20"/>
        <item x="29"/>
        <item x="18"/>
        <item x="66"/>
        <item x="19"/>
        <item x="25"/>
        <item x="21"/>
        <item x="57"/>
        <item x="61"/>
        <item x="31"/>
        <item x="47"/>
        <item x="15"/>
        <item x="30"/>
        <item x="17"/>
        <item x="56"/>
        <item x="0"/>
        <item x="43"/>
        <item x="26"/>
        <item x="16"/>
        <item x="69"/>
        <item x="71"/>
        <item x="67"/>
        <item x="1"/>
        <item x="27"/>
        <item x="49"/>
        <item x="39"/>
        <item x="59"/>
        <item x="14"/>
        <item x="68"/>
        <item x="34"/>
        <item x="60"/>
        <item x="40"/>
        <item x="62"/>
        <item x="44"/>
        <item x="48"/>
        <item x="11"/>
        <item x="33"/>
        <item x="55"/>
        <item x="32"/>
        <item x="22"/>
        <item x="6"/>
        <item x="23"/>
        <item x="51"/>
        <item x="64"/>
        <item x="9"/>
        <item x="54"/>
        <item x="42"/>
        <item x="50"/>
        <item t="default"/>
      </items>
    </pivotField>
    <pivotField numFmtId="164" showAll="0"/>
    <pivotField showAll="0"/>
    <pivotField showAll="0"/>
    <pivotField showAll="0"/>
    <pivotField showAll="0"/>
    <pivotField showAll="0"/>
    <pivotField showAll="0"/>
    <pivotField showAll="0">
      <items count="3">
        <item x="0"/>
        <item x="1"/>
        <item t="default"/>
      </items>
    </pivotField>
    <pivotField showAll="0"/>
    <pivotField showAll="0">
      <items count="4">
        <item x="1"/>
        <item x="0"/>
        <item x="2"/>
        <item t="default"/>
      </items>
    </pivotField>
    <pivotField axis="axisRow"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axis="axisRow" showAll="0" defaultSubtotal="0">
      <items count="14">
        <item sd="0" x="0"/>
        <item sd="0" x="1"/>
        <item sd="0" x="2"/>
        <item sd="0" x="3"/>
        <item sd="0" x="4"/>
        <item sd="0" x="5"/>
        <item sd="0" x="6"/>
        <item sd="0" x="7"/>
        <item sd="0" x="8"/>
        <item sd="0" x="9"/>
        <item sd="0" x="10"/>
        <item sd="0" x="11"/>
        <item sd="0" x="12"/>
        <item sd="0" x="13"/>
      </items>
    </pivotField>
  </pivotFields>
  <rowFields count="3">
    <field x="19"/>
    <field x="18"/>
    <field x="7"/>
  </rowFields>
  <rowItems count="13">
    <i>
      <x v="1"/>
    </i>
    <i>
      <x v="2"/>
    </i>
    <i>
      <x v="3"/>
    </i>
    <i>
      <x v="4"/>
    </i>
    <i>
      <x v="5"/>
    </i>
    <i>
      <x v="6"/>
    </i>
    <i>
      <x v="7"/>
    </i>
    <i>
      <x v="8"/>
    </i>
    <i>
      <x v="9"/>
    </i>
    <i>
      <x v="10"/>
    </i>
    <i>
      <x v="11"/>
    </i>
    <i>
      <x v="12"/>
    </i>
    <i t="grand">
      <x/>
    </i>
  </rowItems>
  <colItems count="1">
    <i/>
  </colItems>
  <dataFields count="1">
    <dataField name="Count of Customer_Id" fld="2" subtotal="count" baseField="0" baseItem="0"/>
  </dataFields>
  <chartFormats count="4">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6"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D3766C-1039-4567-B335-F1DA109D4AE2}"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outline="1" outlineData="1" compactData="0" multipleFieldFilters="0">
  <location ref="A3:C14" firstHeaderRow="1" firstDataRow="2" firstDataCol="1"/>
  <pivotFields count="20">
    <pivotField compact="0" showAll="0" insertBlankRow="1">
      <extLst>
        <ext xmlns:x14="http://schemas.microsoft.com/office/spreadsheetml/2009/9/main" uri="{2946ED86-A175-432a-8AC1-64E0C546D7DE}">
          <x14:pivotField fillDownLabels="1"/>
        </ext>
      </extLst>
    </pivotField>
    <pivotField compact="0" showAll="0" insertBlankRow="1">
      <extLst>
        <ext xmlns:x14="http://schemas.microsoft.com/office/spreadsheetml/2009/9/main" uri="{2946ED86-A175-432a-8AC1-64E0C546D7DE}">
          <x14:pivotField fillDownLabels="1"/>
        </ext>
      </extLst>
    </pivotField>
    <pivotField axis="axisRow" compact="0" showAll="0" insertBlankRow="1" measureFilter="1">
      <items count="6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t="default"/>
      </items>
      <extLst>
        <ext xmlns:x14="http://schemas.microsoft.com/office/spreadsheetml/2009/9/main" uri="{2946ED86-A175-432a-8AC1-64E0C546D7DE}">
          <x14:pivotField fillDownLabels="1"/>
        </ext>
      </extLst>
    </pivotField>
    <pivotField compact="0" numFmtId="1" showAll="0" insertBlankRow="1">
      <extLst>
        <ext xmlns:x14="http://schemas.microsoft.com/office/spreadsheetml/2009/9/main" uri="{2946ED86-A175-432a-8AC1-64E0C546D7DE}">
          <x14:pivotField fillDownLabels="1"/>
        </ext>
      </extLst>
    </pivotField>
    <pivotField compact="0" numFmtId="1" showAll="0" insertBlankRow="1">
      <extLst>
        <ext xmlns:x14="http://schemas.microsoft.com/office/spreadsheetml/2009/9/main" uri="{2946ED86-A175-432a-8AC1-64E0C546D7DE}">
          <x14:pivotField fillDownLabels="1"/>
        </ext>
      </extLst>
    </pivotField>
    <pivotField dataField="1" compact="0" numFmtId="1" showAll="0" insertBlankRow="1">
      <extLst>
        <ext xmlns:x14="http://schemas.microsoft.com/office/spreadsheetml/2009/9/main" uri="{2946ED86-A175-432a-8AC1-64E0C546D7DE}">
          <x14:pivotField fillDownLabels="1"/>
        </ext>
      </extLst>
    </pivotField>
    <pivotField compact="0" numFmtId="1" showAll="0" insertBlankRow="1">
      <extLst>
        <ext xmlns:x14="http://schemas.microsoft.com/office/spreadsheetml/2009/9/main" uri="{2946ED86-A175-432a-8AC1-64E0C546D7DE}">
          <x14:pivotField fillDownLabels="1"/>
        </ext>
      </extLst>
    </pivotField>
    <pivotField compact="0" numFmtId="164" showAll="0" insertBlankRow="1">
      <extLst>
        <ext xmlns:x14="http://schemas.microsoft.com/office/spreadsheetml/2009/9/main" uri="{2946ED86-A175-432a-8AC1-64E0C546D7DE}">
          <x14:pivotField fillDownLabels="1"/>
        </ext>
      </extLst>
    </pivotField>
    <pivotField compact="0" numFmtId="164" showAll="0" insertBlankRow="1">
      <extLst>
        <ext xmlns:x14="http://schemas.microsoft.com/office/spreadsheetml/2009/9/main" uri="{2946ED86-A175-432a-8AC1-64E0C546D7DE}">
          <x14:pivotField fillDownLabels="1"/>
        </ext>
      </extLst>
    </pivotField>
    <pivotField compact="0" showAll="0" insertBlankRow="1">
      <extLst>
        <ext xmlns:x14="http://schemas.microsoft.com/office/spreadsheetml/2009/9/main" uri="{2946ED86-A175-432a-8AC1-64E0C546D7DE}">
          <x14:pivotField fillDownLabels="1"/>
        </ext>
      </extLst>
    </pivotField>
    <pivotField compact="0" showAll="0" insertBlankRow="1">
      <extLst>
        <ext xmlns:x14="http://schemas.microsoft.com/office/spreadsheetml/2009/9/main" uri="{2946ED86-A175-432a-8AC1-64E0C546D7DE}">
          <x14:pivotField fillDownLabels="1"/>
        </ext>
      </extLst>
    </pivotField>
    <pivotField compact="0" showAll="0" insertBlankRow="1">
      <extLst>
        <ext xmlns:x14="http://schemas.microsoft.com/office/spreadsheetml/2009/9/main" uri="{2946ED86-A175-432a-8AC1-64E0C546D7DE}">
          <x14:pivotField fillDownLabels="1"/>
        </ext>
      </extLst>
    </pivotField>
    <pivotField compact="0" showAll="0" insertBlankRow="1">
      <extLst>
        <ext xmlns:x14="http://schemas.microsoft.com/office/spreadsheetml/2009/9/main" uri="{2946ED86-A175-432a-8AC1-64E0C546D7DE}">
          <x14:pivotField fillDownLabels="1"/>
        </ext>
      </extLst>
    </pivotField>
    <pivotField compact="0" showAll="0" insertBlankRow="1">
      <extLst>
        <ext xmlns:x14="http://schemas.microsoft.com/office/spreadsheetml/2009/9/main" uri="{2946ED86-A175-432a-8AC1-64E0C546D7DE}">
          <x14:pivotField fillDownLabels="1"/>
        </ext>
      </extLst>
    </pivotField>
    <pivotField compact="0" showAll="0" insertBlankRow="1">
      <extLst>
        <ext xmlns:x14="http://schemas.microsoft.com/office/spreadsheetml/2009/9/main" uri="{2946ED86-A175-432a-8AC1-64E0C546D7DE}">
          <x14:pivotField fillDownLabels="1"/>
        </ext>
      </extLst>
    </pivotField>
    <pivotField compact="0" showAll="0" insertBlankRow="1">
      <extLst>
        <ext xmlns:x14="http://schemas.microsoft.com/office/spreadsheetml/2009/9/main" uri="{2946ED86-A175-432a-8AC1-64E0C546D7DE}">
          <x14:pivotField fillDownLabels="1"/>
        </ext>
      </extLst>
    </pivotField>
    <pivotField compact="0" showAll="0" insertBlankRow="1">
      <extLst>
        <ext xmlns:x14="http://schemas.microsoft.com/office/spreadsheetml/2009/9/main" uri="{2946ED86-A175-432a-8AC1-64E0C546D7DE}">
          <x14:pivotField fillDownLabels="1"/>
        </ext>
      </extLst>
    </pivotField>
    <pivotField compact="0" showAll="0" insertBlankRow="1">
      <extLst>
        <ext xmlns:x14="http://schemas.microsoft.com/office/spreadsheetml/2009/9/main" uri="{2946ED86-A175-432a-8AC1-64E0C546D7DE}">
          <x14:pivotField fillDownLabels="1"/>
        </ext>
      </extLst>
    </pivotField>
    <pivotField compact="0" showAll="0" insertBlankRow="1">
      <extLst>
        <ext xmlns:x14="http://schemas.microsoft.com/office/spreadsheetml/2009/9/main" uri="{2946ED86-A175-432a-8AC1-64E0C546D7DE}">
          <x14:pivotField fillDownLabels="1"/>
        </ext>
      </extLst>
    </pivotField>
    <pivotField axis="axisCol" compact="0" showAll="0" insertBlankRow="1">
      <items count="3">
        <item x="1"/>
        <item x="0"/>
        <item t="default"/>
      </items>
      <extLst>
        <ext xmlns:x14="http://schemas.microsoft.com/office/spreadsheetml/2009/9/main" uri="{2946ED86-A175-432a-8AC1-64E0C546D7DE}">
          <x14:pivotField fillDownLabels="1"/>
        </ext>
      </extLst>
    </pivotField>
  </pivotFields>
  <rowFields count="1">
    <field x="2"/>
  </rowFields>
  <rowItems count="10">
    <i>
      <x v="1"/>
    </i>
    <i>
      <x v="3"/>
    </i>
    <i>
      <x v="8"/>
    </i>
    <i>
      <x v="13"/>
    </i>
    <i>
      <x v="15"/>
    </i>
    <i>
      <x v="27"/>
    </i>
    <i>
      <x v="28"/>
    </i>
    <i>
      <x v="43"/>
    </i>
    <i>
      <x v="53"/>
    </i>
    <i>
      <x v="61"/>
    </i>
  </rowItems>
  <colFields count="1">
    <field x="19"/>
  </colFields>
  <colItems count="2">
    <i>
      <x/>
    </i>
    <i>
      <x v="1"/>
    </i>
  </colItems>
  <dataFields count="1">
    <dataField name="Max of Shipping_Charges" fld="5" subtotal="max" baseField="2" baseItem="10"/>
  </dataFields>
  <pivotTableStyleInfo name="PivotStyleLight16" showRowHeaders="1" showColHeaders="1" showRowStripes="0" showColStripes="0" showLastColumn="1"/>
  <filters count="1">
    <filter fld="2"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InsertBlankRowDefault="1"/>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8DCDD29-A084-4A09-9914-E255E89F1B39}"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A3:B14" firstHeaderRow="1" firstDataRow="1" firstDataCol="1"/>
  <pivotFields count="20">
    <pivotField showAll="0"/>
    <pivotField showAll="0"/>
    <pivotField axis="axisRow" showAll="0" measureFilter="1" sortType="descending">
      <items count="66">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numFmtId="1" showAll="0"/>
    <pivotField dataField="1" numFmtId="1" showAll="0"/>
    <pivotField numFmtId="1" showAll="0"/>
    <pivotField numFmtId="1" showAll="0"/>
    <pivotField numFmtId="164" showAll="0">
      <items count="73">
        <item x="24"/>
        <item x="13"/>
        <item x="7"/>
        <item x="70"/>
        <item x="28"/>
        <item x="37"/>
        <item x="41"/>
        <item x="2"/>
        <item x="52"/>
        <item x="46"/>
        <item x="53"/>
        <item x="12"/>
        <item x="5"/>
        <item x="3"/>
        <item x="63"/>
        <item x="36"/>
        <item x="38"/>
        <item x="58"/>
        <item x="65"/>
        <item x="35"/>
        <item x="45"/>
        <item x="4"/>
        <item x="8"/>
        <item x="10"/>
        <item x="20"/>
        <item x="29"/>
        <item x="18"/>
        <item x="66"/>
        <item x="19"/>
        <item x="25"/>
        <item x="21"/>
        <item x="57"/>
        <item x="61"/>
        <item x="31"/>
        <item x="47"/>
        <item x="15"/>
        <item x="30"/>
        <item x="17"/>
        <item x="56"/>
        <item x="0"/>
        <item x="43"/>
        <item x="26"/>
        <item x="16"/>
        <item x="69"/>
        <item x="71"/>
        <item x="67"/>
        <item x="1"/>
        <item x="27"/>
        <item x="49"/>
        <item x="39"/>
        <item x="59"/>
        <item x="14"/>
        <item x="68"/>
        <item x="34"/>
        <item x="60"/>
        <item x="40"/>
        <item x="62"/>
        <item x="44"/>
        <item x="48"/>
        <item x="11"/>
        <item x="33"/>
        <item x="55"/>
        <item x="32"/>
        <item x="22"/>
        <item x="6"/>
        <item x="23"/>
        <item x="51"/>
        <item x="64"/>
        <item x="9"/>
        <item x="54"/>
        <item x="42"/>
        <item x="50"/>
        <item t="default"/>
      </items>
    </pivotField>
    <pivotField numFmtId="164" showAll="0"/>
    <pivotField showAll="0"/>
    <pivotField showAll="0"/>
    <pivotField showAll="0"/>
    <pivotField showAll="0"/>
    <pivotField showAll="0"/>
    <pivotField showAll="0"/>
    <pivotField showAll="0">
      <items count="3">
        <item x="0"/>
        <item x="1"/>
        <item t="default"/>
      </items>
    </pivotField>
    <pivotField showAll="0"/>
    <pivotField showAll="0">
      <items count="4">
        <item x="1"/>
        <item x="0"/>
        <item x="2"/>
        <item t="default"/>
      </items>
    </pivotField>
    <pivotField showAll="0" defaultSubtotal="0">
      <items count="3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s>
    </pivotField>
    <pivotField showAll="0" defaultSubtotal="0">
      <items count="14">
        <item x="0"/>
        <item x="1"/>
        <item x="2"/>
        <item x="3"/>
        <item x="4"/>
        <item x="5"/>
        <item x="6"/>
        <item x="7"/>
        <item x="8"/>
        <item x="9"/>
        <item x="10"/>
        <item x="11"/>
        <item x="12"/>
        <item x="13"/>
      </items>
    </pivotField>
  </pivotFields>
  <rowFields count="1">
    <field x="2"/>
  </rowFields>
  <rowItems count="11">
    <i>
      <x v="9"/>
    </i>
    <i>
      <x v="11"/>
    </i>
    <i>
      <x v="37"/>
    </i>
    <i>
      <x v="43"/>
    </i>
    <i>
      <x v="44"/>
    </i>
    <i>
      <x v="45"/>
    </i>
    <i>
      <x v="49"/>
    </i>
    <i>
      <x v="58"/>
    </i>
    <i>
      <x v="59"/>
    </i>
    <i>
      <x v="60"/>
    </i>
    <i t="grand">
      <x/>
    </i>
  </rowItems>
  <colItems count="1">
    <i/>
  </colItems>
  <dataFields count="1">
    <dataField name="Sum of Item_Price" fld="4" baseField="0" baseItem="0"/>
  </dataFields>
  <chartFormats count="5">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6" format="6" series="1">
      <pivotArea type="data" outline="0" fieldPosition="0">
        <references count="1">
          <reference field="4294967294" count="1" selected="0">
            <x v="0"/>
          </reference>
        </references>
      </pivotArea>
    </chartFormat>
    <chartFormat chart="7"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ys__Order_Created_Date" xr10:uid="{32A64C54-E36F-4DBE-B5D9-3EBE5474B640}" sourceName="Days (Order_Created_Date)">
  <pivotTables>
    <pivotTable tabId="8" name="PivotTable3"/>
    <pivotTable tabId="9" name="PivotTable4"/>
    <pivotTable tabId="11" name="PivotTable5"/>
  </pivotTables>
  <data>
    <tabular pivotCacheId="1732816769">
      <items count="368">
        <i x="1" s="1"/>
        <i x="183" s="1"/>
        <i x="2" s="1"/>
        <i x="123" s="1"/>
        <i x="94" s="1"/>
        <i x="216" s="1"/>
        <i x="338" s="1"/>
        <i x="34" s="1"/>
        <i x="63" s="1"/>
        <i x="247" s="1"/>
        <i x="4" s="1"/>
        <i x="64" s="1"/>
        <i x="96" s="1"/>
        <i x="36" s="1"/>
        <i x="341" s="1"/>
        <i x="6" s="1"/>
        <i x="66" s="1"/>
        <i x="7" s="1"/>
        <i x="189" s="1"/>
        <i x="312" s="1"/>
        <i x="221" s="1"/>
        <i x="100" s="1"/>
        <i x="40" s="1"/>
        <i x="161" s="1"/>
        <i x="101" s="1"/>
        <i x="131" s="1"/>
        <i x="284" s="1"/>
        <i x="346" s="1"/>
        <i x="193" s="1"/>
        <i x="255" s="1"/>
        <i x="347" s="1"/>
        <i x="194" s="1"/>
        <i x="164" s="1"/>
        <i x="133" s="1"/>
        <i x="256" s="1"/>
        <i x="226" s="1"/>
        <i x="73" s="1"/>
        <i x="227" s="1"/>
        <i x="106" s="1"/>
        <i x="15" s="1"/>
        <i x="320" s="1"/>
        <i x="290" s="1"/>
        <i x="109" s="1"/>
        <i x="49" s="1"/>
        <i x="200" s="1"/>
        <i x="78" s="1"/>
        <i x="140" s="1"/>
        <i x="233" s="1"/>
        <i x="356" s="1"/>
        <i x="21" s="1"/>
        <i x="174" s="1"/>
        <i x="266" s="1"/>
        <i x="114" s="1"/>
        <i x="297" s="1"/>
        <i x="206" s="1"/>
        <i x="329" s="1"/>
        <i x="298" s="1"/>
        <i x="238" s="1"/>
        <i x="56" s="1"/>
        <i x="85" s="1"/>
        <i x="146" s="1"/>
        <i x="239" s="1"/>
        <i x="271" s="1"/>
        <i x="149" s="1"/>
        <i x="302" s="1"/>
        <i x="273" s="1"/>
        <i x="151" s="1"/>
        <i x="274" s="1"/>
        <i x="244" s="1"/>
        <i x="366" s="1"/>
        <i x="31" s="1"/>
        <i x="305" s="1"/>
        <i x="0" s="1" nd="1"/>
        <i x="367" s="1" nd="1"/>
        <i x="92" s="1" nd="1"/>
        <i x="214" s="1" nd="1"/>
        <i x="336" s="1" nd="1"/>
        <i x="32" s="1" nd="1"/>
        <i x="153" s="1" nd="1"/>
        <i x="61" s="1" nd="1"/>
        <i x="122" s="1" nd="1"/>
        <i x="306" s="1" nd="1"/>
        <i x="275" s="1" nd="1"/>
        <i x="245" s="1" nd="1"/>
        <i x="93" s="1" nd="1"/>
        <i x="215" s="1" nd="1"/>
        <i x="337" s="1" nd="1"/>
        <i x="33" s="1" nd="1"/>
        <i x="184" s="1" nd="1"/>
        <i x="154" s="1" nd="1"/>
        <i x="62" s="1" nd="1"/>
        <i x="307" s="1" nd="1"/>
        <i x="276" s="1" nd="1"/>
        <i x="246" s="1" nd="1"/>
        <i x="3" s="1" nd="1"/>
        <i x="185" s="1" nd="1"/>
        <i x="155" s="1" nd="1"/>
        <i x="124" s="1" nd="1"/>
        <i x="308" s="1" nd="1"/>
        <i x="277" s="1" nd="1"/>
        <i x="95" s="1" nd="1"/>
        <i x="217" s="1" nd="1"/>
        <i x="339" s="1" nd="1"/>
        <i x="35" s="1" nd="1"/>
        <i x="186" s="1" nd="1"/>
        <i x="156" s="1" nd="1"/>
        <i x="125" s="1" nd="1"/>
        <i x="309" s="1" nd="1"/>
        <i x="278" s="1" nd="1"/>
        <i x="248" s="1" nd="1"/>
        <i x="218" s="1" nd="1"/>
        <i x="340" s="1" nd="1"/>
        <i x="5" s="1" nd="1"/>
        <i x="187" s="1" nd="1"/>
        <i x="157" s="1" nd="1"/>
        <i x="65" s="1" nd="1"/>
        <i x="126" s="1" nd="1"/>
        <i x="310" s="1" nd="1"/>
        <i x="279" s="1" nd="1"/>
        <i x="249" s="1" nd="1"/>
        <i x="97" s="1" nd="1"/>
        <i x="219" s="1" nd="1"/>
        <i x="37" s="1" nd="1"/>
        <i x="188" s="1" nd="1"/>
        <i x="158" s="1" nd="1"/>
        <i x="127" s="1" nd="1"/>
        <i x="311" s="1" nd="1"/>
        <i x="280" s="1" nd="1"/>
        <i x="250" s="1" nd="1"/>
        <i x="98" s="1" nd="1"/>
        <i x="220" s="1" nd="1"/>
        <i x="342" s="1" nd="1"/>
        <i x="38" s="1" nd="1"/>
        <i x="159" s="1" nd="1"/>
        <i x="67" s="1" nd="1"/>
        <i x="128" s="1" nd="1"/>
        <i x="281" s="1" nd="1"/>
        <i x="251" s="1" nd="1"/>
        <i x="99" s="1" nd="1"/>
        <i x="343" s="1" nd="1"/>
        <i x="39" s="1" nd="1"/>
        <i x="8" s="1" nd="1"/>
        <i x="190" s="1" nd="1"/>
        <i x="160" s="1" nd="1"/>
        <i x="68" s="1" nd="1"/>
        <i x="129" s="1" nd="1"/>
        <i x="313" s="1" nd="1"/>
        <i x="282" s="1" nd="1"/>
        <i x="252" s="1" nd="1"/>
        <i x="222" s="1" nd="1"/>
        <i x="344" s="1" nd="1"/>
        <i x="9" s="1" nd="1"/>
        <i x="191" s="1" nd="1"/>
        <i x="69" s="1" nd="1"/>
        <i x="130" s="1" nd="1"/>
        <i x="314" s="1" nd="1"/>
        <i x="283" s="1" nd="1"/>
        <i x="253" s="1" nd="1"/>
        <i x="223" s="1" nd="1"/>
        <i x="345" s="1" nd="1"/>
        <i x="41" s="1" nd="1"/>
        <i x="10" s="1" nd="1"/>
        <i x="192" s="1" nd="1"/>
        <i x="162" s="1" nd="1"/>
        <i x="70" s="1" nd="1"/>
        <i x="315" s="1" nd="1"/>
        <i x="254" s="1" nd="1"/>
        <i x="102" s="1" nd="1"/>
        <i x="224" s="1" nd="1"/>
        <i x="42" s="1" nd="1"/>
        <i x="11" s="1" nd="1"/>
        <i x="163" s="1" nd="1"/>
        <i x="71" s="1" nd="1"/>
        <i x="132" s="1" nd="1"/>
        <i x="316" s="1" nd="1"/>
        <i x="285" s="1" nd="1"/>
        <i x="103" s="1" nd="1"/>
        <i x="225" s="1" nd="1"/>
        <i x="43" s="1" nd="1"/>
        <i x="12" s="1" nd="1"/>
        <i x="72" s="1" nd="1"/>
        <i x="317" s="1" nd="1"/>
        <i x="286" s="1" nd="1"/>
        <i x="104" s="1" nd="1"/>
        <i x="348" s="1" nd="1"/>
        <i x="44" s="1" nd="1"/>
        <i x="13" s="1" nd="1"/>
        <i x="195" s="1" nd="1"/>
        <i x="165" s="1" nd="1"/>
        <i x="134" s="1" nd="1"/>
        <i x="318" s="1" nd="1"/>
        <i x="287" s="1" nd="1"/>
        <i x="257" s="1" nd="1"/>
        <i x="105" s="1" nd="1"/>
        <i x="349" s="1" nd="1"/>
        <i x="45" s="1" nd="1"/>
        <i x="14" s="1" nd="1"/>
        <i x="196" s="1" nd="1"/>
        <i x="166" s="1" nd="1"/>
        <i x="74" s="1" nd="1"/>
        <i x="135" s="1" nd="1"/>
        <i x="319" s="1" nd="1"/>
        <i x="288" s="1" nd="1"/>
        <i x="258" s="1" nd="1"/>
        <i x="228" s="1" nd="1"/>
        <i x="350" s="1" nd="1"/>
        <i x="46" s="1" nd="1"/>
        <i x="197" s="1" nd="1"/>
        <i x="167" s="1" nd="1"/>
        <i x="75" s="1" nd="1"/>
        <i x="136" s="1" nd="1"/>
        <i x="289" s="1" nd="1"/>
        <i x="259" s="1" nd="1"/>
        <i x="107" s="1" nd="1"/>
        <i x="229" s="1" nd="1"/>
        <i x="351" s="1" nd="1"/>
        <i x="47" s="1" nd="1"/>
        <i x="16" s="1" nd="1"/>
        <i x="198" s="1" nd="1"/>
        <i x="168" s="1" nd="1"/>
        <i x="76" s="1" nd="1"/>
        <i x="137" s="1" nd="1"/>
        <i x="321" s="1" nd="1"/>
        <i x="260" s="1" nd="1"/>
        <i x="108" s="1" nd="1"/>
        <i x="230" s="1" nd="1"/>
        <i x="352" s="1" nd="1"/>
        <i x="48" s="1" nd="1"/>
        <i x="17" s="1" nd="1"/>
        <i x="199" s="1" nd="1"/>
        <i x="169" s="1" nd="1"/>
        <i x="77" s="1" nd="1"/>
        <i x="138" s="1" nd="1"/>
        <i x="322" s="1" nd="1"/>
        <i x="291" s="1" nd="1"/>
        <i x="261" s="1" nd="1"/>
        <i x="231" s="1" nd="1"/>
        <i x="353" s="1" nd="1"/>
        <i x="18" s="1" nd="1"/>
        <i x="170" s="1" nd="1"/>
        <i x="139" s="1" nd="1"/>
        <i x="323" s="1" nd="1"/>
        <i x="292" s="1" nd="1"/>
        <i x="262" s="1" nd="1"/>
        <i x="110" s="1" nd="1"/>
        <i x="232" s="1" nd="1"/>
        <i x="354" s="1" nd="1"/>
        <i x="50" s="1" nd="1"/>
        <i x="19" s="1" nd="1"/>
        <i x="201" s="1" nd="1"/>
        <i x="171" s="1" nd="1"/>
        <i x="79" s="1" nd="1"/>
        <i x="324" s="1" nd="1"/>
        <i x="293" s="1" nd="1"/>
        <i x="263" s="1" nd="1"/>
        <i x="111" s="1" nd="1"/>
        <i x="355" s="1" nd="1"/>
        <i x="51" s="1" nd="1"/>
        <i x="20" s="1" nd="1"/>
        <i x="202" s="1" nd="1"/>
        <i x="172" s="1" nd="1"/>
        <i x="80" s="1" nd="1"/>
        <i x="141" s="1" nd="1"/>
        <i x="325" s="1" nd="1"/>
        <i x="294" s="1" nd="1"/>
        <i x="264" s="1" nd="1"/>
        <i x="112" s="1" nd="1"/>
        <i x="234" s="1" nd="1"/>
        <i x="52" s="1" nd="1"/>
        <i x="203" s="1" nd="1"/>
        <i x="173" s="1" nd="1"/>
        <i x="81" s="1" nd="1"/>
        <i x="142" s="1" nd="1"/>
        <i x="326" s="1" nd="1"/>
        <i x="295" s="1" nd="1"/>
        <i x="265" s="1" nd="1"/>
        <i x="113" s="1" nd="1"/>
        <i x="235" s="1" nd="1"/>
        <i x="357" s="1" nd="1"/>
        <i x="53" s="1" nd="1"/>
        <i x="22" s="1" nd="1"/>
        <i x="204" s="1" nd="1"/>
        <i x="82" s="1" nd="1"/>
        <i x="143" s="1" nd="1"/>
        <i x="327" s="1" nd="1"/>
        <i x="296" s="1" nd="1"/>
        <i x="236" s="1" nd="1"/>
        <i x="358" s="1" nd="1"/>
        <i x="54" s="1" nd="1"/>
        <i x="23" s="1" nd="1"/>
        <i x="205" s="1" nd="1"/>
        <i x="175" s="1" nd="1"/>
        <i x="83" s="1" nd="1"/>
        <i x="144" s="1" nd="1"/>
        <i x="328" s="1" nd="1"/>
        <i x="267" s="1" nd="1"/>
        <i x="115" s="1" nd="1"/>
        <i x="237" s="1" nd="1"/>
        <i x="359" s="1" nd="1"/>
        <i x="55" s="1" nd="1"/>
        <i x="24" s="1" nd="1"/>
        <i x="176" s="1" nd="1"/>
        <i x="84" s="1" nd="1"/>
        <i x="145" s="1" nd="1"/>
        <i x="268" s="1" nd="1"/>
        <i x="116" s="1" nd="1"/>
        <i x="360" s="1" nd="1"/>
        <i x="25" s="1" nd="1"/>
        <i x="207" s="1" nd="1"/>
        <i x="177" s="1" nd="1"/>
        <i x="330" s="1" nd="1"/>
        <i x="299" s="1" nd="1"/>
        <i x="269" s="1" nd="1"/>
        <i x="117" s="1" nd="1"/>
        <i x="361" s="1" nd="1"/>
        <i x="57" s="1" nd="1"/>
        <i x="26" s="1" nd="1"/>
        <i x="208" s="1" nd="1"/>
        <i x="178" s="1" nd="1"/>
        <i x="86" s="1" nd="1"/>
        <i x="147" s="1" nd="1"/>
        <i x="331" s="1" nd="1"/>
        <i x="300" s="1" nd="1"/>
        <i x="270" s="1" nd="1"/>
        <i x="118" s="1" nd="1"/>
        <i x="240" s="1" nd="1"/>
        <i x="362" s="1" nd="1"/>
        <i x="58" s="1" nd="1"/>
        <i x="27" s="1" nd="1"/>
        <i x="209" s="1" nd="1"/>
        <i x="179" s="1" nd="1"/>
        <i x="87" s="1" nd="1"/>
        <i x="148" s="1" nd="1"/>
        <i x="332" s="1" nd="1"/>
        <i x="301" s="1" nd="1"/>
        <i x="119" s="1" nd="1"/>
        <i x="241" s="1" nd="1"/>
        <i x="363" s="1" nd="1"/>
        <i x="59" s="1" nd="1"/>
        <i x="28" s="1" nd="1"/>
        <i x="210" s="1" nd="1"/>
        <i x="180" s="1" nd="1"/>
        <i x="88" s="1" nd="1"/>
        <i x="333" s="1" nd="1"/>
        <i x="272" s="1" nd="1"/>
        <i x="120" s="1" nd="1"/>
        <i x="242" s="1" nd="1"/>
        <i x="364" s="1" nd="1"/>
        <i x="60" s="1" nd="1"/>
        <i x="29" s="1" nd="1"/>
        <i x="211" s="1" nd="1"/>
        <i x="181" s="1" nd="1"/>
        <i x="89" s="1" nd="1"/>
        <i x="150" s="1" nd="1"/>
        <i x="334" s="1" nd="1"/>
        <i x="303" s="1" nd="1"/>
        <i x="121" s="1" nd="1"/>
        <i x="243" s="1" nd="1"/>
        <i x="365" s="1" nd="1"/>
        <i x="30" s="1" nd="1"/>
        <i x="212" s="1" nd="1"/>
        <i x="182" s="1" nd="1"/>
        <i x="90" s="1" nd="1"/>
        <i x="335" s="1" nd="1"/>
        <i x="304" s="1" nd="1"/>
        <i x="213" s="1" nd="1"/>
        <i x="91" s="1" nd="1"/>
        <i x="152"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der_Created_Date" xr10:uid="{95D6308E-9C6B-4431-9046-4A87D1E24BF9}" sourceName="Order_Created_Date">
  <pivotTables>
    <pivotTable tabId="9" name="PivotTable4"/>
    <pivotTable tabId="8" name="PivotTable3"/>
    <pivotTable tabId="11" name="PivotTable5"/>
  </pivotTables>
  <data>
    <tabular pivotCacheId="1732816769">
      <items count="72">
        <i x="24" s="1"/>
        <i x="13" s="1"/>
        <i x="7" s="1"/>
        <i x="70" s="1"/>
        <i x="28" s="1"/>
        <i x="37" s="1"/>
        <i x="41" s="1"/>
        <i x="2" s="1"/>
        <i x="52" s="1"/>
        <i x="46" s="1"/>
        <i x="53" s="1"/>
        <i x="12" s="1"/>
        <i x="5" s="1"/>
        <i x="3" s="1"/>
        <i x="63" s="1"/>
        <i x="36" s="1"/>
        <i x="38" s="1"/>
        <i x="58" s="1"/>
        <i x="65" s="1"/>
        <i x="35" s="1"/>
        <i x="45" s="1"/>
        <i x="4" s="1"/>
        <i x="8" s="1"/>
        <i x="10" s="1"/>
        <i x="20" s="1"/>
        <i x="29" s="1"/>
        <i x="18" s="1"/>
        <i x="66" s="1"/>
        <i x="19" s="1"/>
        <i x="25" s="1"/>
        <i x="21" s="1"/>
        <i x="57" s="1"/>
        <i x="61" s="1"/>
        <i x="31" s="1"/>
        <i x="47" s="1"/>
        <i x="15" s="1"/>
        <i x="30" s="1"/>
        <i x="17" s="1"/>
        <i x="56" s="1"/>
        <i x="0" s="1"/>
        <i x="43" s="1"/>
        <i x="26" s="1"/>
        <i x="16" s="1"/>
        <i x="69" s="1"/>
        <i x="71" s="1"/>
        <i x="67" s="1"/>
        <i x="1" s="1"/>
        <i x="27" s="1"/>
        <i x="49" s="1"/>
        <i x="39" s="1"/>
        <i x="59" s="1"/>
        <i x="14" s="1"/>
        <i x="68" s="1"/>
        <i x="34" s="1"/>
        <i x="60" s="1"/>
        <i x="40" s="1"/>
        <i x="62" s="1"/>
        <i x="44" s="1"/>
        <i x="48" s="1"/>
        <i x="11" s="1"/>
        <i x="33" s="1"/>
        <i x="55" s="1"/>
        <i x="32" s="1"/>
        <i x="22" s="1"/>
        <i x="6" s="1"/>
        <i x="23" s="1"/>
        <i x="51" s="1"/>
        <i x="64" s="1"/>
        <i x="9" s="1"/>
        <i x="54" s="1"/>
        <i x="42" s="1"/>
        <i x="5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view_of_cutomer" xr10:uid="{149C4B92-FF0F-4509-9522-6B3A6C1FF2C4}" sourceName="review of cutomer">
  <pivotTables>
    <pivotTable tabId="11" name="PivotTable5"/>
    <pivotTable tabId="8" name="PivotTable3"/>
    <pivotTable tabId="9" name="PivotTable4"/>
  </pivotTables>
  <data>
    <tabular pivotCacheId="1732816769">
      <items count="3">
        <i x="1" s="1"/>
        <i x="0"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livery_Partner" xr10:uid="{29AE050D-4BE7-4743-82D0-84492D16E9EE}" sourceName="Delivery_Partner">
  <pivotTables>
    <pivotTable tabId="11" name="PivotTable5"/>
    <pivotTable tabId="8" name="PivotTable3"/>
    <pivotTable tabId="9" name="PivotTable4"/>
  </pivotTables>
  <data>
    <tabular pivotCacheId="1732816769">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ys (Order_Created_Date)" xr10:uid="{58760CBC-7FC2-476E-A370-D91A0D81267F}" cache="Slicer_Days__Order_Created_Date" caption="Days (Order_Created_Date)"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rder_Created_Date" xr10:uid="{565E1DE2-FB19-4E3A-8C4D-74FF81E7A7CF}" cache="Slicer_Order_Created_Date" caption="Order_Created_Date"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view of cutomer 1" xr10:uid="{915D2624-E633-495A-BF23-62A6538F776B}" cache="Slicer_review_of_cutomer" caption="review of cutomer" rowHeight="234950"/>
  <slicer name="Delivery_Partner" xr10:uid="{EA4E158E-1F00-4168-95B4-8690703E98D8}" cache="Slicer_Delivery_Partner" caption="Delivery_Partner"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ys (Order_Created_Date) 1" xr10:uid="{E5734ADD-5AF8-4AB7-95F1-C100FDE493F3}" cache="Slicer_Days__Order_Created_Date" caption="Days (Order_Created_Date)" startItem="72" columnCount="3" rowHeight="234950"/>
  <slicer name="Review of Customer" xr10:uid="{47D53BED-2C9C-41E2-80AC-8D61DFA540DA}" cache="Slicer_review_of_cutomer" caption="Review of cutomer"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5BF301F-5E36-4377-AB40-C5645BDDE512}" name="Table1" displayName="Table1" ref="A1:T101" totalsRowShown="0" headerRowDxfId="19" tableBorderDxfId="18" headerRowCellStyle="Normal 2">
  <autoFilter ref="A1:T101" xr:uid="{B5BF301F-5E36-4377-AB40-C5645BDDE512}"/>
  <tableColumns count="20">
    <tableColumn id="1" xr3:uid="{DA6A570A-2CC6-43A4-A931-219F88EF3905}" name="Order_Id" dataDxfId="17" dataCellStyle="Normal 2"/>
    <tableColumn id="2" xr3:uid="{828BE336-2D31-4948-A90D-200F35A0D905}" name="SKU" dataDxfId="16" dataCellStyle="Normal 2"/>
    <tableColumn id="3" xr3:uid="{2F73D123-CE5F-4786-BB0B-0B593657C430}" name="Customer_Id" dataDxfId="15" dataCellStyle="Normal 2"/>
    <tableColumn id="4" xr3:uid="{1E785E61-9F0E-40B6-9F63-2D9119A8D3C9}" name="Cost" dataDxfId="14" dataCellStyle="Normal 2"/>
    <tableColumn id="5" xr3:uid="{82228D8F-8167-485B-9378-44E256CA49C5}" name="Item_Price" dataDxfId="13" dataCellStyle="Normal 2"/>
    <tableColumn id="6" xr3:uid="{09A0AD1B-3BCF-4C7A-BD7F-1236CCE78311}" name="Shipping_Charges" dataDxfId="12" dataCellStyle="Normal 2"/>
    <tableColumn id="7" xr3:uid="{2A5AFCDB-859B-40C3-A80A-9C9DCC7CEB44}" name="Final_Price" dataDxfId="11" dataCellStyle="Normal 2"/>
    <tableColumn id="8" xr3:uid="{979F71DB-FB99-417A-889B-6F8185A3E33F}" name="Order_Created_Date" dataDxfId="10" dataCellStyle="Normal 2"/>
    <tableColumn id="9" xr3:uid="{BEB0EE48-1CCE-498B-8A24-6EAD778406D6}" name="Order_Delievered_Date" dataDxfId="9" dataCellStyle="Normal 2"/>
    <tableColumn id="10" xr3:uid="{CB640D5D-5780-441F-9653-35062E465451}" name="Order_Returned_Date" dataDxfId="8" dataCellStyle="Normal 2"/>
    <tableColumn id="11" xr3:uid="{CE2703D2-54F4-479D-BDC5-E15CAAFF1915}" name="Order_RTO_Date" dataDxfId="7" dataCellStyle="Normal 2"/>
    <tableColumn id="12" xr3:uid="{021F212F-36BE-4320-9840-5045C8E23C38}" name="Order_Canceled_Date_Customer" dataDxfId="6" dataCellStyle="Normal 2"/>
    <tableColumn id="13" xr3:uid="{038449BE-E280-45B8-8568-E71BA22C4D5F}" name="Order_Canceled_Date_Company" dataDxfId="5" dataCellStyle="Normal 2"/>
    <tableColumn id="14" xr3:uid="{0135C6FD-DECB-4998-9BF6-3092AA02DE1F}" name="Interactions_With_Call_Centre" dataDxfId="4" dataCellStyle="Normal 2"/>
    <tableColumn id="15" xr3:uid="{138D6C19-D834-44D5-83C8-2A05A3DF2646}" name="NPS_Score" dataDxfId="3" dataCellStyle="Normal 2"/>
    <tableColumn id="16" xr3:uid="{DFDBAB3F-BA8C-4BA5-95AD-8C20A3BA6D9C}" name="Delivery_Partner" dataDxfId="2" dataCellStyle="Normal 2"/>
    <tableColumn id="17" xr3:uid="{00267FA4-CD47-4ABA-B829-03347FF7B56E}" name="No of days taken">
      <calculatedColumnFormula>I2-H2</calculatedColumnFormula>
    </tableColumn>
    <tableColumn id="18" xr3:uid="{D6F9D227-DAFD-4810-A410-FDC38FF4BAB9}" name="review of cutomer">
      <calculatedColumnFormula array="1">_xlfn.IFS(O2&lt;=6,"Unhappy",O2&lt;=8,"Happier",O2&lt;=10,"Happy")</calculatedColumnFormula>
    </tableColumn>
    <tableColumn id="19" xr3:uid="{703A7590-1B0D-44AE-9E42-2AC6F81A3A31}" name="delivery charger" dataDxfId="1">
      <calculatedColumnFormula array="1">_xlfn.IFS(Table1[[#This Row],[Shipping_Charges]]&lt;=150,"average charge",Table1[[#This Row],[Shipping_Charges]]&lt;=300,"High Charge")</calculatedColumnFormula>
    </tableColumn>
    <tableColumn id="20" xr3:uid="{15241BA3-DE2E-41B2-9CF5-03D576BA8C47}" name="flag" dataDxfId="0">
      <calculatedColumnFormula>IF(Table1[[#This Row],[Shipping_Charges]]&lt;=60,"true","false")</calculatedColumnFormula>
    </tableColumn>
  </tableColumns>
  <tableStyleInfo name="TableStyleMedium1" showFirstColumn="0" showLastColumn="0" showRowStripes="1"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Quotable">
  <a:themeElements>
    <a:clrScheme name="Quotable">
      <a:dk1>
        <a:sysClr val="windowText" lastClr="000000"/>
      </a:dk1>
      <a:lt1>
        <a:sysClr val="window" lastClr="FFFFFF"/>
      </a:lt1>
      <a:dk2>
        <a:srgbClr val="212121"/>
      </a:dk2>
      <a:lt2>
        <a:srgbClr val="636363"/>
      </a:lt2>
      <a:accent1>
        <a:srgbClr val="00C6BB"/>
      </a:accent1>
      <a:accent2>
        <a:srgbClr val="6FEBA0"/>
      </a:accent2>
      <a:accent3>
        <a:srgbClr val="B6DF5E"/>
      </a:accent3>
      <a:accent4>
        <a:srgbClr val="EFB251"/>
      </a:accent4>
      <a:accent5>
        <a:srgbClr val="EF755F"/>
      </a:accent5>
      <a:accent6>
        <a:srgbClr val="ED515C"/>
      </a:accent6>
      <a:hlink>
        <a:srgbClr val="8F8F8F"/>
      </a:hlink>
      <a:folHlink>
        <a:srgbClr val="A5A5A5"/>
      </a:folHlink>
    </a:clrScheme>
    <a:fontScheme name="Quotable">
      <a:majorFont>
        <a:latin typeface="Century Gothic" panose="020B0502020202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Quotable">
      <a:fillStyleLst>
        <a:solidFill>
          <a:schemeClr val="phClr"/>
        </a:solidFill>
        <a:gradFill rotWithShape="1">
          <a:gsLst>
            <a:gs pos="0">
              <a:schemeClr val="phClr">
                <a:tint val="80000"/>
                <a:lumMod val="105000"/>
              </a:schemeClr>
            </a:gs>
            <a:gs pos="100000">
              <a:schemeClr val="phClr">
                <a:tint val="90000"/>
              </a:schemeClr>
            </a:gs>
          </a:gsLst>
          <a:lin ang="5400000" scaled="0"/>
        </a:gradFill>
        <a:blipFill rotWithShape="1">
          <a:blip xmlns:r="http://schemas.openxmlformats.org/officeDocument/2006/relationships" r:embed="rId1">
            <a:duotone>
              <a:schemeClr val="phClr">
                <a:tint val="98000"/>
                <a:lumMod val="102000"/>
              </a:schemeClr>
              <a:schemeClr val="phClr">
                <a:shade val="98000"/>
                <a:lumMod val="98000"/>
              </a:schemeClr>
            </a:duotone>
          </a:blip>
          <a:tile tx="0" ty="0" sx="100000" sy="100000" flip="none" algn="tl"/>
        </a:blipFill>
      </a:fillStyleLst>
      <a:lnStyleLst>
        <a:ln w="9525" cap="rnd" cmpd="sng" algn="ctr">
          <a:solidFill>
            <a:schemeClr val="phClr"/>
          </a:solidFill>
          <a:prstDash val="solid"/>
        </a:ln>
        <a:ln w="15875" cap="rnd" cmpd="sng" algn="ctr">
          <a:solidFill>
            <a:schemeClr val="phClr"/>
          </a:solidFill>
          <a:prstDash val="solid"/>
        </a:ln>
        <a:ln w="25400" cap="rnd" cmpd="sng" algn="ctr">
          <a:solidFill>
            <a:schemeClr val="phClr"/>
          </a:solidFill>
          <a:prstDash val="solid"/>
        </a:ln>
      </a:lnStyleLst>
      <a:effectStyleLst>
        <a:effectStyle>
          <a:effectLst/>
        </a:effectStyle>
        <a:effectStyle>
          <a:effectLst/>
        </a:effectStyle>
        <a:effectStyle>
          <a:effectLst>
            <a:innerShdw blurRad="63500" dist="25400" dir="13500000">
              <a:srgbClr val="000000">
                <a:alpha val="75000"/>
              </a:srgbClr>
            </a:innerShdw>
          </a:effectLst>
        </a:effectStyle>
      </a:effectStyleLst>
      <a:bgFillStyleLst>
        <a:solidFill>
          <a:schemeClr val="phClr"/>
        </a:solidFill>
        <a:gradFill rotWithShape="1">
          <a:gsLst>
            <a:gs pos="0">
              <a:schemeClr val="phClr">
                <a:tint val="100000"/>
              </a:schemeClr>
            </a:gs>
            <a:gs pos="100000">
              <a:schemeClr val="phClr">
                <a:tint val="84000"/>
                <a:shade val="84000"/>
                <a:lumMod val="90000"/>
              </a:schemeClr>
            </a:gs>
          </a:gsLst>
          <a:lin ang="5400000" scaled="0"/>
        </a:gradFill>
        <a:gradFill rotWithShape="1">
          <a:gsLst>
            <a:gs pos="0">
              <a:schemeClr val="phClr">
                <a:tint val="84000"/>
                <a:shade val="90000"/>
                <a:satMod val="120000"/>
                <a:lumMod val="90000"/>
              </a:schemeClr>
            </a:gs>
            <a:gs pos="100000">
              <a:schemeClr val="phClr"/>
            </a:gs>
          </a:gsLst>
          <a:lin ang="5400000" scaled="0"/>
        </a:gradFill>
      </a:bgFillStyleLst>
    </a:fmtScheme>
  </a:themeElements>
  <a:objectDefaults/>
  <a:extraClrSchemeLst/>
  <a:extLst>
    <a:ext uri="{05A4C25C-085E-4340-85A3-A5531E510DB2}">
      <thm15:themeFamily xmlns:thm15="http://schemas.microsoft.com/office/thememl/2012/main" name="Quotable" id="{39EC5628-30ED-4578-ACD8-9820EDB8E15A}" vid="{6F3559E9-1A4C-49D8-94D4-F41003531C49}"/>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microsoft.com/office/2007/relationships/slicer" Target="../slicers/slicer4.x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563DC1-2043-4781-A691-AAB7EA7D5719}">
  <dimension ref="A1:T103"/>
  <sheetViews>
    <sheetView topLeftCell="N1" workbookViewId="0">
      <selection activeCell="U6" sqref="U6"/>
    </sheetView>
  </sheetViews>
  <sheetFormatPr defaultRowHeight="13.8" x14ac:dyDescent="0.25"/>
  <cols>
    <col min="1" max="1" width="14.8984375" customWidth="1"/>
    <col min="2" max="2" width="9.3984375" customWidth="1"/>
    <col min="3" max="3" width="18.796875" customWidth="1"/>
    <col min="4" max="4" width="9.796875" customWidth="1"/>
    <col min="5" max="5" width="16.8984375" customWidth="1"/>
    <col min="6" max="6" width="19.296875" customWidth="1"/>
    <col min="7" max="7" width="12.8984375" customWidth="1"/>
    <col min="8" max="8" width="22.296875" customWidth="1"/>
    <col min="9" max="9" width="24.8984375" customWidth="1"/>
    <col min="10" max="10" width="23.59765625" customWidth="1"/>
    <col min="11" max="11" width="18.796875" customWidth="1"/>
    <col min="12" max="12" width="33.5" customWidth="1"/>
    <col min="13" max="13" width="33.296875" customWidth="1"/>
    <col min="14" max="14" width="31.5" customWidth="1"/>
    <col min="15" max="15" width="12.59765625" customWidth="1"/>
    <col min="16" max="16" width="18.5" customWidth="1"/>
    <col min="17" max="17" width="18.59765625" customWidth="1"/>
    <col min="18" max="18" width="19.796875" customWidth="1"/>
    <col min="19" max="19" width="22.3984375" customWidth="1"/>
    <col min="20" max="20" width="16.796875" customWidth="1"/>
  </cols>
  <sheetData>
    <row r="1" spans="1:20" s="16" customFormat="1" ht="30" x14ac:dyDescent="0.25">
      <c r="A1" s="13" t="s">
        <v>0</v>
      </c>
      <c r="B1" s="14" t="s">
        <v>1</v>
      </c>
      <c r="C1" s="14" t="s">
        <v>2</v>
      </c>
      <c r="D1" s="14" t="s">
        <v>3</v>
      </c>
      <c r="E1" s="14" t="s">
        <v>4</v>
      </c>
      <c r="F1" s="14" t="s">
        <v>5</v>
      </c>
      <c r="G1" s="14" t="s">
        <v>6</v>
      </c>
      <c r="H1" s="14" t="s">
        <v>7</v>
      </c>
      <c r="I1" s="14" t="s">
        <v>8</v>
      </c>
      <c r="J1" s="14" t="s">
        <v>9</v>
      </c>
      <c r="K1" s="14" t="s">
        <v>10</v>
      </c>
      <c r="L1" s="14" t="s">
        <v>11</v>
      </c>
      <c r="M1" s="14" t="s">
        <v>12</v>
      </c>
      <c r="N1" s="14" t="s">
        <v>13</v>
      </c>
      <c r="O1" s="14" t="s">
        <v>14</v>
      </c>
      <c r="P1" s="14" t="s">
        <v>15</v>
      </c>
      <c r="Q1" s="15" t="s">
        <v>89</v>
      </c>
      <c r="R1" s="15" t="s">
        <v>92</v>
      </c>
      <c r="S1" s="15" t="s">
        <v>97</v>
      </c>
      <c r="T1" s="15" t="s">
        <v>99</v>
      </c>
    </row>
    <row r="2" spans="1:20" ht="15" x14ac:dyDescent="0.25">
      <c r="A2" s="12">
        <v>12345741</v>
      </c>
      <c r="B2" s="1">
        <v>8616245</v>
      </c>
      <c r="C2" s="1" t="s">
        <v>16</v>
      </c>
      <c r="D2" s="2">
        <v>206</v>
      </c>
      <c r="E2" s="3">
        <v>292</v>
      </c>
      <c r="F2" s="3">
        <v>14.6</v>
      </c>
      <c r="G2" s="2">
        <v>306.60000000000002</v>
      </c>
      <c r="H2" s="4">
        <v>43293</v>
      </c>
      <c r="I2" s="4">
        <v>43307</v>
      </c>
      <c r="J2" s="4"/>
      <c r="K2" s="1"/>
      <c r="L2" s="1"/>
      <c r="M2" s="1"/>
      <c r="N2" s="1">
        <v>0</v>
      </c>
      <c r="O2" s="1">
        <v>10</v>
      </c>
      <c r="P2" s="1" t="s">
        <v>17</v>
      </c>
      <c r="Q2">
        <f>I2-H2</f>
        <v>14</v>
      </c>
      <c r="R2" t="str" cm="1">
        <f t="array" ref="R2">_xlfn.IFS(O2&lt;=6,"Unhappy",O2&lt;=8,"Happier",O2&lt;=10,"Happy")</f>
        <v>Happy</v>
      </c>
      <c r="S2" t="str" cm="1">
        <f t="array" ref="S2">_xlfn.IFS(Table1[[#This Row],[Shipping_Charges]]&lt;=150,"average charge",Table1[[#This Row],[Shipping_Charges]]&lt;=300,"High Charge")</f>
        <v>average charge</v>
      </c>
      <c r="T2" s="17" t="str">
        <f>IF(Table1[[#This Row],[Shipping_Charges]]&lt;=60,"true","false")</f>
        <v>true</v>
      </c>
    </row>
    <row r="3" spans="1:20" ht="15" x14ac:dyDescent="0.25">
      <c r="A3" s="12">
        <v>12345749</v>
      </c>
      <c r="B3" s="1">
        <v>9052331</v>
      </c>
      <c r="C3" s="1" t="s">
        <v>18</v>
      </c>
      <c r="D3" s="2">
        <v>404</v>
      </c>
      <c r="E3" s="3">
        <v>448</v>
      </c>
      <c r="F3" s="3">
        <v>224</v>
      </c>
      <c r="G3" s="2">
        <v>672</v>
      </c>
      <c r="H3" s="4">
        <v>43332</v>
      </c>
      <c r="I3" s="4">
        <v>43338</v>
      </c>
      <c r="J3" s="4"/>
      <c r="K3" s="1"/>
      <c r="L3" s="1"/>
      <c r="M3" s="1"/>
      <c r="N3" s="1">
        <v>2</v>
      </c>
      <c r="O3" s="1">
        <v>10</v>
      </c>
      <c r="P3" s="1" t="s">
        <v>19</v>
      </c>
      <c r="Q3">
        <f t="shared" ref="Q3:Q66" si="0">I3-H3</f>
        <v>6</v>
      </c>
      <c r="R3" t="str" cm="1">
        <f t="array" ref="R3">_xlfn.IFS(O3&lt;=6,"Unhappy",O3&lt;=8,"Happier",O3&lt;=10,"Happy")</f>
        <v>Happy</v>
      </c>
      <c r="S3" t="str" cm="1">
        <f t="array" ref="S3">_xlfn.IFS(Table1[[#This Row],[Shipping_Charges]]&lt;=150,"average charge",Table1[[#This Row],[Shipping_Charges]]&lt;=300,"High Charge")</f>
        <v>High Charge</v>
      </c>
      <c r="T3" s="17" t="str">
        <f>IF(Table1[[#This Row],[Shipping_Charges]]&lt;=60,"true","false")</f>
        <v>false</v>
      </c>
    </row>
    <row r="4" spans="1:20" ht="15" x14ac:dyDescent="0.25">
      <c r="A4" s="12">
        <v>12345707</v>
      </c>
      <c r="B4" s="1">
        <v>7740013</v>
      </c>
      <c r="C4" s="1" t="s">
        <v>20</v>
      </c>
      <c r="D4" s="2">
        <v>59</v>
      </c>
      <c r="E4" s="3">
        <v>62</v>
      </c>
      <c r="F4" s="3">
        <v>1.2653061224489797</v>
      </c>
      <c r="G4" s="2">
        <v>63.265306122448976</v>
      </c>
      <c r="H4" s="4">
        <v>43131</v>
      </c>
      <c r="I4" s="4">
        <v>43136</v>
      </c>
      <c r="J4" s="4"/>
      <c r="K4" s="1"/>
      <c r="L4" s="5"/>
      <c r="M4" s="1"/>
      <c r="N4" s="1">
        <v>0</v>
      </c>
      <c r="O4" s="1">
        <v>8</v>
      </c>
      <c r="P4" s="1" t="s">
        <v>19</v>
      </c>
      <c r="Q4">
        <f t="shared" si="0"/>
        <v>5</v>
      </c>
      <c r="R4" t="str" cm="1">
        <f t="array" ref="R4">_xlfn.IFS(O4&lt;=6,"Unhappy",O4&lt;=8,"Happier",O4&lt;=10,"Happy")</f>
        <v>Happier</v>
      </c>
      <c r="S4" t="str" cm="1">
        <f t="array" ref="S4">_xlfn.IFS(Table1[[#This Row],[Shipping_Charges]]&lt;=150,"average charge",Table1[[#This Row],[Shipping_Charges]]&lt;=300,"High Charge")</f>
        <v>average charge</v>
      </c>
      <c r="T4" s="17" t="str">
        <f>IF(Table1[[#This Row],[Shipping_Charges]]&lt;=60,"true","false")</f>
        <v>true</v>
      </c>
    </row>
    <row r="5" spans="1:20" ht="15" x14ac:dyDescent="0.25">
      <c r="A5" s="12">
        <v>12345714</v>
      </c>
      <c r="B5" s="1">
        <v>3319704</v>
      </c>
      <c r="C5" s="1" t="s">
        <v>21</v>
      </c>
      <c r="D5" s="2">
        <v>862</v>
      </c>
      <c r="E5" s="3">
        <v>884</v>
      </c>
      <c r="F5" s="3">
        <v>52</v>
      </c>
      <c r="G5" s="2">
        <v>936</v>
      </c>
      <c r="H5" s="4">
        <v>43162</v>
      </c>
      <c r="I5" s="4">
        <v>43164</v>
      </c>
      <c r="J5" s="4"/>
      <c r="K5" s="1"/>
      <c r="L5" s="1"/>
      <c r="M5" s="1"/>
      <c r="N5" s="1">
        <v>1</v>
      </c>
      <c r="O5" s="1">
        <v>10</v>
      </c>
      <c r="P5" s="1" t="s">
        <v>17</v>
      </c>
      <c r="Q5">
        <f t="shared" si="0"/>
        <v>2</v>
      </c>
      <c r="R5" t="str" cm="1">
        <f t="array" ref="R5">_xlfn.IFS(O5&lt;=6,"Unhappy",O5&lt;=8,"Happier",O5&lt;=10,"Happy")</f>
        <v>Happy</v>
      </c>
      <c r="S5" t="str" cm="1">
        <f t="array" ref="S5">_xlfn.IFS(Table1[[#This Row],[Shipping_Charges]]&lt;=150,"average charge",Table1[[#This Row],[Shipping_Charges]]&lt;=300,"High Charge")</f>
        <v>average charge</v>
      </c>
      <c r="T5" s="17" t="str">
        <f>IF(Table1[[#This Row],[Shipping_Charges]]&lt;=60,"true","false")</f>
        <v>true</v>
      </c>
    </row>
    <row r="6" spans="1:20" ht="15" x14ac:dyDescent="0.25">
      <c r="A6" s="12">
        <v>12345722</v>
      </c>
      <c r="B6" s="1">
        <v>8992538</v>
      </c>
      <c r="C6" s="1" t="s">
        <v>21</v>
      </c>
      <c r="D6" s="2">
        <v>386</v>
      </c>
      <c r="E6" s="3">
        <v>442</v>
      </c>
      <c r="F6" s="3">
        <v>4.7021276595744679</v>
      </c>
      <c r="G6" s="2">
        <v>446.70212765957444</v>
      </c>
      <c r="H6" s="4">
        <v>43199</v>
      </c>
      <c r="I6" s="4">
        <v>43215</v>
      </c>
      <c r="J6" s="4"/>
      <c r="K6" s="1"/>
      <c r="L6" s="1"/>
      <c r="M6" s="1"/>
      <c r="N6" s="1">
        <v>0</v>
      </c>
      <c r="O6" s="1">
        <v>9</v>
      </c>
      <c r="P6" s="1" t="s">
        <v>17</v>
      </c>
      <c r="Q6">
        <f t="shared" si="0"/>
        <v>16</v>
      </c>
      <c r="R6" t="str" cm="1">
        <f t="array" ref="R6">_xlfn.IFS(O6&lt;=6,"Unhappy",O6&lt;=8,"Happier",O6&lt;=10,"Happy")</f>
        <v>Happy</v>
      </c>
      <c r="S6" t="str" cm="1">
        <f t="array" ref="S6">_xlfn.IFS(Table1[[#This Row],[Shipping_Charges]]&lt;=150,"average charge",Table1[[#This Row],[Shipping_Charges]]&lt;=300,"High Charge")</f>
        <v>average charge</v>
      </c>
      <c r="T6" s="17" t="str">
        <f>IF(Table1[[#This Row],[Shipping_Charges]]&lt;=60,"true","false")</f>
        <v>true</v>
      </c>
    </row>
    <row r="7" spans="1:20" ht="15" x14ac:dyDescent="0.25">
      <c r="A7" s="12">
        <v>12345712</v>
      </c>
      <c r="B7" s="1">
        <v>2607186</v>
      </c>
      <c r="C7" s="1" t="s">
        <v>22</v>
      </c>
      <c r="D7" s="2">
        <v>665</v>
      </c>
      <c r="E7" s="3">
        <v>726</v>
      </c>
      <c r="F7" s="3">
        <v>36.299999999999997</v>
      </c>
      <c r="G7" s="2">
        <v>762.3</v>
      </c>
      <c r="H7" s="4">
        <v>43156</v>
      </c>
      <c r="I7" s="4">
        <v>43173</v>
      </c>
      <c r="J7" s="4"/>
      <c r="K7" s="1"/>
      <c r="L7" s="1"/>
      <c r="M7" s="1"/>
      <c r="N7" s="1">
        <v>0</v>
      </c>
      <c r="O7" s="1">
        <v>10</v>
      </c>
      <c r="P7" s="1" t="s">
        <v>19</v>
      </c>
      <c r="Q7">
        <f t="shared" si="0"/>
        <v>17</v>
      </c>
      <c r="R7" t="str" cm="1">
        <f t="array" ref="R7">_xlfn.IFS(O7&lt;=6,"Unhappy",O7&lt;=8,"Happier",O7&lt;=10,"Happy")</f>
        <v>Happy</v>
      </c>
      <c r="S7" t="str" cm="1">
        <f t="array" ref="S7">_xlfn.IFS(Table1[[#This Row],[Shipping_Charges]]&lt;=150,"average charge",Table1[[#This Row],[Shipping_Charges]]&lt;=300,"High Charge")</f>
        <v>average charge</v>
      </c>
      <c r="T7" s="17" t="str">
        <f>IF(Table1[[#This Row],[Shipping_Charges]]&lt;=60,"true","false")</f>
        <v>true</v>
      </c>
    </row>
    <row r="8" spans="1:20" ht="15" x14ac:dyDescent="0.25">
      <c r="A8" s="12">
        <v>12345768</v>
      </c>
      <c r="B8" s="1">
        <v>5130171</v>
      </c>
      <c r="C8" s="1" t="s">
        <v>22</v>
      </c>
      <c r="D8" s="2">
        <v>866</v>
      </c>
      <c r="E8" s="3">
        <v>868</v>
      </c>
      <c r="F8" s="3">
        <v>36.166666666666664</v>
      </c>
      <c r="G8" s="2">
        <v>904.16666666666663</v>
      </c>
      <c r="H8" s="4">
        <v>43419</v>
      </c>
      <c r="I8" s="4">
        <v>43433</v>
      </c>
      <c r="J8" s="4"/>
      <c r="K8" s="1"/>
      <c r="L8" s="1"/>
      <c r="M8" s="1"/>
      <c r="N8" s="1">
        <v>1</v>
      </c>
      <c r="O8" s="1">
        <v>6</v>
      </c>
      <c r="P8" s="1" t="s">
        <v>17</v>
      </c>
      <c r="Q8">
        <f t="shared" si="0"/>
        <v>14</v>
      </c>
      <c r="R8" t="str" cm="1">
        <f t="array" ref="R8">_xlfn.IFS(O8&lt;=6,"Unhappy",O8&lt;=8,"Happier",O8&lt;=10,"Happy")</f>
        <v>Unhappy</v>
      </c>
      <c r="S8" t="str" cm="1">
        <f t="array" ref="S8">_xlfn.IFS(Table1[[#This Row],[Shipping_Charges]]&lt;=150,"average charge",Table1[[#This Row],[Shipping_Charges]]&lt;=300,"High Charge")</f>
        <v>average charge</v>
      </c>
      <c r="T8" s="17" t="str">
        <f>IF(Table1[[#This Row],[Shipping_Charges]]&lt;=60,"true","false")</f>
        <v>true</v>
      </c>
    </row>
    <row r="9" spans="1:20" ht="15" x14ac:dyDescent="0.25">
      <c r="A9" s="12">
        <v>12345702</v>
      </c>
      <c r="B9" s="1">
        <v>4402799</v>
      </c>
      <c r="C9" s="1" t="s">
        <v>23</v>
      </c>
      <c r="D9" s="2">
        <v>100</v>
      </c>
      <c r="E9" s="3">
        <v>130</v>
      </c>
      <c r="F9" s="3">
        <v>21.666666666666668</v>
      </c>
      <c r="G9" s="2">
        <v>151.66666666666666</v>
      </c>
      <c r="H9" s="4">
        <v>43104</v>
      </c>
      <c r="I9" s="4">
        <v>43116</v>
      </c>
      <c r="J9" s="4"/>
      <c r="K9" s="1"/>
      <c r="L9" s="4">
        <v>43105</v>
      </c>
      <c r="M9" s="5"/>
      <c r="N9" s="2">
        <v>7</v>
      </c>
      <c r="O9" s="1">
        <v>1</v>
      </c>
      <c r="P9" s="1" t="s">
        <v>17</v>
      </c>
      <c r="Q9">
        <f t="shared" si="0"/>
        <v>12</v>
      </c>
      <c r="R9" t="str" cm="1">
        <f t="array" ref="R9">_xlfn.IFS(O9&lt;=6,"Unhappy",O9&lt;=8,"Happier",O9&lt;=10,"Happy")</f>
        <v>Unhappy</v>
      </c>
      <c r="S9" t="str" cm="1">
        <f t="array" ref="S9">_xlfn.IFS(Table1[[#This Row],[Shipping_Charges]]&lt;=150,"average charge",Table1[[#This Row],[Shipping_Charges]]&lt;=300,"High Charge")</f>
        <v>average charge</v>
      </c>
      <c r="T9" s="17" t="str">
        <f>IF(Table1[[#This Row],[Shipping_Charges]]&lt;=60,"true","false")</f>
        <v>true</v>
      </c>
    </row>
    <row r="10" spans="1:20" ht="15" x14ac:dyDescent="0.25">
      <c r="A10" s="12">
        <v>12345723</v>
      </c>
      <c r="B10" s="1">
        <v>5308111</v>
      </c>
      <c r="C10" s="1" t="s">
        <v>23</v>
      </c>
      <c r="D10" s="2">
        <v>992</v>
      </c>
      <c r="E10" s="3">
        <v>1075</v>
      </c>
      <c r="F10" s="3">
        <v>30.714285714285715</v>
      </c>
      <c r="G10" s="2">
        <v>1105.7142857142858</v>
      </c>
      <c r="H10" s="4">
        <v>43200</v>
      </c>
      <c r="I10" s="4">
        <v>43206</v>
      </c>
      <c r="J10" s="4"/>
      <c r="K10" s="1"/>
      <c r="L10" s="1"/>
      <c r="M10" s="1"/>
      <c r="N10" s="1">
        <v>2</v>
      </c>
      <c r="O10" s="1">
        <v>6</v>
      </c>
      <c r="P10" s="1" t="s">
        <v>17</v>
      </c>
      <c r="Q10">
        <f t="shared" si="0"/>
        <v>6</v>
      </c>
      <c r="R10" t="str" cm="1">
        <f t="array" ref="R10">_xlfn.IFS(O10&lt;=6,"Unhappy",O10&lt;=8,"Happier",O10&lt;=10,"Happy")</f>
        <v>Unhappy</v>
      </c>
      <c r="S10" t="str" cm="1">
        <f t="array" ref="S10">_xlfn.IFS(Table1[[#This Row],[Shipping_Charges]]&lt;=150,"average charge",Table1[[#This Row],[Shipping_Charges]]&lt;=300,"High Charge")</f>
        <v>average charge</v>
      </c>
      <c r="T10" s="17" t="str">
        <f>IF(Table1[[#This Row],[Shipping_Charges]]&lt;=60,"true","false")</f>
        <v>true</v>
      </c>
    </row>
    <row r="11" spans="1:20" ht="15" x14ac:dyDescent="0.25">
      <c r="A11" s="12">
        <v>12345774</v>
      </c>
      <c r="B11" s="1">
        <v>3825413</v>
      </c>
      <c r="C11" s="1" t="s">
        <v>23</v>
      </c>
      <c r="D11" s="2">
        <v>536</v>
      </c>
      <c r="E11" s="3">
        <v>575</v>
      </c>
      <c r="F11" s="3">
        <v>17.424242424242426</v>
      </c>
      <c r="G11" s="2">
        <v>592.42424242424238</v>
      </c>
      <c r="H11" s="4">
        <v>43445</v>
      </c>
      <c r="I11" s="4">
        <v>43450</v>
      </c>
      <c r="J11" s="4"/>
      <c r="K11" s="1"/>
      <c r="L11" s="1"/>
      <c r="M11" s="1"/>
      <c r="N11" s="1">
        <v>0</v>
      </c>
      <c r="O11" s="1">
        <v>8</v>
      </c>
      <c r="P11" s="1" t="s">
        <v>17</v>
      </c>
      <c r="Q11">
        <f t="shared" si="0"/>
        <v>5</v>
      </c>
      <c r="R11" t="str" cm="1">
        <f t="array" ref="R11">_xlfn.IFS(O11&lt;=6,"Unhappy",O11&lt;=8,"Happier",O11&lt;=10,"Happy")</f>
        <v>Happier</v>
      </c>
      <c r="S11" t="str" cm="1">
        <f t="array" ref="S11">_xlfn.IFS(Table1[[#This Row],[Shipping_Charges]]&lt;=150,"average charge",Table1[[#This Row],[Shipping_Charges]]&lt;=300,"High Charge")</f>
        <v>average charge</v>
      </c>
      <c r="T11" s="17" t="str">
        <f>IF(Table1[[#This Row],[Shipping_Charges]]&lt;=60,"true","false")</f>
        <v>true</v>
      </c>
    </row>
    <row r="12" spans="1:20" ht="15" x14ac:dyDescent="0.25">
      <c r="A12" s="12">
        <v>12345724</v>
      </c>
      <c r="B12" s="1">
        <v>6562943</v>
      </c>
      <c r="C12" s="1" t="s">
        <v>24</v>
      </c>
      <c r="D12" s="2">
        <v>829</v>
      </c>
      <c r="E12" s="3">
        <v>928</v>
      </c>
      <c r="F12" s="3">
        <v>48.842105263157897</v>
      </c>
      <c r="G12" s="2">
        <v>976.84210526315792</v>
      </c>
      <c r="H12" s="4">
        <v>43205</v>
      </c>
      <c r="I12" s="4">
        <v>43212</v>
      </c>
      <c r="J12" s="4"/>
      <c r="K12" s="1"/>
      <c r="L12" s="1"/>
      <c r="M12" s="1"/>
      <c r="N12" s="1">
        <v>0</v>
      </c>
      <c r="O12" s="1">
        <v>8</v>
      </c>
      <c r="P12" s="1" t="s">
        <v>19</v>
      </c>
      <c r="Q12">
        <f t="shared" si="0"/>
        <v>7</v>
      </c>
      <c r="R12" t="str" cm="1">
        <f t="array" ref="R12">_xlfn.IFS(O12&lt;=6,"Unhappy",O12&lt;=8,"Happier",O12&lt;=10,"Happy")</f>
        <v>Happier</v>
      </c>
      <c r="S12" t="str" cm="1">
        <f t="array" ref="S12">_xlfn.IFS(Table1[[#This Row],[Shipping_Charges]]&lt;=150,"average charge",Table1[[#This Row],[Shipping_Charges]]&lt;=300,"High Charge")</f>
        <v>average charge</v>
      </c>
      <c r="T12" s="17" t="str">
        <f>IF(Table1[[#This Row],[Shipping_Charges]]&lt;=60,"true","false")</f>
        <v>true</v>
      </c>
    </row>
    <row r="13" spans="1:20" ht="15" x14ac:dyDescent="0.25">
      <c r="A13" s="12">
        <v>12345762</v>
      </c>
      <c r="B13" s="1">
        <v>4808361</v>
      </c>
      <c r="C13" s="1" t="s">
        <v>24</v>
      </c>
      <c r="D13" s="2">
        <v>922</v>
      </c>
      <c r="E13" s="3">
        <v>956</v>
      </c>
      <c r="F13" s="3">
        <v>11.380952380952381</v>
      </c>
      <c r="G13" s="2">
        <v>967.38095238095241</v>
      </c>
      <c r="H13" s="4">
        <v>43396</v>
      </c>
      <c r="I13" s="4">
        <v>43409</v>
      </c>
      <c r="J13" s="4"/>
      <c r="K13" s="1"/>
      <c r="L13" s="1"/>
      <c r="M13" s="1"/>
      <c r="N13" s="1">
        <v>2</v>
      </c>
      <c r="O13" s="1">
        <v>9</v>
      </c>
      <c r="P13" s="1" t="s">
        <v>19</v>
      </c>
      <c r="Q13">
        <f t="shared" si="0"/>
        <v>13</v>
      </c>
      <c r="R13" t="str" cm="1">
        <f t="array" ref="R13">_xlfn.IFS(O13&lt;=6,"Unhappy",O13&lt;=8,"Happier",O13&lt;=10,"Happy")</f>
        <v>Happy</v>
      </c>
      <c r="S13" t="str" cm="1">
        <f t="array" ref="S13">_xlfn.IFS(Table1[[#This Row],[Shipping_Charges]]&lt;=150,"average charge",Table1[[#This Row],[Shipping_Charges]]&lt;=300,"High Charge")</f>
        <v>average charge</v>
      </c>
      <c r="T13" s="17" t="str">
        <f>IF(Table1[[#This Row],[Shipping_Charges]]&lt;=60,"true","false")</f>
        <v>true</v>
      </c>
    </row>
    <row r="14" spans="1:20" ht="15" x14ac:dyDescent="0.25">
      <c r="A14" s="12">
        <v>12345711</v>
      </c>
      <c r="B14" s="1">
        <v>9234781</v>
      </c>
      <c r="C14" s="1" t="s">
        <v>25</v>
      </c>
      <c r="D14" s="2">
        <v>186</v>
      </c>
      <c r="E14" s="3">
        <v>275</v>
      </c>
      <c r="F14" s="3">
        <v>10.576923076923077</v>
      </c>
      <c r="G14" s="2">
        <v>285.57692307692309</v>
      </c>
      <c r="H14" s="4">
        <v>43149</v>
      </c>
      <c r="I14" s="4">
        <v>43155</v>
      </c>
      <c r="J14" s="4"/>
      <c r="K14" s="1"/>
      <c r="L14" s="5"/>
      <c r="M14" s="1"/>
      <c r="N14" s="1">
        <v>0</v>
      </c>
      <c r="O14" s="1">
        <v>9</v>
      </c>
      <c r="P14" s="1" t="s">
        <v>19</v>
      </c>
      <c r="Q14">
        <f t="shared" si="0"/>
        <v>6</v>
      </c>
      <c r="R14" t="str" cm="1">
        <f t="array" ref="R14">_xlfn.IFS(O14&lt;=6,"Unhappy",O14&lt;=8,"Happier",O14&lt;=10,"Happy")</f>
        <v>Happy</v>
      </c>
      <c r="S14" t="str" cm="1">
        <f t="array" ref="S14">_xlfn.IFS(Table1[[#This Row],[Shipping_Charges]]&lt;=150,"average charge",Table1[[#This Row],[Shipping_Charges]]&lt;=300,"High Charge")</f>
        <v>average charge</v>
      </c>
      <c r="T14" s="17" t="str">
        <f>IF(Table1[[#This Row],[Shipping_Charges]]&lt;=60,"true","false")</f>
        <v>true</v>
      </c>
    </row>
    <row r="15" spans="1:20" ht="15" x14ac:dyDescent="0.25">
      <c r="A15" s="12">
        <v>12345697</v>
      </c>
      <c r="B15" s="1">
        <v>4232439</v>
      </c>
      <c r="C15" s="1" t="s">
        <v>26</v>
      </c>
      <c r="D15" s="2">
        <v>796</v>
      </c>
      <c r="E15" s="3">
        <v>833</v>
      </c>
      <c r="F15" s="3">
        <v>55.533333333333331</v>
      </c>
      <c r="G15" s="2">
        <v>888.5333333333333</v>
      </c>
      <c r="H15" s="4">
        <v>43102</v>
      </c>
      <c r="I15" s="4">
        <v>43122</v>
      </c>
      <c r="J15" s="4"/>
      <c r="K15" s="4"/>
      <c r="L15" s="4">
        <v>43104</v>
      </c>
      <c r="M15" s="1"/>
      <c r="N15" s="2">
        <v>3</v>
      </c>
      <c r="O15" s="1">
        <v>0</v>
      </c>
      <c r="P15" s="1" t="s">
        <v>17</v>
      </c>
      <c r="Q15">
        <f t="shared" si="0"/>
        <v>20</v>
      </c>
      <c r="R15" t="str" cm="1">
        <f t="array" ref="R15">_xlfn.IFS(O15&lt;=6,"Unhappy",O15&lt;=8,"Happier",O15&lt;=10,"Happy")</f>
        <v>Unhappy</v>
      </c>
      <c r="S15" t="str" cm="1">
        <f t="array" ref="S15">_xlfn.IFS(Table1[[#This Row],[Shipping_Charges]]&lt;=150,"average charge",Table1[[#This Row],[Shipping_Charges]]&lt;=300,"High Charge")</f>
        <v>average charge</v>
      </c>
      <c r="T15" s="17" t="str">
        <f>IF(Table1[[#This Row],[Shipping_Charges]]&lt;=60,"true","false")</f>
        <v>true</v>
      </c>
    </row>
    <row r="16" spans="1:20" ht="15" x14ac:dyDescent="0.25">
      <c r="A16" s="12">
        <v>12345754</v>
      </c>
      <c r="B16" s="1">
        <v>7694837</v>
      </c>
      <c r="C16" s="1" t="s">
        <v>26</v>
      </c>
      <c r="D16" s="2">
        <v>355</v>
      </c>
      <c r="E16" s="3">
        <v>366</v>
      </c>
      <c r="F16" s="3">
        <v>73.2</v>
      </c>
      <c r="G16" s="2">
        <v>439.2</v>
      </c>
      <c r="H16" s="4">
        <v>43354</v>
      </c>
      <c r="I16" s="4">
        <v>43359</v>
      </c>
      <c r="J16" s="4"/>
      <c r="K16" s="1"/>
      <c r="L16" s="1"/>
      <c r="M16" s="1"/>
      <c r="N16" s="1">
        <v>2</v>
      </c>
      <c r="O16" s="1">
        <v>8</v>
      </c>
      <c r="P16" s="1" t="s">
        <v>17</v>
      </c>
      <c r="Q16">
        <f t="shared" si="0"/>
        <v>5</v>
      </c>
      <c r="R16" t="str" cm="1">
        <f t="array" ref="R16">_xlfn.IFS(O16&lt;=6,"Unhappy",O16&lt;=8,"Happier",O16&lt;=10,"Happy")</f>
        <v>Happier</v>
      </c>
      <c r="S16" t="str" cm="1">
        <f t="array" ref="S16">_xlfn.IFS(Table1[[#This Row],[Shipping_Charges]]&lt;=150,"average charge",Table1[[#This Row],[Shipping_Charges]]&lt;=300,"High Charge")</f>
        <v>average charge</v>
      </c>
      <c r="T16" s="17" t="str">
        <f>IF(Table1[[#This Row],[Shipping_Charges]]&lt;=60,"true","false")</f>
        <v>false</v>
      </c>
    </row>
    <row r="17" spans="1:20" ht="15" x14ac:dyDescent="0.25">
      <c r="A17" s="12">
        <v>12345737</v>
      </c>
      <c r="B17" s="1">
        <v>5017425</v>
      </c>
      <c r="C17" s="1" t="s">
        <v>27</v>
      </c>
      <c r="D17" s="2">
        <v>272</v>
      </c>
      <c r="E17" s="3">
        <v>347</v>
      </c>
      <c r="F17" s="3">
        <v>4.1807228915662646</v>
      </c>
      <c r="G17" s="2">
        <v>351.18072289156629</v>
      </c>
      <c r="H17" s="4">
        <v>43273</v>
      </c>
      <c r="I17" s="4">
        <v>43277</v>
      </c>
      <c r="J17" s="4"/>
      <c r="K17" s="1"/>
      <c r="L17" s="1"/>
      <c r="M17" s="1"/>
      <c r="N17" s="1">
        <v>2</v>
      </c>
      <c r="O17" s="1">
        <v>8</v>
      </c>
      <c r="P17" s="1" t="s">
        <v>17</v>
      </c>
      <c r="Q17">
        <f t="shared" si="0"/>
        <v>4</v>
      </c>
      <c r="R17" t="str" cm="1">
        <f t="array" ref="R17">_xlfn.IFS(O17&lt;=6,"Unhappy",O17&lt;=8,"Happier",O17&lt;=10,"Happy")</f>
        <v>Happier</v>
      </c>
      <c r="S17" t="str" cm="1">
        <f t="array" ref="S17">_xlfn.IFS(Table1[[#This Row],[Shipping_Charges]]&lt;=150,"average charge",Table1[[#This Row],[Shipping_Charges]]&lt;=300,"High Charge")</f>
        <v>average charge</v>
      </c>
      <c r="T17" s="17" t="str">
        <f>IF(Table1[[#This Row],[Shipping_Charges]]&lt;=60,"true","false")</f>
        <v>true</v>
      </c>
    </row>
    <row r="18" spans="1:20" ht="15" x14ac:dyDescent="0.25">
      <c r="A18" s="12">
        <v>12345745</v>
      </c>
      <c r="B18" s="1">
        <v>5403777</v>
      </c>
      <c r="C18" s="1" t="s">
        <v>28</v>
      </c>
      <c r="D18" s="2">
        <v>875</v>
      </c>
      <c r="E18" s="3">
        <v>953</v>
      </c>
      <c r="F18" s="3">
        <v>25.078947368421051</v>
      </c>
      <c r="G18" s="2">
        <v>978.07894736842104</v>
      </c>
      <c r="H18" s="4">
        <v>43315</v>
      </c>
      <c r="I18" s="4">
        <v>43334</v>
      </c>
      <c r="J18" s="4"/>
      <c r="K18" s="1"/>
      <c r="L18" s="1"/>
      <c r="M18" s="1"/>
      <c r="N18" s="1">
        <v>2</v>
      </c>
      <c r="O18" s="1">
        <v>6</v>
      </c>
      <c r="P18" s="1" t="s">
        <v>19</v>
      </c>
      <c r="Q18">
        <f t="shared" si="0"/>
        <v>19</v>
      </c>
      <c r="R18" t="str" cm="1">
        <f t="array" ref="R18">_xlfn.IFS(O18&lt;=6,"Unhappy",O18&lt;=8,"Happier",O18&lt;=10,"Happy")</f>
        <v>Unhappy</v>
      </c>
      <c r="S18" t="str" cm="1">
        <f t="array" ref="S18">_xlfn.IFS(Table1[[#This Row],[Shipping_Charges]]&lt;=150,"average charge",Table1[[#This Row],[Shipping_Charges]]&lt;=300,"High Charge")</f>
        <v>average charge</v>
      </c>
      <c r="T18" s="17" t="str">
        <f>IF(Table1[[#This Row],[Shipping_Charges]]&lt;=60,"true","false")</f>
        <v>true</v>
      </c>
    </row>
    <row r="19" spans="1:20" ht="15" x14ac:dyDescent="0.25">
      <c r="A19" s="12">
        <v>12345739</v>
      </c>
      <c r="B19" s="1">
        <v>4379588</v>
      </c>
      <c r="C19" s="1" t="s">
        <v>29</v>
      </c>
      <c r="D19" s="2">
        <v>517</v>
      </c>
      <c r="E19" s="3">
        <v>612</v>
      </c>
      <c r="F19" s="3">
        <v>9.870967741935484</v>
      </c>
      <c r="G19" s="2">
        <v>621.87096774193549</v>
      </c>
      <c r="H19" s="4">
        <v>43288</v>
      </c>
      <c r="I19" s="4">
        <v>43301</v>
      </c>
      <c r="J19" s="4"/>
      <c r="K19" s="1"/>
      <c r="L19" s="1"/>
      <c r="M19" s="1"/>
      <c r="N19" s="1">
        <v>2</v>
      </c>
      <c r="O19" s="1">
        <v>7</v>
      </c>
      <c r="P19" s="1" t="s">
        <v>17</v>
      </c>
      <c r="Q19">
        <f t="shared" si="0"/>
        <v>13</v>
      </c>
      <c r="R19" t="str" cm="1">
        <f t="array" ref="R19">_xlfn.IFS(O19&lt;=6,"Unhappy",O19&lt;=8,"Happier",O19&lt;=10,"Happy")</f>
        <v>Happier</v>
      </c>
      <c r="S19" t="str" cm="1">
        <f t="array" ref="S19">_xlfn.IFS(Table1[[#This Row],[Shipping_Charges]]&lt;=150,"average charge",Table1[[#This Row],[Shipping_Charges]]&lt;=300,"High Charge")</f>
        <v>average charge</v>
      </c>
      <c r="T19" s="17" t="str">
        <f>IF(Table1[[#This Row],[Shipping_Charges]]&lt;=60,"true","false")</f>
        <v>true</v>
      </c>
    </row>
    <row r="20" spans="1:20" ht="15" x14ac:dyDescent="0.25">
      <c r="A20" s="12">
        <v>12345690</v>
      </c>
      <c r="B20" s="1">
        <v>1941129</v>
      </c>
      <c r="C20" s="1" t="s">
        <v>30</v>
      </c>
      <c r="D20" s="2">
        <v>921</v>
      </c>
      <c r="E20" s="3">
        <v>1013</v>
      </c>
      <c r="F20" s="3">
        <v>32.677419354838712</v>
      </c>
      <c r="G20" s="2">
        <v>1045.6774193548388</v>
      </c>
      <c r="H20" s="4">
        <v>43102</v>
      </c>
      <c r="I20" s="4">
        <v>43118</v>
      </c>
      <c r="J20" s="4">
        <v>43137</v>
      </c>
      <c r="K20" s="1"/>
      <c r="L20" s="1"/>
      <c r="M20" s="1"/>
      <c r="N20" s="2">
        <v>0</v>
      </c>
      <c r="O20" s="1">
        <v>5</v>
      </c>
      <c r="P20" s="1" t="s">
        <v>19</v>
      </c>
      <c r="Q20">
        <f t="shared" si="0"/>
        <v>16</v>
      </c>
      <c r="R20" t="str" cm="1">
        <f t="array" ref="R20">_xlfn.IFS(O20&lt;=6,"Unhappy",O20&lt;=8,"Happier",O20&lt;=10,"Happy")</f>
        <v>Unhappy</v>
      </c>
      <c r="S20" t="str" cm="1">
        <f t="array" ref="S20">_xlfn.IFS(Table1[[#This Row],[Shipping_Charges]]&lt;=150,"average charge",Table1[[#This Row],[Shipping_Charges]]&lt;=300,"High Charge")</f>
        <v>average charge</v>
      </c>
      <c r="T20" s="17" t="str">
        <f>IF(Table1[[#This Row],[Shipping_Charges]]&lt;=60,"true","false")</f>
        <v>true</v>
      </c>
    </row>
    <row r="21" spans="1:20" ht="15" x14ac:dyDescent="0.25">
      <c r="A21" s="12">
        <v>12345727</v>
      </c>
      <c r="B21" s="1">
        <v>6527757</v>
      </c>
      <c r="C21" s="1" t="s">
        <v>31</v>
      </c>
      <c r="D21" s="2">
        <v>566</v>
      </c>
      <c r="E21" s="3">
        <v>567</v>
      </c>
      <c r="F21" s="3">
        <v>70.875</v>
      </c>
      <c r="G21" s="2">
        <v>637.875</v>
      </c>
      <c r="H21" s="4">
        <v>43222</v>
      </c>
      <c r="I21" s="4">
        <v>43228</v>
      </c>
      <c r="J21" s="4"/>
      <c r="K21" s="1"/>
      <c r="L21" s="1"/>
      <c r="M21" s="1"/>
      <c r="N21" s="1">
        <v>2</v>
      </c>
      <c r="O21" s="1">
        <v>7</v>
      </c>
      <c r="P21" s="1" t="s">
        <v>19</v>
      </c>
      <c r="Q21">
        <f t="shared" si="0"/>
        <v>6</v>
      </c>
      <c r="R21" t="str" cm="1">
        <f t="array" ref="R21">_xlfn.IFS(O21&lt;=6,"Unhappy",O21&lt;=8,"Happier",O21&lt;=10,"Happy")</f>
        <v>Happier</v>
      </c>
      <c r="S21" t="str" cm="1">
        <f t="array" ref="S21">_xlfn.IFS(Table1[[#This Row],[Shipping_Charges]]&lt;=150,"average charge",Table1[[#This Row],[Shipping_Charges]]&lt;=300,"High Charge")</f>
        <v>average charge</v>
      </c>
      <c r="T21" s="17" t="str">
        <f>IF(Table1[[#This Row],[Shipping_Charges]]&lt;=60,"true","false")</f>
        <v>false</v>
      </c>
    </row>
    <row r="22" spans="1:20" ht="15" x14ac:dyDescent="0.25">
      <c r="A22" s="12">
        <v>12345729</v>
      </c>
      <c r="B22" s="1">
        <v>3271856</v>
      </c>
      <c r="C22" s="1" t="s">
        <v>31</v>
      </c>
      <c r="D22" s="2">
        <v>687</v>
      </c>
      <c r="E22" s="3">
        <v>757</v>
      </c>
      <c r="F22" s="3">
        <v>7.804123711340206</v>
      </c>
      <c r="G22" s="2">
        <v>764.80412371134025</v>
      </c>
      <c r="H22" s="4">
        <v>43232</v>
      </c>
      <c r="I22" s="4">
        <v>43235</v>
      </c>
      <c r="J22" s="4"/>
      <c r="K22" s="1"/>
      <c r="L22" s="1"/>
      <c r="M22" s="1"/>
      <c r="N22" s="1">
        <v>1</v>
      </c>
      <c r="O22" s="1">
        <v>7</v>
      </c>
      <c r="P22" s="1" t="s">
        <v>19</v>
      </c>
      <c r="Q22">
        <f t="shared" si="0"/>
        <v>3</v>
      </c>
      <c r="R22" t="str" cm="1">
        <f t="array" ref="R22">_xlfn.IFS(O22&lt;=6,"Unhappy",O22&lt;=8,"Happier",O22&lt;=10,"Happy")</f>
        <v>Happier</v>
      </c>
      <c r="S22" t="str" cm="1">
        <f t="array" ref="S22">_xlfn.IFS(Table1[[#This Row],[Shipping_Charges]]&lt;=150,"average charge",Table1[[#This Row],[Shipping_Charges]]&lt;=300,"High Charge")</f>
        <v>average charge</v>
      </c>
      <c r="T22" s="17" t="str">
        <f>IF(Table1[[#This Row],[Shipping_Charges]]&lt;=60,"true","false")</f>
        <v>true</v>
      </c>
    </row>
    <row r="23" spans="1:20" ht="15" x14ac:dyDescent="0.25">
      <c r="A23" s="12">
        <v>12345725</v>
      </c>
      <c r="B23" s="1">
        <v>4608560</v>
      </c>
      <c r="C23" s="1" t="s">
        <v>32</v>
      </c>
      <c r="D23" s="2">
        <v>287</v>
      </c>
      <c r="E23" s="3">
        <v>374</v>
      </c>
      <c r="F23" s="3">
        <v>5.1944444444444446</v>
      </c>
      <c r="G23" s="2">
        <v>379.19444444444446</v>
      </c>
      <c r="H23" s="4">
        <v>43208</v>
      </c>
      <c r="I23" s="4">
        <v>43226</v>
      </c>
      <c r="J23" s="4"/>
      <c r="K23" s="1"/>
      <c r="L23" s="1"/>
      <c r="M23" s="1"/>
      <c r="N23" s="1">
        <v>2</v>
      </c>
      <c r="O23" s="1">
        <v>10</v>
      </c>
      <c r="P23" s="1" t="s">
        <v>19</v>
      </c>
      <c r="Q23">
        <f t="shared" si="0"/>
        <v>18</v>
      </c>
      <c r="R23" t="str" cm="1">
        <f t="array" ref="R23">_xlfn.IFS(O23&lt;=6,"Unhappy",O23&lt;=8,"Happier",O23&lt;=10,"Happy")</f>
        <v>Happy</v>
      </c>
      <c r="S23" t="str" cm="1">
        <f t="array" ref="S23">_xlfn.IFS(Table1[[#This Row],[Shipping_Charges]]&lt;=150,"average charge",Table1[[#This Row],[Shipping_Charges]]&lt;=300,"High Charge")</f>
        <v>average charge</v>
      </c>
      <c r="T23" s="17" t="str">
        <f>IF(Table1[[#This Row],[Shipping_Charges]]&lt;=60,"true","false")</f>
        <v>true</v>
      </c>
    </row>
    <row r="24" spans="1:20" ht="15" x14ac:dyDescent="0.25">
      <c r="A24" s="12">
        <v>12345732</v>
      </c>
      <c r="B24" s="1">
        <v>8953900</v>
      </c>
      <c r="C24" s="1" t="s">
        <v>33</v>
      </c>
      <c r="D24" s="2">
        <v>479</v>
      </c>
      <c r="E24" s="3">
        <v>555</v>
      </c>
      <c r="F24" s="3">
        <v>69.375</v>
      </c>
      <c r="G24" s="2">
        <v>624.375</v>
      </c>
      <c r="H24" s="4">
        <v>43245</v>
      </c>
      <c r="I24" s="4">
        <v>43261</v>
      </c>
      <c r="J24" s="4"/>
      <c r="K24" s="1"/>
      <c r="L24" s="1"/>
      <c r="M24" s="1"/>
      <c r="N24" s="1">
        <v>2</v>
      </c>
      <c r="O24" s="1">
        <v>7</v>
      </c>
      <c r="P24" s="1" t="s">
        <v>17</v>
      </c>
      <c r="Q24">
        <f t="shared" si="0"/>
        <v>16</v>
      </c>
      <c r="R24" t="str" cm="1">
        <f t="array" ref="R24">_xlfn.IFS(O24&lt;=6,"Unhappy",O24&lt;=8,"Happier",O24&lt;=10,"Happy")</f>
        <v>Happier</v>
      </c>
      <c r="S24" t="str" cm="1">
        <f t="array" ref="S24">_xlfn.IFS(Table1[[#This Row],[Shipping_Charges]]&lt;=150,"average charge",Table1[[#This Row],[Shipping_Charges]]&lt;=300,"High Charge")</f>
        <v>average charge</v>
      </c>
      <c r="T24" s="17" t="str">
        <f>IF(Table1[[#This Row],[Shipping_Charges]]&lt;=60,"true","false")</f>
        <v>false</v>
      </c>
    </row>
    <row r="25" spans="1:20" ht="15" x14ac:dyDescent="0.25">
      <c r="A25" s="12">
        <v>12345767</v>
      </c>
      <c r="B25" s="1">
        <v>3560886</v>
      </c>
      <c r="C25" s="1" t="s">
        <v>33</v>
      </c>
      <c r="D25" s="2">
        <v>908</v>
      </c>
      <c r="E25" s="3">
        <v>959</v>
      </c>
      <c r="F25" s="3">
        <v>12.618421052631579</v>
      </c>
      <c r="G25" s="2">
        <v>971.61842105263156</v>
      </c>
      <c r="H25" s="4">
        <v>43411</v>
      </c>
      <c r="I25" s="4">
        <v>43417</v>
      </c>
      <c r="J25" s="4"/>
      <c r="K25" s="1"/>
      <c r="L25" s="1"/>
      <c r="M25" s="1"/>
      <c r="N25" s="1">
        <v>1</v>
      </c>
      <c r="O25" s="1">
        <v>7</v>
      </c>
      <c r="P25" s="1" t="s">
        <v>19</v>
      </c>
      <c r="Q25">
        <f t="shared" si="0"/>
        <v>6</v>
      </c>
      <c r="R25" t="str" cm="1">
        <f t="array" ref="R25">_xlfn.IFS(O25&lt;=6,"Unhappy",O25&lt;=8,"Happier",O25&lt;=10,"Happy")</f>
        <v>Happier</v>
      </c>
      <c r="S25" t="str" cm="1">
        <f t="array" ref="S25">_xlfn.IFS(Table1[[#This Row],[Shipping_Charges]]&lt;=150,"average charge",Table1[[#This Row],[Shipping_Charges]]&lt;=300,"High Charge")</f>
        <v>average charge</v>
      </c>
      <c r="T25" s="17" t="str">
        <f>IF(Table1[[#This Row],[Shipping_Charges]]&lt;=60,"true","false")</f>
        <v>true</v>
      </c>
    </row>
    <row r="26" spans="1:20" ht="15" x14ac:dyDescent="0.25">
      <c r="A26" s="12">
        <v>12345770</v>
      </c>
      <c r="B26" s="1">
        <v>2607186</v>
      </c>
      <c r="C26" s="1" t="s">
        <v>33</v>
      </c>
      <c r="D26" s="2">
        <v>850</v>
      </c>
      <c r="E26" s="3">
        <v>894</v>
      </c>
      <c r="F26" s="3">
        <v>47.05263157894737</v>
      </c>
      <c r="G26" s="2">
        <v>941.0526315789474</v>
      </c>
      <c r="H26" s="4">
        <v>43428</v>
      </c>
      <c r="I26" s="4">
        <v>43438</v>
      </c>
      <c r="J26" s="4"/>
      <c r="K26" s="1"/>
      <c r="L26" s="1"/>
      <c r="M26" s="1"/>
      <c r="N26" s="1">
        <v>2</v>
      </c>
      <c r="O26" s="1">
        <v>10</v>
      </c>
      <c r="P26" s="1" t="s">
        <v>17</v>
      </c>
      <c r="Q26">
        <f t="shared" si="0"/>
        <v>10</v>
      </c>
      <c r="R26" t="str" cm="1">
        <f t="array" ref="R26">_xlfn.IFS(O26&lt;=6,"Unhappy",O26&lt;=8,"Happier",O26&lt;=10,"Happy")</f>
        <v>Happy</v>
      </c>
      <c r="S26" t="str" cm="1">
        <f t="array" ref="S26">_xlfn.IFS(Table1[[#This Row],[Shipping_Charges]]&lt;=150,"average charge",Table1[[#This Row],[Shipping_Charges]]&lt;=300,"High Charge")</f>
        <v>average charge</v>
      </c>
      <c r="T26" s="17" t="str">
        <f>IF(Table1[[#This Row],[Shipping_Charges]]&lt;=60,"true","false")</f>
        <v>true</v>
      </c>
    </row>
    <row r="27" spans="1:20" ht="15" x14ac:dyDescent="0.25">
      <c r="A27" s="12">
        <v>12345678</v>
      </c>
      <c r="B27" s="1">
        <v>4272996</v>
      </c>
      <c r="C27" s="1" t="s">
        <v>34</v>
      </c>
      <c r="D27" s="2">
        <v>930</v>
      </c>
      <c r="E27" s="3">
        <v>940</v>
      </c>
      <c r="F27" s="3">
        <v>19.583333333333332</v>
      </c>
      <c r="G27" s="2">
        <v>959.58333333333337</v>
      </c>
      <c r="H27" s="4">
        <v>43101</v>
      </c>
      <c r="I27" s="4">
        <v>43102</v>
      </c>
      <c r="J27" s="4">
        <v>43113</v>
      </c>
      <c r="K27" s="1"/>
      <c r="L27" s="1"/>
      <c r="M27" s="1"/>
      <c r="N27" s="2">
        <v>2</v>
      </c>
      <c r="O27" s="1">
        <v>1</v>
      </c>
      <c r="P27" s="1" t="s">
        <v>17</v>
      </c>
      <c r="Q27">
        <f t="shared" si="0"/>
        <v>1</v>
      </c>
      <c r="R27" t="str" cm="1">
        <f t="array" ref="R27">_xlfn.IFS(O27&lt;=6,"Unhappy",O27&lt;=8,"Happier",O27&lt;=10,"Happy")</f>
        <v>Unhappy</v>
      </c>
      <c r="S27" t="str" cm="1">
        <f t="array" ref="S27">_xlfn.IFS(Table1[[#This Row],[Shipping_Charges]]&lt;=150,"average charge",Table1[[#This Row],[Shipping_Charges]]&lt;=300,"High Charge")</f>
        <v>average charge</v>
      </c>
      <c r="T27" s="17" t="str">
        <f>IF(Table1[[#This Row],[Shipping_Charges]]&lt;=60,"true","false")</f>
        <v>true</v>
      </c>
    </row>
    <row r="28" spans="1:20" ht="15" x14ac:dyDescent="0.25">
      <c r="A28" s="12">
        <v>12345693</v>
      </c>
      <c r="B28" s="1">
        <v>9178898</v>
      </c>
      <c r="C28" s="1" t="s">
        <v>35</v>
      </c>
      <c r="D28" s="2">
        <v>549</v>
      </c>
      <c r="E28" s="3">
        <v>641</v>
      </c>
      <c r="F28" s="3">
        <v>6.677083333333333</v>
      </c>
      <c r="G28" s="2">
        <v>647.67708333333337</v>
      </c>
      <c r="H28" s="4">
        <v>43102</v>
      </c>
      <c r="I28" s="4">
        <v>43117</v>
      </c>
      <c r="J28" s="4"/>
      <c r="K28" s="4">
        <v>43108</v>
      </c>
      <c r="L28" s="1"/>
      <c r="M28" s="1"/>
      <c r="N28" s="2">
        <v>10</v>
      </c>
      <c r="O28" s="1">
        <v>4</v>
      </c>
      <c r="P28" s="1" t="s">
        <v>19</v>
      </c>
      <c r="Q28">
        <f t="shared" si="0"/>
        <v>15</v>
      </c>
      <c r="R28" t="str" cm="1">
        <f t="array" ref="R28">_xlfn.IFS(O28&lt;=6,"Unhappy",O28&lt;=8,"Happier",O28&lt;=10,"Happy")</f>
        <v>Unhappy</v>
      </c>
      <c r="S28" t="str" cm="1">
        <f t="array" ref="S28">_xlfn.IFS(Table1[[#This Row],[Shipping_Charges]]&lt;=150,"average charge",Table1[[#This Row],[Shipping_Charges]]&lt;=300,"High Charge")</f>
        <v>average charge</v>
      </c>
      <c r="T28" s="17" t="str">
        <f>IF(Table1[[#This Row],[Shipping_Charges]]&lt;=60,"true","false")</f>
        <v>true</v>
      </c>
    </row>
    <row r="29" spans="1:20" ht="15" x14ac:dyDescent="0.25">
      <c r="A29" s="12">
        <v>12345731</v>
      </c>
      <c r="B29" s="1">
        <v>9296082</v>
      </c>
      <c r="C29" s="1" t="s">
        <v>35</v>
      </c>
      <c r="D29" s="2">
        <v>375</v>
      </c>
      <c r="E29" s="3">
        <v>390</v>
      </c>
      <c r="F29" s="3">
        <v>12.1875</v>
      </c>
      <c r="G29" s="2">
        <v>402.1875</v>
      </c>
      <c r="H29" s="4">
        <v>43239</v>
      </c>
      <c r="I29" s="4">
        <v>43252</v>
      </c>
      <c r="J29" s="4"/>
      <c r="K29" s="1"/>
      <c r="L29" s="1"/>
      <c r="M29" s="1"/>
      <c r="N29" s="1">
        <v>0</v>
      </c>
      <c r="O29" s="1">
        <v>8</v>
      </c>
      <c r="P29" s="1" t="s">
        <v>19</v>
      </c>
      <c r="Q29">
        <f t="shared" si="0"/>
        <v>13</v>
      </c>
      <c r="R29" t="str" cm="1">
        <f t="array" ref="R29">_xlfn.IFS(O29&lt;=6,"Unhappy",O29&lt;=8,"Happier",O29&lt;=10,"Happy")</f>
        <v>Happier</v>
      </c>
      <c r="S29" t="str" cm="1">
        <f t="array" ref="S29">_xlfn.IFS(Table1[[#This Row],[Shipping_Charges]]&lt;=150,"average charge",Table1[[#This Row],[Shipping_Charges]]&lt;=300,"High Charge")</f>
        <v>average charge</v>
      </c>
      <c r="T29" s="17" t="str">
        <f>IF(Table1[[#This Row],[Shipping_Charges]]&lt;=60,"true","false")</f>
        <v>true</v>
      </c>
    </row>
    <row r="30" spans="1:20" ht="15" x14ac:dyDescent="0.25">
      <c r="A30" s="12">
        <v>12345744</v>
      </c>
      <c r="B30" s="1">
        <v>1723916</v>
      </c>
      <c r="C30" s="1" t="s">
        <v>36</v>
      </c>
      <c r="D30" s="2">
        <v>538</v>
      </c>
      <c r="E30" s="3">
        <v>614</v>
      </c>
      <c r="F30" s="3">
        <v>22.74074074074074</v>
      </c>
      <c r="G30" s="2">
        <v>636.74074074074076</v>
      </c>
      <c r="H30" s="4">
        <v>43305</v>
      </c>
      <c r="I30" s="4">
        <v>43308</v>
      </c>
      <c r="J30" s="4"/>
      <c r="K30" s="1"/>
      <c r="L30" s="1"/>
      <c r="M30" s="1"/>
      <c r="N30" s="1">
        <v>2</v>
      </c>
      <c r="O30" s="1">
        <v>10</v>
      </c>
      <c r="P30" s="1" t="s">
        <v>19</v>
      </c>
      <c r="Q30">
        <f t="shared" si="0"/>
        <v>3</v>
      </c>
      <c r="R30" t="str" cm="1">
        <f t="array" ref="R30">_xlfn.IFS(O30&lt;=6,"Unhappy",O30&lt;=8,"Happier",O30&lt;=10,"Happy")</f>
        <v>Happy</v>
      </c>
      <c r="S30" t="str" cm="1">
        <f t="array" ref="S30">_xlfn.IFS(Table1[[#This Row],[Shipping_Charges]]&lt;=150,"average charge",Table1[[#This Row],[Shipping_Charges]]&lt;=300,"High Charge")</f>
        <v>average charge</v>
      </c>
      <c r="T30" s="17" t="str">
        <f>IF(Table1[[#This Row],[Shipping_Charges]]&lt;=60,"true","false")</f>
        <v>true</v>
      </c>
    </row>
    <row r="31" spans="1:20" ht="15" x14ac:dyDescent="0.25">
      <c r="A31" s="12">
        <v>12345750</v>
      </c>
      <c r="B31" s="1">
        <v>9114112</v>
      </c>
      <c r="C31" s="1" t="s">
        <v>36</v>
      </c>
      <c r="D31" s="2">
        <v>36</v>
      </c>
      <c r="E31" s="3">
        <v>74</v>
      </c>
      <c r="F31" s="3">
        <v>0.92500000000000004</v>
      </c>
      <c r="G31" s="2">
        <v>74.924999999999997</v>
      </c>
      <c r="H31" s="4">
        <v>43337</v>
      </c>
      <c r="I31" s="4">
        <v>43340</v>
      </c>
      <c r="J31" s="4"/>
      <c r="K31" s="1"/>
      <c r="L31" s="1"/>
      <c r="M31" s="1"/>
      <c r="N31" s="1">
        <v>0</v>
      </c>
      <c r="O31" s="1">
        <v>7</v>
      </c>
      <c r="P31" s="1" t="s">
        <v>17</v>
      </c>
      <c r="Q31">
        <f t="shared" si="0"/>
        <v>3</v>
      </c>
      <c r="R31" t="str" cm="1">
        <f t="array" ref="R31">_xlfn.IFS(O31&lt;=6,"Unhappy",O31&lt;=8,"Happier",O31&lt;=10,"Happy")</f>
        <v>Happier</v>
      </c>
      <c r="S31" t="str" cm="1">
        <f t="array" ref="S31">_xlfn.IFS(Table1[[#This Row],[Shipping_Charges]]&lt;=150,"average charge",Table1[[#This Row],[Shipping_Charges]]&lt;=300,"High Charge")</f>
        <v>average charge</v>
      </c>
      <c r="T31" s="17" t="str">
        <f>IF(Table1[[#This Row],[Shipping_Charges]]&lt;=60,"true","false")</f>
        <v>true</v>
      </c>
    </row>
    <row r="32" spans="1:20" ht="15" x14ac:dyDescent="0.25">
      <c r="A32" s="12">
        <v>12345704</v>
      </c>
      <c r="B32" s="1">
        <v>4808361</v>
      </c>
      <c r="C32" s="1" t="s">
        <v>37</v>
      </c>
      <c r="D32" s="2">
        <v>577</v>
      </c>
      <c r="E32" s="3">
        <v>669</v>
      </c>
      <c r="F32" s="3">
        <v>19.676470588235293</v>
      </c>
      <c r="G32" s="2">
        <v>688.67647058823525</v>
      </c>
      <c r="H32" s="4">
        <v>43107</v>
      </c>
      <c r="I32" s="4">
        <v>43108</v>
      </c>
      <c r="J32" s="4"/>
      <c r="K32" s="1"/>
      <c r="L32" s="5"/>
      <c r="M32" s="4">
        <v>43103</v>
      </c>
      <c r="N32" s="2">
        <v>4</v>
      </c>
      <c r="O32" s="1">
        <v>1</v>
      </c>
      <c r="P32" s="1" t="s">
        <v>17</v>
      </c>
      <c r="Q32">
        <f t="shared" si="0"/>
        <v>1</v>
      </c>
      <c r="R32" t="str" cm="1">
        <f t="array" ref="R32">_xlfn.IFS(O32&lt;=6,"Unhappy",O32&lt;=8,"Happier",O32&lt;=10,"Happy")</f>
        <v>Unhappy</v>
      </c>
      <c r="S32" t="str" cm="1">
        <f t="array" ref="S32">_xlfn.IFS(Table1[[#This Row],[Shipping_Charges]]&lt;=150,"average charge",Table1[[#This Row],[Shipping_Charges]]&lt;=300,"High Charge")</f>
        <v>average charge</v>
      </c>
      <c r="T32" s="17" t="str">
        <f>IF(Table1[[#This Row],[Shipping_Charges]]&lt;=60,"true","false")</f>
        <v>true</v>
      </c>
    </row>
    <row r="33" spans="1:20" ht="15" x14ac:dyDescent="0.25">
      <c r="A33" s="12">
        <v>12345726</v>
      </c>
      <c r="B33" s="1">
        <v>8264386</v>
      </c>
      <c r="C33" s="1" t="s">
        <v>37</v>
      </c>
      <c r="D33" s="2">
        <v>460</v>
      </c>
      <c r="E33" s="3">
        <v>517</v>
      </c>
      <c r="F33" s="3">
        <v>25.85</v>
      </c>
      <c r="G33" s="2">
        <v>542.85</v>
      </c>
      <c r="H33" s="4">
        <v>43213</v>
      </c>
      <c r="I33" s="4">
        <v>43230</v>
      </c>
      <c r="J33" s="4"/>
      <c r="K33" s="1"/>
      <c r="L33" s="1"/>
      <c r="M33" s="1"/>
      <c r="N33" s="1">
        <v>2</v>
      </c>
      <c r="O33" s="1">
        <v>10</v>
      </c>
      <c r="P33" s="1" t="s">
        <v>19</v>
      </c>
      <c r="Q33">
        <f t="shared" si="0"/>
        <v>17</v>
      </c>
      <c r="R33" t="str" cm="1">
        <f t="array" ref="R33">_xlfn.IFS(O33&lt;=6,"Unhappy",O33&lt;=8,"Happier",O33&lt;=10,"Happy")</f>
        <v>Happy</v>
      </c>
      <c r="S33" t="str" cm="1">
        <f t="array" ref="S33">_xlfn.IFS(Table1[[#This Row],[Shipping_Charges]]&lt;=150,"average charge",Table1[[#This Row],[Shipping_Charges]]&lt;=300,"High Charge")</f>
        <v>average charge</v>
      </c>
      <c r="T33" s="17" t="str">
        <f>IF(Table1[[#This Row],[Shipping_Charges]]&lt;=60,"true","false")</f>
        <v>true</v>
      </c>
    </row>
    <row r="34" spans="1:20" ht="15" x14ac:dyDescent="0.25">
      <c r="A34" s="12">
        <v>12345738</v>
      </c>
      <c r="B34" s="1">
        <v>2847943</v>
      </c>
      <c r="C34" s="1" t="s">
        <v>37</v>
      </c>
      <c r="D34" s="2">
        <v>552</v>
      </c>
      <c r="E34" s="3">
        <v>587</v>
      </c>
      <c r="F34" s="3">
        <v>11.288461538461538</v>
      </c>
      <c r="G34" s="2">
        <v>598.28846153846155</v>
      </c>
      <c r="H34" s="4">
        <v>43282</v>
      </c>
      <c r="I34" s="4">
        <v>43283</v>
      </c>
      <c r="J34" s="4"/>
      <c r="K34" s="1"/>
      <c r="L34" s="1"/>
      <c r="M34" s="1"/>
      <c r="N34" s="1">
        <v>0</v>
      </c>
      <c r="O34" s="1">
        <v>7</v>
      </c>
      <c r="P34" s="1" t="s">
        <v>17</v>
      </c>
      <c r="Q34">
        <f t="shared" si="0"/>
        <v>1</v>
      </c>
      <c r="R34" t="str" cm="1">
        <f t="array" ref="R34">_xlfn.IFS(O34&lt;=6,"Unhappy",O34&lt;=8,"Happier",O34&lt;=10,"Happy")</f>
        <v>Happier</v>
      </c>
      <c r="S34" t="str" cm="1">
        <f t="array" ref="S34">_xlfn.IFS(Table1[[#This Row],[Shipping_Charges]]&lt;=150,"average charge",Table1[[#This Row],[Shipping_Charges]]&lt;=300,"High Charge")</f>
        <v>average charge</v>
      </c>
      <c r="T34" s="17" t="str">
        <f>IF(Table1[[#This Row],[Shipping_Charges]]&lt;=60,"true","false")</f>
        <v>true</v>
      </c>
    </row>
    <row r="35" spans="1:20" ht="15" x14ac:dyDescent="0.25">
      <c r="A35" s="12">
        <v>12345735</v>
      </c>
      <c r="B35" s="1">
        <v>2595134</v>
      </c>
      <c r="C35" s="1" t="s">
        <v>38</v>
      </c>
      <c r="D35" s="2">
        <v>615</v>
      </c>
      <c r="E35" s="3">
        <v>661</v>
      </c>
      <c r="F35" s="3">
        <v>9.0547945205479454</v>
      </c>
      <c r="G35" s="2">
        <v>670.05479452054794</v>
      </c>
      <c r="H35" s="4">
        <v>43260</v>
      </c>
      <c r="I35" s="4">
        <v>43278</v>
      </c>
      <c r="J35" s="4"/>
      <c r="K35" s="1"/>
      <c r="L35" s="1"/>
      <c r="M35" s="1"/>
      <c r="N35" s="1">
        <v>2</v>
      </c>
      <c r="O35" s="1">
        <v>8</v>
      </c>
      <c r="P35" s="1" t="s">
        <v>17</v>
      </c>
      <c r="Q35">
        <f t="shared" si="0"/>
        <v>18</v>
      </c>
      <c r="R35" t="str" cm="1">
        <f t="array" ref="R35">_xlfn.IFS(O35&lt;=6,"Unhappy",O35&lt;=8,"Happier",O35&lt;=10,"Happy")</f>
        <v>Happier</v>
      </c>
      <c r="S35" t="str" cm="1">
        <f t="array" ref="S35">_xlfn.IFS(Table1[[#This Row],[Shipping_Charges]]&lt;=150,"average charge",Table1[[#This Row],[Shipping_Charges]]&lt;=300,"High Charge")</f>
        <v>average charge</v>
      </c>
      <c r="T35" s="17" t="str">
        <f>IF(Table1[[#This Row],[Shipping_Charges]]&lt;=60,"true","false")</f>
        <v>true</v>
      </c>
    </row>
    <row r="36" spans="1:20" ht="15" x14ac:dyDescent="0.25">
      <c r="A36" s="12">
        <v>12345765</v>
      </c>
      <c r="B36" s="1">
        <v>7740013</v>
      </c>
      <c r="C36" s="1" t="s">
        <v>38</v>
      </c>
      <c r="D36" s="2">
        <v>986</v>
      </c>
      <c r="E36" s="3">
        <v>1040</v>
      </c>
      <c r="F36" s="3">
        <v>24.761904761904763</v>
      </c>
      <c r="G36" s="2">
        <v>1064.7619047619048</v>
      </c>
      <c r="H36" s="4">
        <v>43404</v>
      </c>
      <c r="I36" s="4">
        <v>43409</v>
      </c>
      <c r="J36" s="4"/>
      <c r="K36" s="1"/>
      <c r="L36" s="1"/>
      <c r="M36" s="1"/>
      <c r="N36" s="1">
        <v>0</v>
      </c>
      <c r="O36" s="1">
        <v>10</v>
      </c>
      <c r="P36" s="1" t="s">
        <v>19</v>
      </c>
      <c r="Q36">
        <f t="shared" si="0"/>
        <v>5</v>
      </c>
      <c r="R36" t="str" cm="1">
        <f t="array" ref="R36">_xlfn.IFS(O36&lt;=6,"Unhappy",O36&lt;=8,"Happier",O36&lt;=10,"Happy")</f>
        <v>Happy</v>
      </c>
      <c r="S36" t="str" cm="1">
        <f t="array" ref="S36">_xlfn.IFS(Table1[[#This Row],[Shipping_Charges]]&lt;=150,"average charge",Table1[[#This Row],[Shipping_Charges]]&lt;=300,"High Charge")</f>
        <v>average charge</v>
      </c>
      <c r="T36" s="17" t="str">
        <f>IF(Table1[[#This Row],[Shipping_Charges]]&lt;=60,"true","false")</f>
        <v>true</v>
      </c>
    </row>
    <row r="37" spans="1:20" ht="15" x14ac:dyDescent="0.25">
      <c r="A37" s="12">
        <v>12345688</v>
      </c>
      <c r="B37" s="1">
        <v>1337203</v>
      </c>
      <c r="C37" s="1" t="s">
        <v>39</v>
      </c>
      <c r="D37" s="2">
        <v>615</v>
      </c>
      <c r="E37" s="3">
        <v>684</v>
      </c>
      <c r="F37" s="3">
        <v>7.6853932584269664</v>
      </c>
      <c r="G37" s="2">
        <v>691.68539325842698</v>
      </c>
      <c r="H37" s="4">
        <v>43102</v>
      </c>
      <c r="I37" s="4">
        <v>43122</v>
      </c>
      <c r="J37" s="4">
        <v>43125</v>
      </c>
      <c r="K37" s="1"/>
      <c r="L37" s="1"/>
      <c r="M37" s="1"/>
      <c r="N37" s="2">
        <v>9</v>
      </c>
      <c r="O37" s="1">
        <v>1</v>
      </c>
      <c r="P37" s="1" t="s">
        <v>19</v>
      </c>
      <c r="Q37">
        <f t="shared" si="0"/>
        <v>20</v>
      </c>
      <c r="R37" t="str" cm="1">
        <f t="array" ref="R37">_xlfn.IFS(O37&lt;=6,"Unhappy",O37&lt;=8,"Happier",O37&lt;=10,"Happy")</f>
        <v>Unhappy</v>
      </c>
      <c r="S37" t="str" cm="1">
        <f t="array" ref="S37">_xlfn.IFS(Table1[[#This Row],[Shipping_Charges]]&lt;=150,"average charge",Table1[[#This Row],[Shipping_Charges]]&lt;=300,"High Charge")</f>
        <v>average charge</v>
      </c>
      <c r="T37" s="17" t="str">
        <f>IF(Table1[[#This Row],[Shipping_Charges]]&lt;=60,"true","false")</f>
        <v>true</v>
      </c>
    </row>
    <row r="38" spans="1:20" ht="15" x14ac:dyDescent="0.25">
      <c r="A38" s="12">
        <v>12345695</v>
      </c>
      <c r="B38" s="1">
        <v>9899284</v>
      </c>
      <c r="C38" s="1" t="s">
        <v>39</v>
      </c>
      <c r="D38" s="2">
        <v>278</v>
      </c>
      <c r="E38" s="3">
        <v>330</v>
      </c>
      <c r="F38" s="3">
        <v>5.8928571428571432</v>
      </c>
      <c r="G38" s="2">
        <v>335.89285714285717</v>
      </c>
      <c r="H38" s="4">
        <v>43102</v>
      </c>
      <c r="I38" s="4">
        <v>43107</v>
      </c>
      <c r="J38" s="4"/>
      <c r="K38" s="4"/>
      <c r="L38" s="4">
        <v>43103</v>
      </c>
      <c r="M38" s="1"/>
      <c r="N38" s="2">
        <v>3</v>
      </c>
      <c r="O38" s="1">
        <v>4</v>
      </c>
      <c r="P38" s="1" t="s">
        <v>19</v>
      </c>
      <c r="Q38">
        <f t="shared" si="0"/>
        <v>5</v>
      </c>
      <c r="R38" t="str" cm="1">
        <f t="array" ref="R38">_xlfn.IFS(O38&lt;=6,"Unhappy",O38&lt;=8,"Happier",O38&lt;=10,"Happy")</f>
        <v>Unhappy</v>
      </c>
      <c r="S38" t="str" cm="1">
        <f t="array" ref="S38">_xlfn.IFS(Table1[[#This Row],[Shipping_Charges]]&lt;=150,"average charge",Table1[[#This Row],[Shipping_Charges]]&lt;=300,"High Charge")</f>
        <v>average charge</v>
      </c>
      <c r="T38" s="17" t="str">
        <f>IF(Table1[[#This Row],[Shipping_Charges]]&lt;=60,"true","false")</f>
        <v>true</v>
      </c>
    </row>
    <row r="39" spans="1:20" ht="15" x14ac:dyDescent="0.25">
      <c r="A39" s="12">
        <v>12345773</v>
      </c>
      <c r="B39" s="1">
        <v>7107973</v>
      </c>
      <c r="C39" s="1" t="s">
        <v>39</v>
      </c>
      <c r="D39" s="2">
        <v>507</v>
      </c>
      <c r="E39" s="3">
        <v>590</v>
      </c>
      <c r="F39" s="3">
        <v>10.727272727272727</v>
      </c>
      <c r="G39" s="2">
        <v>600.72727272727275</v>
      </c>
      <c r="H39" s="4">
        <v>43445</v>
      </c>
      <c r="I39" s="4">
        <v>43456</v>
      </c>
      <c r="J39" s="4"/>
      <c r="K39" s="1"/>
      <c r="L39" s="1"/>
      <c r="M39" s="1"/>
      <c r="N39" s="1">
        <v>0</v>
      </c>
      <c r="O39" s="1">
        <v>7</v>
      </c>
      <c r="P39" s="1" t="s">
        <v>17</v>
      </c>
      <c r="Q39">
        <f t="shared" si="0"/>
        <v>11</v>
      </c>
      <c r="R39" t="str" cm="1">
        <f t="array" ref="R39">_xlfn.IFS(O39&lt;=6,"Unhappy",O39&lt;=8,"Happier",O39&lt;=10,"Happy")</f>
        <v>Happier</v>
      </c>
      <c r="S39" t="str" cm="1">
        <f t="array" ref="S39">_xlfn.IFS(Table1[[#This Row],[Shipping_Charges]]&lt;=150,"average charge",Table1[[#This Row],[Shipping_Charges]]&lt;=300,"High Charge")</f>
        <v>average charge</v>
      </c>
      <c r="T39" s="17" t="str">
        <f>IF(Table1[[#This Row],[Shipping_Charges]]&lt;=60,"true","false")</f>
        <v>true</v>
      </c>
    </row>
    <row r="40" spans="1:20" ht="15" x14ac:dyDescent="0.25">
      <c r="A40" s="12">
        <v>12345763</v>
      </c>
      <c r="B40" s="1">
        <v>2168794</v>
      </c>
      <c r="C40" s="1" t="s">
        <v>40</v>
      </c>
      <c r="D40" s="2">
        <v>754</v>
      </c>
      <c r="E40" s="3">
        <v>834</v>
      </c>
      <c r="F40" s="3">
        <v>27.8</v>
      </c>
      <c r="G40" s="2">
        <v>861.8</v>
      </c>
      <c r="H40" s="4">
        <v>43397</v>
      </c>
      <c r="I40" s="4">
        <v>43399</v>
      </c>
      <c r="J40" s="4"/>
      <c r="K40" s="1"/>
      <c r="L40" s="1"/>
      <c r="M40" s="1"/>
      <c r="N40" s="1">
        <v>1</v>
      </c>
      <c r="O40" s="1">
        <v>9</v>
      </c>
      <c r="P40" s="1" t="s">
        <v>19</v>
      </c>
      <c r="Q40">
        <f t="shared" si="0"/>
        <v>2</v>
      </c>
      <c r="R40" t="str" cm="1">
        <f t="array" ref="R40">_xlfn.IFS(O40&lt;=6,"Unhappy",O40&lt;=8,"Happier",O40&lt;=10,"Happy")</f>
        <v>Happy</v>
      </c>
      <c r="S40" t="str" cm="1">
        <f t="array" ref="S40">_xlfn.IFS(Table1[[#This Row],[Shipping_Charges]]&lt;=150,"average charge",Table1[[#This Row],[Shipping_Charges]]&lt;=300,"High Charge")</f>
        <v>average charge</v>
      </c>
      <c r="T40" s="17" t="str">
        <f>IF(Table1[[#This Row],[Shipping_Charges]]&lt;=60,"true","false")</f>
        <v>true</v>
      </c>
    </row>
    <row r="41" spans="1:20" ht="15" x14ac:dyDescent="0.25">
      <c r="A41" s="12">
        <v>12345756</v>
      </c>
      <c r="B41" s="1">
        <v>7937785</v>
      </c>
      <c r="C41" s="1" t="s">
        <v>41</v>
      </c>
      <c r="D41" s="2">
        <v>208</v>
      </c>
      <c r="E41" s="3">
        <v>285</v>
      </c>
      <c r="F41" s="3">
        <v>10.961538461538462</v>
      </c>
      <c r="G41" s="2">
        <v>295.96153846153845</v>
      </c>
      <c r="H41" s="4">
        <v>43365</v>
      </c>
      <c r="I41" s="4">
        <v>43385</v>
      </c>
      <c r="J41" s="4"/>
      <c r="K41" s="1"/>
      <c r="L41" s="1"/>
      <c r="M41" s="1"/>
      <c r="N41" s="1">
        <v>1</v>
      </c>
      <c r="O41" s="1">
        <v>9</v>
      </c>
      <c r="P41" s="1" t="s">
        <v>17</v>
      </c>
      <c r="Q41">
        <f t="shared" si="0"/>
        <v>20</v>
      </c>
      <c r="R41" t="str" cm="1">
        <f t="array" ref="R41">_xlfn.IFS(O41&lt;=6,"Unhappy",O41&lt;=8,"Happier",O41&lt;=10,"Happy")</f>
        <v>Happy</v>
      </c>
      <c r="S41" t="str" cm="1">
        <f t="array" ref="S41">_xlfn.IFS(Table1[[#This Row],[Shipping_Charges]]&lt;=150,"average charge",Table1[[#This Row],[Shipping_Charges]]&lt;=300,"High Charge")</f>
        <v>average charge</v>
      </c>
      <c r="T41" s="17" t="str">
        <f>IF(Table1[[#This Row],[Shipping_Charges]]&lt;=60,"true","false")</f>
        <v>true</v>
      </c>
    </row>
    <row r="42" spans="1:20" ht="15" x14ac:dyDescent="0.25">
      <c r="A42" s="12">
        <v>12345720</v>
      </c>
      <c r="B42" s="1">
        <v>9446854</v>
      </c>
      <c r="C42" s="1" t="s">
        <v>42</v>
      </c>
      <c r="D42" s="2">
        <v>399</v>
      </c>
      <c r="E42" s="3">
        <v>460</v>
      </c>
      <c r="F42" s="3">
        <v>51.111111111111114</v>
      </c>
      <c r="G42" s="2">
        <v>511.11111111111109</v>
      </c>
      <c r="H42" s="4">
        <v>43193</v>
      </c>
      <c r="I42" s="4">
        <v>43194</v>
      </c>
      <c r="J42" s="4"/>
      <c r="K42" s="1"/>
      <c r="L42" s="1"/>
      <c r="M42" s="1"/>
      <c r="N42" s="1">
        <v>1</v>
      </c>
      <c r="O42" s="1">
        <v>10</v>
      </c>
      <c r="P42" s="1" t="s">
        <v>17</v>
      </c>
      <c r="Q42">
        <f t="shared" si="0"/>
        <v>1</v>
      </c>
      <c r="R42" t="str" cm="1">
        <f t="array" ref="R42">_xlfn.IFS(O42&lt;=6,"Unhappy",O42&lt;=8,"Happier",O42&lt;=10,"Happy")</f>
        <v>Happy</v>
      </c>
      <c r="S42" t="str" cm="1">
        <f t="array" ref="S42">_xlfn.IFS(Table1[[#This Row],[Shipping_Charges]]&lt;=150,"average charge",Table1[[#This Row],[Shipping_Charges]]&lt;=300,"High Charge")</f>
        <v>average charge</v>
      </c>
      <c r="T42" s="17" t="str">
        <f>IF(Table1[[#This Row],[Shipping_Charges]]&lt;=60,"true","false")</f>
        <v>true</v>
      </c>
    </row>
    <row r="43" spans="1:20" ht="15" x14ac:dyDescent="0.25">
      <c r="A43" s="12">
        <v>12345687</v>
      </c>
      <c r="B43" s="1">
        <v>5403777</v>
      </c>
      <c r="C43" s="1" t="s">
        <v>43</v>
      </c>
      <c r="D43" s="2">
        <v>459</v>
      </c>
      <c r="E43" s="3">
        <v>522</v>
      </c>
      <c r="F43" s="3">
        <v>7.4571428571428573</v>
      </c>
      <c r="G43" s="2">
        <v>529.45714285714291</v>
      </c>
      <c r="H43" s="4">
        <v>43101</v>
      </c>
      <c r="I43" s="4">
        <v>43108</v>
      </c>
      <c r="J43" s="4">
        <v>43126</v>
      </c>
      <c r="K43" s="1"/>
      <c r="L43" s="1"/>
      <c r="M43" s="1"/>
      <c r="N43" s="2">
        <v>1</v>
      </c>
      <c r="O43" s="1">
        <v>5</v>
      </c>
      <c r="P43" s="1" t="s">
        <v>17</v>
      </c>
      <c r="Q43">
        <f t="shared" si="0"/>
        <v>7</v>
      </c>
      <c r="R43" t="str" cm="1">
        <f t="array" ref="R43">_xlfn.IFS(O43&lt;=6,"Unhappy",O43&lt;=8,"Happier",O43&lt;=10,"Happy")</f>
        <v>Unhappy</v>
      </c>
      <c r="S43" t="str" cm="1">
        <f t="array" ref="S43">_xlfn.IFS(Table1[[#This Row],[Shipping_Charges]]&lt;=150,"average charge",Table1[[#This Row],[Shipping_Charges]]&lt;=300,"High Charge")</f>
        <v>average charge</v>
      </c>
      <c r="T43" s="17" t="str">
        <f>IF(Table1[[#This Row],[Shipping_Charges]]&lt;=60,"true","false")</f>
        <v>true</v>
      </c>
    </row>
    <row r="44" spans="1:20" ht="15" x14ac:dyDescent="0.25">
      <c r="A44" s="12">
        <v>12345716</v>
      </c>
      <c r="B44" s="1">
        <v>3825413</v>
      </c>
      <c r="C44" s="1" t="s">
        <v>43</v>
      </c>
      <c r="D44" s="2">
        <v>421</v>
      </c>
      <c r="E44" s="3">
        <v>465</v>
      </c>
      <c r="F44" s="3">
        <v>7.5</v>
      </c>
      <c r="G44" s="2">
        <v>472.5</v>
      </c>
      <c r="H44" s="4">
        <v>43165</v>
      </c>
      <c r="I44" s="4">
        <v>43171</v>
      </c>
      <c r="J44" s="4"/>
      <c r="K44" s="1"/>
      <c r="L44" s="1"/>
      <c r="M44" s="1"/>
      <c r="N44" s="1">
        <v>0</v>
      </c>
      <c r="O44" s="1">
        <v>9</v>
      </c>
      <c r="P44" s="1" t="s">
        <v>17</v>
      </c>
      <c r="Q44">
        <f t="shared" si="0"/>
        <v>6</v>
      </c>
      <c r="R44" t="str" cm="1">
        <f t="array" ref="R44">_xlfn.IFS(O44&lt;=6,"Unhappy",O44&lt;=8,"Happier",O44&lt;=10,"Happy")</f>
        <v>Happy</v>
      </c>
      <c r="S44" t="str" cm="1">
        <f t="array" ref="S44">_xlfn.IFS(Table1[[#This Row],[Shipping_Charges]]&lt;=150,"average charge",Table1[[#This Row],[Shipping_Charges]]&lt;=300,"High Charge")</f>
        <v>average charge</v>
      </c>
      <c r="T44" s="17" t="str">
        <f>IF(Table1[[#This Row],[Shipping_Charges]]&lt;=60,"true","false")</f>
        <v>true</v>
      </c>
    </row>
    <row r="45" spans="1:20" ht="15" x14ac:dyDescent="0.25">
      <c r="A45" s="12">
        <v>12345701</v>
      </c>
      <c r="B45" s="1">
        <v>2992079</v>
      </c>
      <c r="C45" s="1" t="s">
        <v>44</v>
      </c>
      <c r="D45" s="2">
        <v>654</v>
      </c>
      <c r="E45" s="3">
        <v>732</v>
      </c>
      <c r="F45" s="3">
        <v>30.5</v>
      </c>
      <c r="G45" s="2">
        <v>762.5</v>
      </c>
      <c r="H45" s="4">
        <v>43102</v>
      </c>
      <c r="I45" s="4">
        <v>43108</v>
      </c>
      <c r="J45" s="4"/>
      <c r="K45" s="4"/>
      <c r="L45" s="4">
        <v>43106</v>
      </c>
      <c r="M45" s="1"/>
      <c r="N45" s="2">
        <v>6</v>
      </c>
      <c r="O45" s="1">
        <v>8</v>
      </c>
      <c r="P45" s="1" t="s">
        <v>17</v>
      </c>
      <c r="Q45">
        <f t="shared" si="0"/>
        <v>6</v>
      </c>
      <c r="R45" t="str" cm="1">
        <f t="array" ref="R45">_xlfn.IFS(O45&lt;=6,"Unhappy",O45&lt;=8,"Happier",O45&lt;=10,"Happy")</f>
        <v>Happier</v>
      </c>
      <c r="S45" t="str" cm="1">
        <f t="array" ref="S45">_xlfn.IFS(Table1[[#This Row],[Shipping_Charges]]&lt;=150,"average charge",Table1[[#This Row],[Shipping_Charges]]&lt;=300,"High Charge")</f>
        <v>average charge</v>
      </c>
      <c r="T45" s="17" t="str">
        <f>IF(Table1[[#This Row],[Shipping_Charges]]&lt;=60,"true","false")</f>
        <v>true</v>
      </c>
    </row>
    <row r="46" spans="1:20" ht="15" x14ac:dyDescent="0.25">
      <c r="A46" s="12">
        <v>12345705</v>
      </c>
      <c r="B46" s="1">
        <v>2168794</v>
      </c>
      <c r="C46" s="1" t="s">
        <v>45</v>
      </c>
      <c r="D46" s="2">
        <v>532</v>
      </c>
      <c r="E46" s="3">
        <v>575</v>
      </c>
      <c r="F46" s="3">
        <v>8.7121212121212128</v>
      </c>
      <c r="G46" s="2">
        <v>583.71212121212125</v>
      </c>
      <c r="H46" s="4">
        <v>43115</v>
      </c>
      <c r="I46" s="4">
        <v>43122</v>
      </c>
      <c r="J46" s="4"/>
      <c r="K46" s="1"/>
      <c r="L46" s="5"/>
      <c r="M46" s="5"/>
      <c r="N46" s="1">
        <v>2</v>
      </c>
      <c r="O46" s="1">
        <v>9</v>
      </c>
      <c r="P46" s="1" t="s">
        <v>17</v>
      </c>
      <c r="Q46">
        <f t="shared" si="0"/>
        <v>7</v>
      </c>
      <c r="R46" t="str" cm="1">
        <f t="array" ref="R46">_xlfn.IFS(O46&lt;=6,"Unhappy",O46&lt;=8,"Happier",O46&lt;=10,"Happy")</f>
        <v>Happy</v>
      </c>
      <c r="S46" t="str" cm="1">
        <f t="array" ref="S46">_xlfn.IFS(Table1[[#This Row],[Shipping_Charges]]&lt;=150,"average charge",Table1[[#This Row],[Shipping_Charges]]&lt;=300,"High Charge")</f>
        <v>average charge</v>
      </c>
      <c r="T46" s="17" t="str">
        <f>IF(Table1[[#This Row],[Shipping_Charges]]&lt;=60,"true","false")</f>
        <v>true</v>
      </c>
    </row>
    <row r="47" spans="1:20" ht="15" x14ac:dyDescent="0.25">
      <c r="A47" s="12">
        <v>12345717</v>
      </c>
      <c r="B47" s="1">
        <v>6996131</v>
      </c>
      <c r="C47" s="1" t="s">
        <v>45</v>
      </c>
      <c r="D47" s="2">
        <v>540</v>
      </c>
      <c r="E47" s="3">
        <v>552</v>
      </c>
      <c r="F47" s="3">
        <v>15.333333333333334</v>
      </c>
      <c r="G47" s="2">
        <v>567.33333333333337</v>
      </c>
      <c r="H47" s="4">
        <v>43172</v>
      </c>
      <c r="I47" s="4">
        <v>43173</v>
      </c>
      <c r="J47" s="4"/>
      <c r="K47" s="1"/>
      <c r="L47" s="1"/>
      <c r="M47" s="1"/>
      <c r="N47" s="1">
        <v>1</v>
      </c>
      <c r="O47" s="1">
        <v>10</v>
      </c>
      <c r="P47" s="1" t="s">
        <v>17</v>
      </c>
      <c r="Q47">
        <f t="shared" si="0"/>
        <v>1</v>
      </c>
      <c r="R47" t="str" cm="1">
        <f t="array" ref="R47">_xlfn.IFS(O47&lt;=6,"Unhappy",O47&lt;=8,"Happier",O47&lt;=10,"Happy")</f>
        <v>Happy</v>
      </c>
      <c r="S47" t="str" cm="1">
        <f t="array" ref="S47">_xlfn.IFS(Table1[[#This Row],[Shipping_Charges]]&lt;=150,"average charge",Table1[[#This Row],[Shipping_Charges]]&lt;=300,"High Charge")</f>
        <v>average charge</v>
      </c>
      <c r="T47" s="17" t="str">
        <f>IF(Table1[[#This Row],[Shipping_Charges]]&lt;=60,"true","false")</f>
        <v>true</v>
      </c>
    </row>
    <row r="48" spans="1:20" ht="15" x14ac:dyDescent="0.25">
      <c r="A48" s="12">
        <v>12345752</v>
      </c>
      <c r="B48" s="1">
        <v>3276380</v>
      </c>
      <c r="C48" s="1" t="s">
        <v>45</v>
      </c>
      <c r="D48" s="2">
        <v>562</v>
      </c>
      <c r="E48" s="3">
        <v>590</v>
      </c>
      <c r="F48" s="3">
        <v>59</v>
      </c>
      <c r="G48" s="2">
        <v>649</v>
      </c>
      <c r="H48" s="4">
        <v>43343</v>
      </c>
      <c r="I48" s="4">
        <v>43346</v>
      </c>
      <c r="J48" s="4"/>
      <c r="K48" s="1"/>
      <c r="L48" s="1"/>
      <c r="M48" s="1"/>
      <c r="N48" s="1">
        <v>2</v>
      </c>
      <c r="O48" s="1">
        <v>9</v>
      </c>
      <c r="P48" s="1" t="s">
        <v>17</v>
      </c>
      <c r="Q48">
        <f t="shared" si="0"/>
        <v>3</v>
      </c>
      <c r="R48" t="str" cm="1">
        <f t="array" ref="R48">_xlfn.IFS(O48&lt;=6,"Unhappy",O48&lt;=8,"Happier",O48&lt;=10,"Happy")</f>
        <v>Happy</v>
      </c>
      <c r="S48" t="str" cm="1">
        <f t="array" ref="S48">_xlfn.IFS(Table1[[#This Row],[Shipping_Charges]]&lt;=150,"average charge",Table1[[#This Row],[Shipping_Charges]]&lt;=300,"High Charge")</f>
        <v>average charge</v>
      </c>
      <c r="T48" s="17" t="str">
        <f>IF(Table1[[#This Row],[Shipping_Charges]]&lt;=60,"true","false")</f>
        <v>true</v>
      </c>
    </row>
    <row r="49" spans="1:20" ht="15" x14ac:dyDescent="0.25">
      <c r="A49" s="12">
        <v>12345758</v>
      </c>
      <c r="B49" s="1">
        <v>4724249</v>
      </c>
      <c r="C49" s="1" t="s">
        <v>46</v>
      </c>
      <c r="D49" s="2">
        <v>716</v>
      </c>
      <c r="E49" s="3">
        <v>775</v>
      </c>
      <c r="F49" s="3">
        <v>70.454545454545453</v>
      </c>
      <c r="G49" s="2">
        <v>845.4545454545455</v>
      </c>
      <c r="H49" s="4">
        <v>43372</v>
      </c>
      <c r="I49" s="4">
        <v>43384</v>
      </c>
      <c r="J49" s="4"/>
      <c r="K49" s="1"/>
      <c r="L49" s="1"/>
      <c r="M49" s="1"/>
      <c r="N49" s="1">
        <v>0</v>
      </c>
      <c r="O49" s="1">
        <v>9</v>
      </c>
      <c r="P49" s="1" t="s">
        <v>17</v>
      </c>
      <c r="Q49">
        <f t="shared" si="0"/>
        <v>12</v>
      </c>
      <c r="R49" t="str" cm="1">
        <f t="array" ref="R49">_xlfn.IFS(O49&lt;=6,"Unhappy",O49&lt;=8,"Happier",O49&lt;=10,"Happy")</f>
        <v>Happy</v>
      </c>
      <c r="S49" t="str" cm="1">
        <f t="array" ref="S49">_xlfn.IFS(Table1[[#This Row],[Shipping_Charges]]&lt;=150,"average charge",Table1[[#This Row],[Shipping_Charges]]&lt;=300,"High Charge")</f>
        <v>average charge</v>
      </c>
      <c r="T49" s="17" t="str">
        <f>IF(Table1[[#This Row],[Shipping_Charges]]&lt;=60,"true","false")</f>
        <v>false</v>
      </c>
    </row>
    <row r="50" spans="1:20" ht="15" x14ac:dyDescent="0.25">
      <c r="A50" s="12">
        <v>12345706</v>
      </c>
      <c r="B50" s="1">
        <v>3461643</v>
      </c>
      <c r="C50" s="1" t="s">
        <v>47</v>
      </c>
      <c r="D50" s="2">
        <v>809</v>
      </c>
      <c r="E50" s="3">
        <v>899</v>
      </c>
      <c r="F50" s="3">
        <v>29.966666666666665</v>
      </c>
      <c r="G50" s="2">
        <v>928.9666666666667</v>
      </c>
      <c r="H50" s="4">
        <v>43121</v>
      </c>
      <c r="I50" s="4">
        <v>43133</v>
      </c>
      <c r="J50" s="4"/>
      <c r="K50" s="1"/>
      <c r="L50" s="5"/>
      <c r="M50" s="1"/>
      <c r="N50" s="1">
        <v>1</v>
      </c>
      <c r="O50" s="1">
        <v>9</v>
      </c>
      <c r="P50" s="1" t="s">
        <v>19</v>
      </c>
      <c r="Q50">
        <f t="shared" si="0"/>
        <v>12</v>
      </c>
      <c r="R50" t="str" cm="1">
        <f t="array" ref="R50">_xlfn.IFS(O50&lt;=6,"Unhappy",O50&lt;=8,"Happier",O50&lt;=10,"Happy")</f>
        <v>Happy</v>
      </c>
      <c r="S50" t="str" cm="1">
        <f t="array" ref="S50">_xlfn.IFS(Table1[[#This Row],[Shipping_Charges]]&lt;=150,"average charge",Table1[[#This Row],[Shipping_Charges]]&lt;=300,"High Charge")</f>
        <v>average charge</v>
      </c>
      <c r="T50" s="17" t="str">
        <f>IF(Table1[[#This Row],[Shipping_Charges]]&lt;=60,"true","false")</f>
        <v>true</v>
      </c>
    </row>
    <row r="51" spans="1:20" ht="15" x14ac:dyDescent="0.25">
      <c r="A51" s="12">
        <v>12345776</v>
      </c>
      <c r="B51" s="1">
        <v>6028669</v>
      </c>
      <c r="C51" s="1" t="s">
        <v>48</v>
      </c>
      <c r="D51" s="2">
        <v>126</v>
      </c>
      <c r="E51" s="3">
        <v>215</v>
      </c>
      <c r="F51" s="3">
        <v>5.9722222222222223</v>
      </c>
      <c r="G51" s="2">
        <v>220.97222222222223</v>
      </c>
      <c r="H51" s="4">
        <v>43455</v>
      </c>
      <c r="I51" s="4">
        <v>43464</v>
      </c>
      <c r="J51" s="4"/>
      <c r="K51" s="1"/>
      <c r="L51" s="1"/>
      <c r="M51" s="1"/>
      <c r="N51" s="1">
        <v>2</v>
      </c>
      <c r="O51" s="1">
        <v>10</v>
      </c>
      <c r="P51" s="1" t="s">
        <v>17</v>
      </c>
      <c r="Q51">
        <f t="shared" si="0"/>
        <v>9</v>
      </c>
      <c r="R51" t="str" cm="1">
        <f t="array" ref="R51">_xlfn.IFS(O51&lt;=6,"Unhappy",O51&lt;=8,"Happier",O51&lt;=10,"Happy")</f>
        <v>Happy</v>
      </c>
      <c r="S51" t="str" cm="1">
        <f t="array" ref="S51">_xlfn.IFS(Table1[[#This Row],[Shipping_Charges]]&lt;=150,"average charge",Table1[[#This Row],[Shipping_Charges]]&lt;=300,"High Charge")</f>
        <v>average charge</v>
      </c>
      <c r="T51" s="17" t="str">
        <f>IF(Table1[[#This Row],[Shipping_Charges]]&lt;=60,"true","false")</f>
        <v>true</v>
      </c>
    </row>
    <row r="52" spans="1:20" ht="15" x14ac:dyDescent="0.25">
      <c r="A52" s="12">
        <v>12345681</v>
      </c>
      <c r="B52" s="1">
        <v>4379588</v>
      </c>
      <c r="C52" s="1" t="s">
        <v>49</v>
      </c>
      <c r="D52" s="2">
        <v>535</v>
      </c>
      <c r="E52" s="3">
        <v>570</v>
      </c>
      <c r="F52" s="3">
        <v>20.357142857142858</v>
      </c>
      <c r="G52" s="2">
        <v>590.35714285714289</v>
      </c>
      <c r="H52" s="4">
        <v>43101</v>
      </c>
      <c r="I52" s="4">
        <v>43108</v>
      </c>
      <c r="J52" s="4">
        <v>43117</v>
      </c>
      <c r="K52" s="1"/>
      <c r="L52" s="1"/>
      <c r="M52" s="1"/>
      <c r="N52" s="2">
        <v>4</v>
      </c>
      <c r="O52" s="1">
        <v>10</v>
      </c>
      <c r="P52" s="1" t="s">
        <v>17</v>
      </c>
      <c r="Q52">
        <f t="shared" si="0"/>
        <v>7</v>
      </c>
      <c r="R52" t="str" cm="1">
        <f t="array" ref="R52">_xlfn.IFS(O52&lt;=6,"Unhappy",O52&lt;=8,"Happier",O52&lt;=10,"Happy")</f>
        <v>Happy</v>
      </c>
      <c r="S52" t="str" cm="1">
        <f t="array" ref="S52">_xlfn.IFS(Table1[[#This Row],[Shipping_Charges]]&lt;=150,"average charge",Table1[[#This Row],[Shipping_Charges]]&lt;=300,"High Charge")</f>
        <v>average charge</v>
      </c>
      <c r="T52" s="17" t="str">
        <f>IF(Table1[[#This Row],[Shipping_Charges]]&lt;=60,"true","false")</f>
        <v>true</v>
      </c>
    </row>
    <row r="53" spans="1:20" ht="15" x14ac:dyDescent="0.25">
      <c r="A53" s="12">
        <v>12345742</v>
      </c>
      <c r="B53" s="1">
        <v>7740437</v>
      </c>
      <c r="C53" s="1" t="s">
        <v>50</v>
      </c>
      <c r="D53" s="2">
        <v>616</v>
      </c>
      <c r="E53" s="3">
        <v>715</v>
      </c>
      <c r="F53" s="3">
        <v>8.3139534883720927</v>
      </c>
      <c r="G53" s="2">
        <v>723.31395348837214</v>
      </c>
      <c r="H53" s="4">
        <v>43299</v>
      </c>
      <c r="I53" s="4">
        <v>43301</v>
      </c>
      <c r="J53" s="4"/>
      <c r="K53" s="1"/>
      <c r="L53" s="1"/>
      <c r="M53" s="1"/>
      <c r="N53" s="1">
        <v>0</v>
      </c>
      <c r="O53" s="1">
        <v>10</v>
      </c>
      <c r="P53" s="1" t="s">
        <v>19</v>
      </c>
      <c r="Q53">
        <f t="shared" si="0"/>
        <v>2</v>
      </c>
      <c r="R53" t="str" cm="1">
        <f t="array" ref="R53">_xlfn.IFS(O53&lt;=6,"Unhappy",O53&lt;=8,"Happier",O53&lt;=10,"Happy")</f>
        <v>Happy</v>
      </c>
      <c r="S53" t="str" cm="1">
        <f t="array" ref="S53">_xlfn.IFS(Table1[[#This Row],[Shipping_Charges]]&lt;=150,"average charge",Table1[[#This Row],[Shipping_Charges]]&lt;=300,"High Charge")</f>
        <v>average charge</v>
      </c>
      <c r="T53" s="17" t="str">
        <f>IF(Table1[[#This Row],[Shipping_Charges]]&lt;=60,"true","false")</f>
        <v>true</v>
      </c>
    </row>
    <row r="54" spans="1:20" ht="15" x14ac:dyDescent="0.25">
      <c r="A54" s="12">
        <v>12345760</v>
      </c>
      <c r="B54" s="1">
        <v>4402799</v>
      </c>
      <c r="C54" s="1" t="s">
        <v>51</v>
      </c>
      <c r="D54" s="2">
        <v>394</v>
      </c>
      <c r="E54" s="3">
        <v>441</v>
      </c>
      <c r="F54" s="3">
        <v>5.3780487804878048</v>
      </c>
      <c r="G54" s="2">
        <v>446.3780487804878</v>
      </c>
      <c r="H54" s="4">
        <v>43383</v>
      </c>
      <c r="I54" s="4">
        <v>43392</v>
      </c>
      <c r="J54" s="4"/>
      <c r="K54" s="1"/>
      <c r="L54" s="1"/>
      <c r="M54" s="1"/>
      <c r="N54" s="1">
        <v>1</v>
      </c>
      <c r="O54" s="1">
        <v>9</v>
      </c>
      <c r="P54" s="1" t="s">
        <v>19</v>
      </c>
      <c r="Q54">
        <f t="shared" si="0"/>
        <v>9</v>
      </c>
      <c r="R54" t="str" cm="1">
        <f t="array" ref="R54">_xlfn.IFS(O54&lt;=6,"Unhappy",O54&lt;=8,"Happier",O54&lt;=10,"Happy")</f>
        <v>Happy</v>
      </c>
      <c r="S54" t="str" cm="1">
        <f t="array" ref="S54">_xlfn.IFS(Table1[[#This Row],[Shipping_Charges]]&lt;=150,"average charge",Table1[[#This Row],[Shipping_Charges]]&lt;=300,"High Charge")</f>
        <v>average charge</v>
      </c>
      <c r="T54" s="17" t="str">
        <f>IF(Table1[[#This Row],[Shipping_Charges]]&lt;=60,"true","false")</f>
        <v>true</v>
      </c>
    </row>
    <row r="55" spans="1:20" ht="15" x14ac:dyDescent="0.25">
      <c r="A55" s="12">
        <v>12345700</v>
      </c>
      <c r="B55" s="1">
        <v>4724249</v>
      </c>
      <c r="C55" s="1" t="s">
        <v>52</v>
      </c>
      <c r="D55" s="2">
        <v>521</v>
      </c>
      <c r="E55" s="3">
        <v>523</v>
      </c>
      <c r="F55" s="3">
        <v>15.848484848484848</v>
      </c>
      <c r="G55" s="2">
        <v>538.84848484848487</v>
      </c>
      <c r="H55" s="4">
        <v>43102</v>
      </c>
      <c r="I55" s="4">
        <v>43104</v>
      </c>
      <c r="J55" s="4"/>
      <c r="K55" s="4"/>
      <c r="L55" s="4">
        <v>43106</v>
      </c>
      <c r="M55" s="1"/>
      <c r="N55" s="2">
        <v>4</v>
      </c>
      <c r="O55" s="1">
        <v>8</v>
      </c>
      <c r="P55" s="1" t="s">
        <v>17</v>
      </c>
      <c r="Q55">
        <f t="shared" si="0"/>
        <v>2</v>
      </c>
      <c r="R55" t="str" cm="1">
        <f t="array" ref="R55">_xlfn.IFS(O55&lt;=6,"Unhappy",O55&lt;=8,"Happier",O55&lt;=10,"Happy")</f>
        <v>Happier</v>
      </c>
      <c r="S55" t="str" cm="1">
        <f t="array" ref="S55">_xlfn.IFS(Table1[[#This Row],[Shipping_Charges]]&lt;=150,"average charge",Table1[[#This Row],[Shipping_Charges]]&lt;=300,"High Charge")</f>
        <v>average charge</v>
      </c>
      <c r="T55" s="17" t="str">
        <f>IF(Table1[[#This Row],[Shipping_Charges]]&lt;=60,"true","false")</f>
        <v>true</v>
      </c>
    </row>
    <row r="56" spans="1:20" ht="15" x14ac:dyDescent="0.25">
      <c r="A56" s="12">
        <v>12345721</v>
      </c>
      <c r="B56" s="1">
        <v>9842195</v>
      </c>
      <c r="C56" s="1" t="s">
        <v>52</v>
      </c>
      <c r="D56" s="2">
        <v>247</v>
      </c>
      <c r="E56" s="3">
        <v>287</v>
      </c>
      <c r="F56" s="3">
        <v>7.1749999999999998</v>
      </c>
      <c r="G56" s="2">
        <v>294.17500000000001</v>
      </c>
      <c r="H56" s="4">
        <v>43195</v>
      </c>
      <c r="I56" s="4">
        <v>43204</v>
      </c>
      <c r="J56" s="4"/>
      <c r="K56" s="1"/>
      <c r="L56" s="1"/>
      <c r="M56" s="1"/>
      <c r="N56" s="1">
        <v>0</v>
      </c>
      <c r="O56" s="1">
        <v>9</v>
      </c>
      <c r="P56" s="1" t="s">
        <v>17</v>
      </c>
      <c r="Q56">
        <f t="shared" si="0"/>
        <v>9</v>
      </c>
      <c r="R56" t="str" cm="1">
        <f t="array" ref="R56">_xlfn.IFS(O56&lt;=6,"Unhappy",O56&lt;=8,"Happier",O56&lt;=10,"Happy")</f>
        <v>Happy</v>
      </c>
      <c r="S56" t="str" cm="1">
        <f t="array" ref="S56">_xlfn.IFS(Table1[[#This Row],[Shipping_Charges]]&lt;=150,"average charge",Table1[[#This Row],[Shipping_Charges]]&lt;=300,"High Charge")</f>
        <v>average charge</v>
      </c>
      <c r="T56" s="17" t="str">
        <f>IF(Table1[[#This Row],[Shipping_Charges]]&lt;=60,"true","false")</f>
        <v>true</v>
      </c>
    </row>
    <row r="57" spans="1:20" ht="15" x14ac:dyDescent="0.25">
      <c r="A57" s="12">
        <v>12345766</v>
      </c>
      <c r="B57" s="1">
        <v>2532827</v>
      </c>
      <c r="C57" s="1" t="s">
        <v>52</v>
      </c>
      <c r="D57" s="2">
        <v>190</v>
      </c>
      <c r="E57" s="3">
        <v>270</v>
      </c>
      <c r="F57" s="3">
        <v>27</v>
      </c>
      <c r="G57" s="2">
        <v>297</v>
      </c>
      <c r="H57" s="4">
        <v>43411</v>
      </c>
      <c r="I57" s="4">
        <v>43422</v>
      </c>
      <c r="J57" s="4"/>
      <c r="K57" s="1"/>
      <c r="L57" s="1"/>
      <c r="M57" s="1"/>
      <c r="N57" s="1">
        <v>2</v>
      </c>
      <c r="O57" s="1">
        <v>9</v>
      </c>
      <c r="P57" s="1" t="s">
        <v>19</v>
      </c>
      <c r="Q57">
        <f t="shared" si="0"/>
        <v>11</v>
      </c>
      <c r="R57" t="str" cm="1">
        <f t="array" ref="R57">_xlfn.IFS(O57&lt;=6,"Unhappy",O57&lt;=8,"Happier",O57&lt;=10,"Happy")</f>
        <v>Happy</v>
      </c>
      <c r="S57" t="str" cm="1">
        <f t="array" ref="S57">_xlfn.IFS(Table1[[#This Row],[Shipping_Charges]]&lt;=150,"average charge",Table1[[#This Row],[Shipping_Charges]]&lt;=300,"High Charge")</f>
        <v>average charge</v>
      </c>
      <c r="T57" s="17" t="str">
        <f>IF(Table1[[#This Row],[Shipping_Charges]]&lt;=60,"true","false")</f>
        <v>true</v>
      </c>
    </row>
    <row r="58" spans="1:20" ht="15" x14ac:dyDescent="0.25">
      <c r="A58" s="12">
        <v>12345709</v>
      </c>
      <c r="B58" s="1">
        <v>3560886</v>
      </c>
      <c r="C58" s="1" t="s">
        <v>53</v>
      </c>
      <c r="D58" s="2">
        <v>126</v>
      </c>
      <c r="E58" s="3">
        <v>208</v>
      </c>
      <c r="F58" s="3">
        <v>13.866666666666667</v>
      </c>
      <c r="G58" s="2">
        <v>221.86666666666667</v>
      </c>
      <c r="H58" s="4">
        <v>43136</v>
      </c>
      <c r="I58" s="4">
        <v>43148</v>
      </c>
      <c r="J58" s="4"/>
      <c r="K58" s="1"/>
      <c r="L58" s="5"/>
      <c r="M58" s="1"/>
      <c r="N58" s="1">
        <v>1</v>
      </c>
      <c r="O58" s="1">
        <v>9</v>
      </c>
      <c r="P58" s="1" t="s">
        <v>19</v>
      </c>
      <c r="Q58">
        <f t="shared" si="0"/>
        <v>12</v>
      </c>
      <c r="R58" t="str" cm="1">
        <f t="array" ref="R58">_xlfn.IFS(O58&lt;=6,"Unhappy",O58&lt;=8,"Happier",O58&lt;=10,"Happy")</f>
        <v>Happy</v>
      </c>
      <c r="S58" t="str" cm="1">
        <f t="array" ref="S58">_xlfn.IFS(Table1[[#This Row],[Shipping_Charges]]&lt;=150,"average charge",Table1[[#This Row],[Shipping_Charges]]&lt;=300,"High Charge")</f>
        <v>average charge</v>
      </c>
      <c r="T58" s="17" t="str">
        <f>IF(Table1[[#This Row],[Shipping_Charges]]&lt;=60,"true","false")</f>
        <v>true</v>
      </c>
    </row>
    <row r="59" spans="1:20" ht="15" x14ac:dyDescent="0.25">
      <c r="A59" s="12">
        <v>12345736</v>
      </c>
      <c r="B59" s="1">
        <v>4272996</v>
      </c>
      <c r="C59" s="1" t="s">
        <v>54</v>
      </c>
      <c r="D59" s="2">
        <v>440</v>
      </c>
      <c r="E59" s="3">
        <v>531</v>
      </c>
      <c r="F59" s="3">
        <v>18.310344827586206</v>
      </c>
      <c r="G59" s="2">
        <v>549.31034482758616</v>
      </c>
      <c r="H59" s="4">
        <v>43263</v>
      </c>
      <c r="I59" s="4">
        <v>43280</v>
      </c>
      <c r="J59" s="4"/>
      <c r="K59" s="1"/>
      <c r="L59" s="1"/>
      <c r="M59" s="1"/>
      <c r="N59" s="1">
        <v>0</v>
      </c>
      <c r="O59" s="1">
        <v>9</v>
      </c>
      <c r="P59" s="1" t="s">
        <v>17</v>
      </c>
      <c r="Q59">
        <f t="shared" si="0"/>
        <v>17</v>
      </c>
      <c r="R59" t="str" cm="1">
        <f t="array" ref="R59">_xlfn.IFS(O59&lt;=6,"Unhappy",O59&lt;=8,"Happier",O59&lt;=10,"Happy")</f>
        <v>Happy</v>
      </c>
      <c r="S59" t="str" cm="1">
        <f t="array" ref="S59">_xlfn.IFS(Table1[[#This Row],[Shipping_Charges]]&lt;=150,"average charge",Table1[[#This Row],[Shipping_Charges]]&lt;=300,"High Charge")</f>
        <v>average charge</v>
      </c>
      <c r="T59" s="17" t="str">
        <f>IF(Table1[[#This Row],[Shipping_Charges]]&lt;=60,"true","false")</f>
        <v>true</v>
      </c>
    </row>
    <row r="60" spans="1:20" ht="15" x14ac:dyDescent="0.25">
      <c r="A60" s="12">
        <v>12345761</v>
      </c>
      <c r="B60" s="1">
        <v>9669668</v>
      </c>
      <c r="C60" s="1" t="s">
        <v>55</v>
      </c>
      <c r="D60" s="2">
        <v>873</v>
      </c>
      <c r="E60" s="3">
        <v>875</v>
      </c>
      <c r="F60" s="3">
        <v>11.513157894736842</v>
      </c>
      <c r="G60" s="2">
        <v>886.51315789473688</v>
      </c>
      <c r="H60" s="4">
        <v>43389</v>
      </c>
      <c r="I60" s="4">
        <v>43408</v>
      </c>
      <c r="J60" s="4"/>
      <c r="K60" s="1"/>
      <c r="L60" s="1"/>
      <c r="M60" s="1"/>
      <c r="N60" s="1">
        <v>0</v>
      </c>
      <c r="O60" s="1">
        <v>9</v>
      </c>
      <c r="P60" s="1" t="s">
        <v>19</v>
      </c>
      <c r="Q60">
        <f t="shared" si="0"/>
        <v>19</v>
      </c>
      <c r="R60" t="str" cm="1">
        <f t="array" ref="R60">_xlfn.IFS(O60&lt;=6,"Unhappy",O60&lt;=8,"Happier",O60&lt;=10,"Happy")</f>
        <v>Happy</v>
      </c>
      <c r="S60" t="str" cm="1">
        <f t="array" ref="S60">_xlfn.IFS(Table1[[#This Row],[Shipping_Charges]]&lt;=150,"average charge",Table1[[#This Row],[Shipping_Charges]]&lt;=300,"High Charge")</f>
        <v>average charge</v>
      </c>
      <c r="T60" s="17" t="str">
        <f>IF(Table1[[#This Row],[Shipping_Charges]]&lt;=60,"true","false")</f>
        <v>true</v>
      </c>
    </row>
    <row r="61" spans="1:20" ht="15" x14ac:dyDescent="0.25">
      <c r="A61" s="12">
        <v>12345679</v>
      </c>
      <c r="B61" s="1">
        <v>5017425</v>
      </c>
      <c r="C61" s="1" t="s">
        <v>56</v>
      </c>
      <c r="D61" s="2">
        <v>312</v>
      </c>
      <c r="E61" s="3">
        <v>362</v>
      </c>
      <c r="F61" s="3">
        <v>10.342857142857143</v>
      </c>
      <c r="G61" s="2">
        <v>372.34285714285716</v>
      </c>
      <c r="H61" s="4">
        <v>43101</v>
      </c>
      <c r="I61" s="4">
        <v>43105</v>
      </c>
      <c r="J61" s="4">
        <v>43123</v>
      </c>
      <c r="K61" s="1"/>
      <c r="L61" s="1"/>
      <c r="M61" s="1"/>
      <c r="N61" s="2">
        <v>3</v>
      </c>
      <c r="O61" s="1">
        <v>0</v>
      </c>
      <c r="P61" s="1" t="s">
        <v>17</v>
      </c>
      <c r="Q61">
        <f t="shared" si="0"/>
        <v>4</v>
      </c>
      <c r="R61" t="str" cm="1">
        <f t="array" ref="R61">_xlfn.IFS(O61&lt;=6,"Unhappy",O61&lt;=8,"Happier",O61&lt;=10,"Happy")</f>
        <v>Unhappy</v>
      </c>
      <c r="S61" t="str" cm="1">
        <f t="array" ref="S61">_xlfn.IFS(Table1[[#This Row],[Shipping_Charges]]&lt;=150,"average charge",Table1[[#This Row],[Shipping_Charges]]&lt;=300,"High Charge")</f>
        <v>average charge</v>
      </c>
      <c r="T61" s="17" t="str">
        <f>IF(Table1[[#This Row],[Shipping_Charges]]&lt;=60,"true","false")</f>
        <v>true</v>
      </c>
    </row>
    <row r="62" spans="1:20" ht="15" x14ac:dyDescent="0.25">
      <c r="A62" s="12">
        <v>12345751</v>
      </c>
      <c r="B62" s="1">
        <v>9178898</v>
      </c>
      <c r="C62" s="1" t="s">
        <v>57</v>
      </c>
      <c r="D62" s="2">
        <v>727</v>
      </c>
      <c r="E62" s="3">
        <v>825</v>
      </c>
      <c r="F62" s="3">
        <v>19.186046511627907</v>
      </c>
      <c r="G62" s="2">
        <v>844.18604651162786</v>
      </c>
      <c r="H62" s="4">
        <v>43338</v>
      </c>
      <c r="I62" s="4">
        <v>43347</v>
      </c>
      <c r="J62" s="4"/>
      <c r="K62" s="1"/>
      <c r="L62" s="1"/>
      <c r="M62" s="1"/>
      <c r="N62" s="1">
        <v>1</v>
      </c>
      <c r="O62" s="1">
        <v>9</v>
      </c>
      <c r="P62" s="1" t="s">
        <v>17</v>
      </c>
      <c r="Q62">
        <f t="shared" si="0"/>
        <v>9</v>
      </c>
      <c r="R62" t="str" cm="1">
        <f t="array" ref="R62">_xlfn.IFS(O62&lt;=6,"Unhappy",O62&lt;=8,"Happier",O62&lt;=10,"Happy")</f>
        <v>Happy</v>
      </c>
      <c r="S62" t="str" cm="1">
        <f t="array" ref="S62">_xlfn.IFS(Table1[[#This Row],[Shipping_Charges]]&lt;=150,"average charge",Table1[[#This Row],[Shipping_Charges]]&lt;=300,"High Charge")</f>
        <v>average charge</v>
      </c>
      <c r="T62" s="17" t="str">
        <f>IF(Table1[[#This Row],[Shipping_Charges]]&lt;=60,"true","false")</f>
        <v>true</v>
      </c>
    </row>
    <row r="63" spans="1:20" ht="15" x14ac:dyDescent="0.25">
      <c r="A63" s="12">
        <v>12345777</v>
      </c>
      <c r="B63" s="1">
        <v>3482099</v>
      </c>
      <c r="C63" s="1" t="s">
        <v>58</v>
      </c>
      <c r="D63" s="2">
        <v>906</v>
      </c>
      <c r="E63" s="3">
        <v>965</v>
      </c>
      <c r="F63" s="3">
        <v>16.35593220338983</v>
      </c>
      <c r="G63" s="2">
        <v>981.35593220338978</v>
      </c>
      <c r="H63" s="4">
        <v>43465</v>
      </c>
      <c r="I63" s="4">
        <v>43481</v>
      </c>
      <c r="J63" s="4"/>
      <c r="K63" s="1"/>
      <c r="L63" s="1"/>
      <c r="M63" s="1"/>
      <c r="N63" s="1">
        <v>1</v>
      </c>
      <c r="O63" s="1">
        <v>10</v>
      </c>
      <c r="P63" s="1" t="s">
        <v>17</v>
      </c>
      <c r="Q63">
        <f t="shared" si="0"/>
        <v>16</v>
      </c>
      <c r="R63" t="str" cm="1">
        <f t="array" ref="R63">_xlfn.IFS(O63&lt;=6,"Unhappy",O63&lt;=8,"Happier",O63&lt;=10,"Happy")</f>
        <v>Happy</v>
      </c>
      <c r="S63" t="str" cm="1">
        <f t="array" ref="S63">_xlfn.IFS(Table1[[#This Row],[Shipping_Charges]]&lt;=150,"average charge",Table1[[#This Row],[Shipping_Charges]]&lt;=300,"High Charge")</f>
        <v>average charge</v>
      </c>
      <c r="T63" s="17" t="str">
        <f>IF(Table1[[#This Row],[Shipping_Charges]]&lt;=60,"true","false")</f>
        <v>true</v>
      </c>
    </row>
    <row r="64" spans="1:20" ht="15" x14ac:dyDescent="0.25">
      <c r="A64" s="12">
        <v>12345682</v>
      </c>
      <c r="B64" s="1">
        <v>7588725</v>
      </c>
      <c r="C64" s="1" t="s">
        <v>59</v>
      </c>
      <c r="D64" s="2">
        <v>204</v>
      </c>
      <c r="E64" s="3">
        <v>236</v>
      </c>
      <c r="F64" s="3">
        <v>2.7441860465116279</v>
      </c>
      <c r="G64" s="2">
        <v>238.74418604651163</v>
      </c>
      <c r="H64" s="4">
        <v>43101</v>
      </c>
      <c r="I64" s="4">
        <v>43118</v>
      </c>
      <c r="J64" s="4">
        <v>43132</v>
      </c>
      <c r="K64" s="1"/>
      <c r="L64" s="1"/>
      <c r="M64" s="1"/>
      <c r="N64" s="2">
        <v>5</v>
      </c>
      <c r="O64" s="1">
        <v>10</v>
      </c>
      <c r="P64" s="1" t="s">
        <v>17</v>
      </c>
      <c r="Q64">
        <f t="shared" si="0"/>
        <v>17</v>
      </c>
      <c r="R64" t="str" cm="1">
        <f t="array" ref="R64">_xlfn.IFS(O64&lt;=6,"Unhappy",O64&lt;=8,"Happier",O64&lt;=10,"Happy")</f>
        <v>Happy</v>
      </c>
      <c r="S64" t="str" cm="1">
        <f t="array" ref="S64">_xlfn.IFS(Table1[[#This Row],[Shipping_Charges]]&lt;=150,"average charge",Table1[[#This Row],[Shipping_Charges]]&lt;=300,"High Charge")</f>
        <v>average charge</v>
      </c>
      <c r="T64" s="17" t="str">
        <f>IF(Table1[[#This Row],[Shipping_Charges]]&lt;=60,"true","false")</f>
        <v>true</v>
      </c>
    </row>
    <row r="65" spans="1:20" ht="15" x14ac:dyDescent="0.25">
      <c r="A65" s="12">
        <v>12345685</v>
      </c>
      <c r="B65" s="1">
        <v>8894871</v>
      </c>
      <c r="C65" s="1" t="s">
        <v>60</v>
      </c>
      <c r="D65" s="2">
        <v>261</v>
      </c>
      <c r="E65" s="3">
        <v>361</v>
      </c>
      <c r="F65" s="3">
        <v>45.125</v>
      </c>
      <c r="G65" s="2">
        <v>406.125</v>
      </c>
      <c r="H65" s="4">
        <v>43101</v>
      </c>
      <c r="I65" s="4">
        <v>43121</v>
      </c>
      <c r="J65" s="4">
        <v>43122</v>
      </c>
      <c r="K65" s="1"/>
      <c r="L65" s="1"/>
      <c r="M65" s="1"/>
      <c r="N65" s="2">
        <v>2</v>
      </c>
      <c r="O65" s="1">
        <v>10</v>
      </c>
      <c r="P65" s="1" t="s">
        <v>17</v>
      </c>
      <c r="Q65">
        <f t="shared" si="0"/>
        <v>20</v>
      </c>
      <c r="R65" t="str" cm="1">
        <f t="array" ref="R65">_xlfn.IFS(O65&lt;=6,"Unhappy",O65&lt;=8,"Happier",O65&lt;=10,"Happy")</f>
        <v>Happy</v>
      </c>
      <c r="S65" t="str" cm="1">
        <f t="array" ref="S65">_xlfn.IFS(Table1[[#This Row],[Shipping_Charges]]&lt;=150,"average charge",Table1[[#This Row],[Shipping_Charges]]&lt;=300,"High Charge")</f>
        <v>average charge</v>
      </c>
      <c r="T65" s="17" t="str">
        <f>IF(Table1[[#This Row],[Shipping_Charges]]&lt;=60,"true","false")</f>
        <v>true</v>
      </c>
    </row>
    <row r="66" spans="1:20" ht="15" x14ac:dyDescent="0.25">
      <c r="A66" s="12">
        <v>12345771</v>
      </c>
      <c r="B66" s="1">
        <v>1207337</v>
      </c>
      <c r="C66" s="1" t="s">
        <v>61</v>
      </c>
      <c r="D66" s="2">
        <v>252</v>
      </c>
      <c r="E66" s="3">
        <v>276</v>
      </c>
      <c r="F66" s="3">
        <v>276</v>
      </c>
      <c r="G66" s="2">
        <v>552</v>
      </c>
      <c r="H66" s="4">
        <v>43437</v>
      </c>
      <c r="I66" s="4">
        <v>43453</v>
      </c>
      <c r="J66" s="4"/>
      <c r="K66" s="1"/>
      <c r="L66" s="1"/>
      <c r="M66" s="1"/>
      <c r="N66" s="1">
        <v>1</v>
      </c>
      <c r="O66" s="1">
        <v>10</v>
      </c>
      <c r="P66" s="1" t="s">
        <v>17</v>
      </c>
      <c r="Q66">
        <f t="shared" si="0"/>
        <v>16</v>
      </c>
      <c r="R66" t="str" cm="1">
        <f t="array" ref="R66">_xlfn.IFS(O66&lt;=6,"Unhappy",O66&lt;=8,"Happier",O66&lt;=10,"Happy")</f>
        <v>Happy</v>
      </c>
      <c r="S66" t="str" cm="1">
        <f t="array" ref="S66">_xlfn.IFS(Table1[[#This Row],[Shipping_Charges]]&lt;=150,"average charge",Table1[[#This Row],[Shipping_Charges]]&lt;=300,"High Charge")</f>
        <v>High Charge</v>
      </c>
      <c r="T66" s="17" t="str">
        <f>IF(Table1[[#This Row],[Shipping_Charges]]&lt;=60,"true","false")</f>
        <v>false</v>
      </c>
    </row>
    <row r="67" spans="1:20" ht="15" x14ac:dyDescent="0.25">
      <c r="A67" s="12">
        <v>12345692</v>
      </c>
      <c r="B67" s="1">
        <v>9114112</v>
      </c>
      <c r="C67" s="1" t="s">
        <v>62</v>
      </c>
      <c r="D67" s="2">
        <v>65</v>
      </c>
      <c r="E67" s="3">
        <v>85</v>
      </c>
      <c r="F67" s="3">
        <v>1.3076923076923077</v>
      </c>
      <c r="G67" s="2">
        <v>86.307692307692307</v>
      </c>
      <c r="H67" s="4">
        <v>43102</v>
      </c>
      <c r="I67" s="4">
        <v>43106</v>
      </c>
      <c r="J67" s="4"/>
      <c r="K67" s="4">
        <v>43105</v>
      </c>
      <c r="L67" s="1"/>
      <c r="M67" s="1"/>
      <c r="N67" s="2">
        <v>1</v>
      </c>
      <c r="O67" s="1">
        <v>9</v>
      </c>
      <c r="P67" s="1" t="s">
        <v>19</v>
      </c>
      <c r="Q67">
        <f t="shared" ref="Q67:Q101" si="1">I67-H67</f>
        <v>4</v>
      </c>
      <c r="R67" t="str" cm="1">
        <f t="array" ref="R67">_xlfn.IFS(O67&lt;=6,"Unhappy",O67&lt;=8,"Happier",O67&lt;=10,"Happy")</f>
        <v>Happy</v>
      </c>
      <c r="S67" t="str" cm="1">
        <f t="array" ref="S67">_xlfn.IFS(Table1[[#This Row],[Shipping_Charges]]&lt;=150,"average charge",Table1[[#This Row],[Shipping_Charges]]&lt;=300,"High Charge")</f>
        <v>average charge</v>
      </c>
      <c r="T67" s="17" t="str">
        <f>IF(Table1[[#This Row],[Shipping_Charges]]&lt;=60,"true","false")</f>
        <v>true</v>
      </c>
    </row>
    <row r="68" spans="1:20" ht="15" x14ac:dyDescent="0.25">
      <c r="A68" s="12">
        <v>12345708</v>
      </c>
      <c r="B68" s="1">
        <v>2532827</v>
      </c>
      <c r="C68" s="1" t="s">
        <v>63</v>
      </c>
      <c r="D68" s="2">
        <v>291</v>
      </c>
      <c r="E68" s="3">
        <v>322</v>
      </c>
      <c r="F68" s="3">
        <v>3.7441860465116279</v>
      </c>
      <c r="G68" s="2">
        <v>325.74418604651163</v>
      </c>
      <c r="H68" s="4">
        <v>43134</v>
      </c>
      <c r="I68" s="4">
        <v>43137</v>
      </c>
      <c r="J68" s="4"/>
      <c r="K68" s="1"/>
      <c r="L68" s="5"/>
      <c r="M68" s="1"/>
      <c r="N68" s="1">
        <v>1</v>
      </c>
      <c r="O68" s="1">
        <v>10</v>
      </c>
      <c r="P68" s="1" t="s">
        <v>19</v>
      </c>
      <c r="Q68">
        <f t="shared" si="1"/>
        <v>3</v>
      </c>
      <c r="R68" t="str" cm="1">
        <f t="array" ref="R68">_xlfn.IFS(O68&lt;=6,"Unhappy",O68&lt;=8,"Happier",O68&lt;=10,"Happy")</f>
        <v>Happy</v>
      </c>
      <c r="S68" t="str" cm="1">
        <f t="array" ref="S68">_xlfn.IFS(Table1[[#This Row],[Shipping_Charges]]&lt;=150,"average charge",Table1[[#This Row],[Shipping_Charges]]&lt;=300,"High Charge")</f>
        <v>average charge</v>
      </c>
      <c r="T68" s="17" t="str">
        <f>IF(Table1[[#This Row],[Shipping_Charges]]&lt;=60,"true","false")</f>
        <v>true</v>
      </c>
    </row>
    <row r="69" spans="1:20" ht="15" x14ac:dyDescent="0.25">
      <c r="A69" s="12">
        <v>12345696</v>
      </c>
      <c r="B69" s="1">
        <v>7694837</v>
      </c>
      <c r="C69" s="1" t="s">
        <v>64</v>
      </c>
      <c r="D69" s="2">
        <v>331</v>
      </c>
      <c r="E69" s="3">
        <v>411</v>
      </c>
      <c r="F69" s="3">
        <v>11.108108108108109</v>
      </c>
      <c r="G69" s="2">
        <v>422.10810810810813</v>
      </c>
      <c r="H69" s="4">
        <v>43102</v>
      </c>
      <c r="I69" s="4">
        <v>43120</v>
      </c>
      <c r="J69" s="4"/>
      <c r="K69" s="4"/>
      <c r="L69" s="4">
        <v>43105</v>
      </c>
      <c r="M69" s="1"/>
      <c r="N69" s="2">
        <v>3</v>
      </c>
      <c r="O69" s="1">
        <v>10</v>
      </c>
      <c r="P69" s="1" t="s">
        <v>17</v>
      </c>
      <c r="Q69">
        <f t="shared" si="1"/>
        <v>18</v>
      </c>
      <c r="R69" t="str" cm="1">
        <f t="array" ref="R69">_xlfn.IFS(O69&lt;=6,"Unhappy",O69&lt;=8,"Happier",O69&lt;=10,"Happy")</f>
        <v>Happy</v>
      </c>
      <c r="S69" t="str" cm="1">
        <f t="array" ref="S69">_xlfn.IFS(Table1[[#This Row],[Shipping_Charges]]&lt;=150,"average charge",Table1[[#This Row],[Shipping_Charges]]&lt;=300,"High Charge")</f>
        <v>average charge</v>
      </c>
      <c r="T69" s="17" t="str">
        <f>IF(Table1[[#This Row],[Shipping_Charges]]&lt;=60,"true","false")</f>
        <v>true</v>
      </c>
    </row>
    <row r="70" spans="1:20" ht="15" x14ac:dyDescent="0.25">
      <c r="A70" s="12">
        <v>12345710</v>
      </c>
      <c r="B70" s="1">
        <v>5130171</v>
      </c>
      <c r="C70" s="1" t="s">
        <v>64</v>
      </c>
      <c r="D70" s="2">
        <v>102</v>
      </c>
      <c r="E70" s="3">
        <v>122</v>
      </c>
      <c r="F70" s="3">
        <v>1.6944444444444444</v>
      </c>
      <c r="G70" s="2">
        <v>123.69444444444444</v>
      </c>
      <c r="H70" s="4">
        <v>43140</v>
      </c>
      <c r="I70" s="4">
        <v>43149</v>
      </c>
      <c r="J70" s="4"/>
      <c r="K70" s="1"/>
      <c r="L70" s="5"/>
      <c r="M70" s="1"/>
      <c r="N70" s="1">
        <v>1</v>
      </c>
      <c r="O70" s="1">
        <v>10</v>
      </c>
      <c r="P70" s="1" t="s">
        <v>19</v>
      </c>
      <c r="Q70">
        <f t="shared" si="1"/>
        <v>9</v>
      </c>
      <c r="R70" t="str" cm="1">
        <f t="array" ref="R70">_xlfn.IFS(O70&lt;=6,"Unhappy",O70&lt;=8,"Happier",O70&lt;=10,"Happy")</f>
        <v>Happy</v>
      </c>
      <c r="S70" t="str" cm="1">
        <f t="array" ref="S70">_xlfn.IFS(Table1[[#This Row],[Shipping_Charges]]&lt;=150,"average charge",Table1[[#This Row],[Shipping_Charges]]&lt;=300,"High Charge")</f>
        <v>average charge</v>
      </c>
      <c r="T70" s="17" t="str">
        <f>IF(Table1[[#This Row],[Shipping_Charges]]&lt;=60,"true","false")</f>
        <v>true</v>
      </c>
    </row>
    <row r="71" spans="1:20" ht="15" x14ac:dyDescent="0.25">
      <c r="A71" s="12">
        <v>12345686</v>
      </c>
      <c r="B71" s="1">
        <v>1723916</v>
      </c>
      <c r="C71" s="1" t="s">
        <v>65</v>
      </c>
      <c r="D71" s="2">
        <v>34</v>
      </c>
      <c r="E71" s="3">
        <v>63</v>
      </c>
      <c r="F71" s="3">
        <v>0.84</v>
      </c>
      <c r="G71" s="2">
        <v>63.84</v>
      </c>
      <c r="H71" s="4">
        <v>43101</v>
      </c>
      <c r="I71" s="4">
        <v>43103</v>
      </c>
      <c r="J71" s="4">
        <v>43118</v>
      </c>
      <c r="K71" s="1"/>
      <c r="L71" s="1"/>
      <c r="M71" s="1"/>
      <c r="N71" s="2">
        <v>3</v>
      </c>
      <c r="O71" s="1">
        <v>3</v>
      </c>
      <c r="P71" s="1" t="s">
        <v>17</v>
      </c>
      <c r="Q71">
        <f t="shared" si="1"/>
        <v>2</v>
      </c>
      <c r="R71" t="str" cm="1">
        <f t="array" ref="R71">_xlfn.IFS(O71&lt;=6,"Unhappy",O71&lt;=8,"Happier",O71&lt;=10,"Happy")</f>
        <v>Unhappy</v>
      </c>
      <c r="S71" t="str" cm="1">
        <f t="array" ref="S71">_xlfn.IFS(Table1[[#This Row],[Shipping_Charges]]&lt;=150,"average charge",Table1[[#This Row],[Shipping_Charges]]&lt;=300,"High Charge")</f>
        <v>average charge</v>
      </c>
      <c r="T71" s="17" t="str">
        <f>IF(Table1[[#This Row],[Shipping_Charges]]&lt;=60,"true","false")</f>
        <v>true</v>
      </c>
    </row>
    <row r="72" spans="1:20" ht="15" x14ac:dyDescent="0.25">
      <c r="A72" s="12">
        <v>12345775</v>
      </c>
      <c r="B72" s="1">
        <v>6996131</v>
      </c>
      <c r="C72" s="1" t="s">
        <v>65</v>
      </c>
      <c r="D72" s="2">
        <v>278</v>
      </c>
      <c r="E72" s="3">
        <v>282</v>
      </c>
      <c r="F72" s="3">
        <v>5.5294117647058822</v>
      </c>
      <c r="G72" s="2">
        <v>287.52941176470586</v>
      </c>
      <c r="H72" s="4">
        <v>43446</v>
      </c>
      <c r="I72" s="4">
        <v>43455</v>
      </c>
      <c r="J72" s="4"/>
      <c r="K72" s="1"/>
      <c r="L72" s="1"/>
      <c r="M72" s="1"/>
      <c r="N72" s="1">
        <v>2</v>
      </c>
      <c r="O72" s="1">
        <v>9</v>
      </c>
      <c r="P72" s="1" t="s">
        <v>17</v>
      </c>
      <c r="Q72">
        <f t="shared" si="1"/>
        <v>9</v>
      </c>
      <c r="R72" t="str" cm="1">
        <f t="array" ref="R72">_xlfn.IFS(O72&lt;=6,"Unhappy",O72&lt;=8,"Happier",O72&lt;=10,"Happy")</f>
        <v>Happy</v>
      </c>
      <c r="S72" t="str" cm="1">
        <f t="array" ref="S72">_xlfn.IFS(Table1[[#This Row],[Shipping_Charges]]&lt;=150,"average charge",Table1[[#This Row],[Shipping_Charges]]&lt;=300,"High Charge")</f>
        <v>average charge</v>
      </c>
      <c r="T72" s="17" t="str">
        <f>IF(Table1[[#This Row],[Shipping_Charges]]&lt;=60,"true","false")</f>
        <v>true</v>
      </c>
    </row>
    <row r="73" spans="1:20" ht="15" x14ac:dyDescent="0.25">
      <c r="A73" s="12">
        <v>12345743</v>
      </c>
      <c r="B73" s="1">
        <v>8894871</v>
      </c>
      <c r="C73" s="1" t="s">
        <v>66</v>
      </c>
      <c r="D73" s="2">
        <v>834</v>
      </c>
      <c r="E73" s="3">
        <v>855</v>
      </c>
      <c r="F73" s="3">
        <v>26.71875</v>
      </c>
      <c r="G73" s="2">
        <v>881.71875</v>
      </c>
      <c r="H73" s="4">
        <v>43299</v>
      </c>
      <c r="I73" s="4">
        <v>43302</v>
      </c>
      <c r="J73" s="4"/>
      <c r="K73" s="1"/>
      <c r="L73" s="1"/>
      <c r="M73" s="1"/>
      <c r="N73" s="1">
        <v>2</v>
      </c>
      <c r="O73" s="1">
        <v>10</v>
      </c>
      <c r="P73" s="1" t="s">
        <v>19</v>
      </c>
      <c r="Q73">
        <f t="shared" si="1"/>
        <v>3</v>
      </c>
      <c r="R73" t="str" cm="1">
        <f t="array" ref="R73">_xlfn.IFS(O73&lt;=6,"Unhappy",O73&lt;=8,"Happier",O73&lt;=10,"Happy")</f>
        <v>Happy</v>
      </c>
      <c r="S73" t="str" cm="1">
        <f t="array" ref="S73">_xlfn.IFS(Table1[[#This Row],[Shipping_Charges]]&lt;=150,"average charge",Table1[[#This Row],[Shipping_Charges]]&lt;=300,"High Charge")</f>
        <v>average charge</v>
      </c>
      <c r="T73" s="17" t="str">
        <f>IF(Table1[[#This Row],[Shipping_Charges]]&lt;=60,"true","false")</f>
        <v>true</v>
      </c>
    </row>
    <row r="74" spans="1:20" ht="15" x14ac:dyDescent="0.25">
      <c r="A74" s="12">
        <v>12345764</v>
      </c>
      <c r="B74" s="1">
        <v>3461643</v>
      </c>
      <c r="C74" s="1" t="s">
        <v>66</v>
      </c>
      <c r="D74" s="2">
        <v>68</v>
      </c>
      <c r="E74" s="3">
        <v>87</v>
      </c>
      <c r="F74" s="3">
        <v>9.6666666666666661</v>
      </c>
      <c r="G74" s="2">
        <v>96.666666666666671</v>
      </c>
      <c r="H74" s="4">
        <v>43401</v>
      </c>
      <c r="I74" s="4">
        <v>43413</v>
      </c>
      <c r="J74" s="4"/>
      <c r="K74" s="1"/>
      <c r="L74" s="1"/>
      <c r="M74" s="1"/>
      <c r="N74" s="1">
        <v>1</v>
      </c>
      <c r="O74" s="1">
        <v>9</v>
      </c>
      <c r="P74" s="1" t="s">
        <v>19</v>
      </c>
      <c r="Q74">
        <f t="shared" si="1"/>
        <v>12</v>
      </c>
      <c r="R74" t="str" cm="1">
        <f t="array" ref="R74">_xlfn.IFS(O74&lt;=6,"Unhappy",O74&lt;=8,"Happier",O74&lt;=10,"Happy")</f>
        <v>Happy</v>
      </c>
      <c r="S74" t="str" cm="1">
        <f t="array" ref="S74">_xlfn.IFS(Table1[[#This Row],[Shipping_Charges]]&lt;=150,"average charge",Table1[[#This Row],[Shipping_Charges]]&lt;=300,"High Charge")</f>
        <v>average charge</v>
      </c>
      <c r="T74" s="17" t="str">
        <f>IF(Table1[[#This Row],[Shipping_Charges]]&lt;=60,"true","false")</f>
        <v>true</v>
      </c>
    </row>
    <row r="75" spans="1:20" ht="15" x14ac:dyDescent="0.25">
      <c r="A75" s="12">
        <v>12345691</v>
      </c>
      <c r="B75" s="1">
        <v>9052331</v>
      </c>
      <c r="C75" s="1" t="s">
        <v>67</v>
      </c>
      <c r="D75" s="2">
        <v>357</v>
      </c>
      <c r="E75" s="3">
        <v>422</v>
      </c>
      <c r="F75" s="3">
        <v>13.612903225806452</v>
      </c>
      <c r="G75" s="2">
        <v>435.61290322580646</v>
      </c>
      <c r="H75" s="4">
        <v>43102</v>
      </c>
      <c r="I75" s="4">
        <v>43119</v>
      </c>
      <c r="J75" s="4">
        <v>43123</v>
      </c>
      <c r="K75" s="1"/>
      <c r="L75" s="1"/>
      <c r="M75" s="1"/>
      <c r="N75" s="2">
        <v>1</v>
      </c>
      <c r="O75" s="1">
        <v>10</v>
      </c>
      <c r="P75" s="1" t="s">
        <v>19</v>
      </c>
      <c r="Q75">
        <f t="shared" si="1"/>
        <v>17</v>
      </c>
      <c r="R75" t="str" cm="1">
        <f t="array" ref="R75">_xlfn.IFS(O75&lt;=6,"Unhappy",O75&lt;=8,"Happier",O75&lt;=10,"Happy")</f>
        <v>Happy</v>
      </c>
      <c r="S75" t="str" cm="1">
        <f t="array" ref="S75">_xlfn.IFS(Table1[[#This Row],[Shipping_Charges]]&lt;=150,"average charge",Table1[[#This Row],[Shipping_Charges]]&lt;=300,"High Charge")</f>
        <v>average charge</v>
      </c>
      <c r="T75" s="17" t="str">
        <f>IF(Table1[[#This Row],[Shipping_Charges]]&lt;=60,"true","false")</f>
        <v>true</v>
      </c>
    </row>
    <row r="76" spans="1:20" ht="15" x14ac:dyDescent="0.25">
      <c r="A76" s="12">
        <v>12345740</v>
      </c>
      <c r="B76" s="1">
        <v>7588725</v>
      </c>
      <c r="C76" s="1" t="s">
        <v>67</v>
      </c>
      <c r="D76" s="2">
        <v>85</v>
      </c>
      <c r="E76" s="3">
        <v>154</v>
      </c>
      <c r="F76" s="3">
        <v>7</v>
      </c>
      <c r="G76" s="2">
        <v>161</v>
      </c>
      <c r="H76" s="4">
        <v>43292</v>
      </c>
      <c r="I76" s="4">
        <v>43308</v>
      </c>
      <c r="J76" s="4"/>
      <c r="K76" s="1"/>
      <c r="L76" s="1"/>
      <c r="M76" s="1"/>
      <c r="N76" s="1">
        <v>0</v>
      </c>
      <c r="O76" s="1">
        <v>9</v>
      </c>
      <c r="P76" s="1" t="s">
        <v>17</v>
      </c>
      <c r="Q76">
        <f t="shared" si="1"/>
        <v>16</v>
      </c>
      <c r="R76" t="str" cm="1">
        <f t="array" ref="R76">_xlfn.IFS(O76&lt;=6,"Unhappy",O76&lt;=8,"Happier",O76&lt;=10,"Happy")</f>
        <v>Happy</v>
      </c>
      <c r="S76" t="str" cm="1">
        <f t="array" ref="S76">_xlfn.IFS(Table1[[#This Row],[Shipping_Charges]]&lt;=150,"average charge",Table1[[#This Row],[Shipping_Charges]]&lt;=300,"High Charge")</f>
        <v>average charge</v>
      </c>
      <c r="T76" s="17" t="str">
        <f>IF(Table1[[#This Row],[Shipping_Charges]]&lt;=60,"true","false")</f>
        <v>true</v>
      </c>
    </row>
    <row r="77" spans="1:20" ht="15" x14ac:dyDescent="0.25">
      <c r="A77" s="12">
        <v>12345733</v>
      </c>
      <c r="B77" s="1">
        <v>2908573</v>
      </c>
      <c r="C77" s="1" t="s">
        <v>68</v>
      </c>
      <c r="D77" s="2">
        <v>508</v>
      </c>
      <c r="E77" s="3">
        <v>591</v>
      </c>
      <c r="F77" s="3">
        <v>7.88</v>
      </c>
      <c r="G77" s="2">
        <v>598.88</v>
      </c>
      <c r="H77" s="4">
        <v>43248</v>
      </c>
      <c r="I77" s="4">
        <v>43252</v>
      </c>
      <c r="J77" s="4"/>
      <c r="K77" s="1"/>
      <c r="L77" s="1"/>
      <c r="M77" s="1"/>
      <c r="N77" s="1">
        <v>1</v>
      </c>
      <c r="O77" s="1">
        <v>10</v>
      </c>
      <c r="P77" s="1" t="s">
        <v>17</v>
      </c>
      <c r="Q77">
        <f t="shared" si="1"/>
        <v>4</v>
      </c>
      <c r="R77" t="str" cm="1">
        <f t="array" ref="R77">_xlfn.IFS(O77&lt;=6,"Unhappy",O77&lt;=8,"Happier",O77&lt;=10,"Happy")</f>
        <v>Happy</v>
      </c>
      <c r="S77" t="str" cm="1">
        <f t="array" ref="S77">_xlfn.IFS(Table1[[#This Row],[Shipping_Charges]]&lt;=150,"average charge",Table1[[#This Row],[Shipping_Charges]]&lt;=300,"High Charge")</f>
        <v>average charge</v>
      </c>
      <c r="T77" s="17" t="str">
        <f>IF(Table1[[#This Row],[Shipping_Charges]]&lt;=60,"true","false")</f>
        <v>true</v>
      </c>
    </row>
    <row r="78" spans="1:20" ht="15" x14ac:dyDescent="0.25">
      <c r="A78" s="12">
        <v>12345718</v>
      </c>
      <c r="B78" s="1">
        <v>6028669</v>
      </c>
      <c r="C78" s="1" t="s">
        <v>69</v>
      </c>
      <c r="D78" s="2">
        <v>186</v>
      </c>
      <c r="E78" s="3">
        <v>198</v>
      </c>
      <c r="F78" s="3">
        <v>7.92</v>
      </c>
      <c r="G78" s="2">
        <v>205.92</v>
      </c>
      <c r="H78" s="4">
        <v>43177</v>
      </c>
      <c r="I78" s="4">
        <v>43189</v>
      </c>
      <c r="J78" s="4"/>
      <c r="K78" s="1"/>
      <c r="L78" s="1"/>
      <c r="M78" s="1"/>
      <c r="N78" s="1">
        <v>0</v>
      </c>
      <c r="O78" s="1">
        <v>9</v>
      </c>
      <c r="P78" s="1" t="s">
        <v>17</v>
      </c>
      <c r="Q78">
        <f t="shared" si="1"/>
        <v>12</v>
      </c>
      <c r="R78" t="str" cm="1">
        <f t="array" ref="R78">_xlfn.IFS(O78&lt;=6,"Unhappy",O78&lt;=8,"Happier",O78&lt;=10,"Happy")</f>
        <v>Happy</v>
      </c>
      <c r="S78" t="str" cm="1">
        <f t="array" ref="S78">_xlfn.IFS(Table1[[#This Row],[Shipping_Charges]]&lt;=150,"average charge",Table1[[#This Row],[Shipping_Charges]]&lt;=300,"High Charge")</f>
        <v>average charge</v>
      </c>
      <c r="T78" s="17" t="str">
        <f>IF(Table1[[#This Row],[Shipping_Charges]]&lt;=60,"true","false")</f>
        <v>true</v>
      </c>
    </row>
    <row r="79" spans="1:20" ht="15" x14ac:dyDescent="0.25">
      <c r="A79" s="12">
        <v>12345753</v>
      </c>
      <c r="B79" s="1">
        <v>9899284</v>
      </c>
      <c r="C79" s="1" t="s">
        <v>69</v>
      </c>
      <c r="D79" s="2">
        <v>783</v>
      </c>
      <c r="E79" s="3">
        <v>810</v>
      </c>
      <c r="F79" s="3">
        <v>12.272727272727273</v>
      </c>
      <c r="G79" s="2">
        <v>822.27272727272725</v>
      </c>
      <c r="H79" s="4">
        <v>43346</v>
      </c>
      <c r="I79" s="4">
        <v>43354</v>
      </c>
      <c r="J79" s="4"/>
      <c r="K79" s="1"/>
      <c r="L79" s="1"/>
      <c r="M79" s="1"/>
      <c r="N79" s="1">
        <v>0</v>
      </c>
      <c r="O79" s="1">
        <v>10</v>
      </c>
      <c r="P79" s="1" t="s">
        <v>17</v>
      </c>
      <c r="Q79">
        <f t="shared" si="1"/>
        <v>8</v>
      </c>
      <c r="R79" t="str" cm="1">
        <f t="array" ref="R79">_xlfn.IFS(O79&lt;=6,"Unhappy",O79&lt;=8,"Happier",O79&lt;=10,"Happy")</f>
        <v>Happy</v>
      </c>
      <c r="S79" t="str" cm="1">
        <f t="array" ref="S79">_xlfn.IFS(Table1[[#This Row],[Shipping_Charges]]&lt;=150,"average charge",Table1[[#This Row],[Shipping_Charges]]&lt;=300,"High Charge")</f>
        <v>average charge</v>
      </c>
      <c r="T79" s="17" t="str">
        <f>IF(Table1[[#This Row],[Shipping_Charges]]&lt;=60,"true","false")</f>
        <v>true</v>
      </c>
    </row>
    <row r="80" spans="1:20" ht="15" x14ac:dyDescent="0.25">
      <c r="A80" s="12">
        <v>12345757</v>
      </c>
      <c r="B80" s="1">
        <v>5547960</v>
      </c>
      <c r="C80" s="1" t="s">
        <v>69</v>
      </c>
      <c r="D80" s="2">
        <v>199</v>
      </c>
      <c r="E80" s="3">
        <v>201</v>
      </c>
      <c r="F80" s="3">
        <v>12.5625</v>
      </c>
      <c r="G80" s="2">
        <v>213.5625</v>
      </c>
      <c r="H80" s="4">
        <v>43370</v>
      </c>
      <c r="I80" s="4">
        <v>43390</v>
      </c>
      <c r="J80" s="4"/>
      <c r="K80" s="1"/>
      <c r="L80" s="1"/>
      <c r="M80" s="1"/>
      <c r="N80" s="1">
        <v>1</v>
      </c>
      <c r="O80" s="1">
        <v>10</v>
      </c>
      <c r="P80" s="1" t="s">
        <v>17</v>
      </c>
      <c r="Q80">
        <f t="shared" si="1"/>
        <v>20</v>
      </c>
      <c r="R80" t="str" cm="1">
        <f t="array" ref="R80">_xlfn.IFS(O80&lt;=6,"Unhappy",O80&lt;=8,"Happier",O80&lt;=10,"Happy")</f>
        <v>Happy</v>
      </c>
      <c r="S80" t="str" cm="1">
        <f t="array" ref="S80">_xlfn.IFS(Table1[[#This Row],[Shipping_Charges]]&lt;=150,"average charge",Table1[[#This Row],[Shipping_Charges]]&lt;=300,"High Charge")</f>
        <v>average charge</v>
      </c>
      <c r="T80" s="17" t="str">
        <f>IF(Table1[[#This Row],[Shipping_Charges]]&lt;=60,"true","false")</f>
        <v>true</v>
      </c>
    </row>
    <row r="81" spans="1:20" ht="15" x14ac:dyDescent="0.25">
      <c r="A81" s="12">
        <v>12345734</v>
      </c>
      <c r="B81" s="1">
        <v>6203258</v>
      </c>
      <c r="C81" s="1" t="s">
        <v>70</v>
      </c>
      <c r="D81" s="2">
        <v>488</v>
      </c>
      <c r="E81" s="3">
        <v>575</v>
      </c>
      <c r="F81" s="3">
        <v>11.274509803921569</v>
      </c>
      <c r="G81" s="2">
        <v>586.27450980392155</v>
      </c>
      <c r="H81" s="4">
        <v>43250</v>
      </c>
      <c r="I81" s="4">
        <v>43261</v>
      </c>
      <c r="J81" s="4"/>
      <c r="K81" s="1"/>
      <c r="L81" s="1"/>
      <c r="M81" s="1"/>
      <c r="N81" s="1">
        <v>0</v>
      </c>
      <c r="O81" s="1">
        <v>9</v>
      </c>
      <c r="P81" s="1" t="s">
        <v>17</v>
      </c>
      <c r="Q81">
        <f t="shared" si="1"/>
        <v>11</v>
      </c>
      <c r="R81" t="str" cm="1">
        <f t="array" ref="R81">_xlfn.IFS(O81&lt;=6,"Unhappy",O81&lt;=8,"Happier",O81&lt;=10,"Happy")</f>
        <v>Happy</v>
      </c>
      <c r="S81" t="str" cm="1">
        <f t="array" ref="S81">_xlfn.IFS(Table1[[#This Row],[Shipping_Charges]]&lt;=150,"average charge",Table1[[#This Row],[Shipping_Charges]]&lt;=300,"High Charge")</f>
        <v>average charge</v>
      </c>
      <c r="T81" s="17" t="str">
        <f>IF(Table1[[#This Row],[Shipping_Charges]]&lt;=60,"true","false")</f>
        <v>true</v>
      </c>
    </row>
    <row r="82" spans="1:20" ht="15" x14ac:dyDescent="0.25">
      <c r="A82" s="12">
        <v>12345759</v>
      </c>
      <c r="B82" s="1">
        <v>2992079</v>
      </c>
      <c r="C82" s="1" t="s">
        <v>70</v>
      </c>
      <c r="D82" s="2">
        <v>44</v>
      </c>
      <c r="E82" s="3">
        <v>121</v>
      </c>
      <c r="F82" s="3">
        <v>1.6575342465753424</v>
      </c>
      <c r="G82" s="2">
        <v>122.65753424657534</v>
      </c>
      <c r="H82" s="4">
        <v>43373</v>
      </c>
      <c r="I82" s="4">
        <v>43393</v>
      </c>
      <c r="J82" s="4"/>
      <c r="K82" s="1"/>
      <c r="L82" s="1"/>
      <c r="M82" s="1"/>
      <c r="N82" s="1">
        <v>0</v>
      </c>
      <c r="O82" s="1">
        <v>9</v>
      </c>
      <c r="P82" s="1" t="s">
        <v>17</v>
      </c>
      <c r="Q82">
        <f t="shared" si="1"/>
        <v>20</v>
      </c>
      <c r="R82" t="str" cm="1">
        <f t="array" ref="R82">_xlfn.IFS(O82&lt;=6,"Unhappy",O82&lt;=8,"Happier",O82&lt;=10,"Happy")</f>
        <v>Happy</v>
      </c>
      <c r="S82" t="str" cm="1">
        <f t="array" ref="S82">_xlfn.IFS(Table1[[#This Row],[Shipping_Charges]]&lt;=150,"average charge",Table1[[#This Row],[Shipping_Charges]]&lt;=300,"High Charge")</f>
        <v>average charge</v>
      </c>
      <c r="T82" s="17" t="str">
        <f>IF(Table1[[#This Row],[Shipping_Charges]]&lt;=60,"true","false")</f>
        <v>true</v>
      </c>
    </row>
    <row r="83" spans="1:20" ht="15" x14ac:dyDescent="0.25">
      <c r="A83" s="12">
        <v>12345694</v>
      </c>
      <c r="B83" s="1">
        <v>3276380</v>
      </c>
      <c r="C83" s="1" t="s">
        <v>71</v>
      </c>
      <c r="D83" s="2">
        <v>188</v>
      </c>
      <c r="E83" s="3">
        <v>274</v>
      </c>
      <c r="F83" s="3">
        <v>91.333333333333329</v>
      </c>
      <c r="G83" s="2">
        <v>365.33333333333331</v>
      </c>
      <c r="H83" s="4">
        <v>43102</v>
      </c>
      <c r="I83" s="4">
        <v>43119</v>
      </c>
      <c r="J83" s="4"/>
      <c r="K83" s="4">
        <v>43108</v>
      </c>
      <c r="L83" s="1"/>
      <c r="M83" s="1"/>
      <c r="N83" s="2">
        <v>2</v>
      </c>
      <c r="O83" s="1">
        <v>2</v>
      </c>
      <c r="P83" s="1" t="s">
        <v>19</v>
      </c>
      <c r="Q83">
        <f t="shared" si="1"/>
        <v>17</v>
      </c>
      <c r="R83" t="str" cm="1">
        <f t="array" ref="R83">_xlfn.IFS(O83&lt;=6,"Unhappy",O83&lt;=8,"Happier",O83&lt;=10,"Happy")</f>
        <v>Unhappy</v>
      </c>
      <c r="S83" t="str" cm="1">
        <f t="array" ref="S83">_xlfn.IFS(Table1[[#This Row],[Shipping_Charges]]&lt;=150,"average charge",Table1[[#This Row],[Shipping_Charges]]&lt;=300,"High Charge")</f>
        <v>average charge</v>
      </c>
      <c r="T83" s="17" t="str">
        <f>IF(Table1[[#This Row],[Shipping_Charges]]&lt;=60,"true","false")</f>
        <v>false</v>
      </c>
    </row>
    <row r="84" spans="1:20" ht="15" x14ac:dyDescent="0.25">
      <c r="A84" s="12">
        <v>12345698</v>
      </c>
      <c r="B84" s="1">
        <v>7937785</v>
      </c>
      <c r="C84" s="1" t="s">
        <v>71</v>
      </c>
      <c r="D84" s="2">
        <v>830</v>
      </c>
      <c r="E84" s="3">
        <v>877</v>
      </c>
      <c r="F84" s="3">
        <v>9.43010752688172</v>
      </c>
      <c r="G84" s="2">
        <v>886.43010752688167</v>
      </c>
      <c r="H84" s="4">
        <v>43102</v>
      </c>
      <c r="I84" s="4">
        <v>43114</v>
      </c>
      <c r="J84" s="4"/>
      <c r="K84" s="4"/>
      <c r="L84" s="4">
        <v>43105</v>
      </c>
      <c r="M84" s="1"/>
      <c r="N84" s="2">
        <v>2</v>
      </c>
      <c r="O84" s="1">
        <v>4</v>
      </c>
      <c r="P84" s="1" t="s">
        <v>17</v>
      </c>
      <c r="Q84">
        <f t="shared" si="1"/>
        <v>12</v>
      </c>
      <c r="R84" t="str" cm="1">
        <f t="array" ref="R84">_xlfn.IFS(O84&lt;=6,"Unhappy",O84&lt;=8,"Happier",O84&lt;=10,"Happy")</f>
        <v>Unhappy</v>
      </c>
      <c r="S84" t="str" cm="1">
        <f t="array" ref="S84">_xlfn.IFS(Table1[[#This Row],[Shipping_Charges]]&lt;=150,"average charge",Table1[[#This Row],[Shipping_Charges]]&lt;=300,"High Charge")</f>
        <v>average charge</v>
      </c>
      <c r="T84" s="17" t="str">
        <f>IF(Table1[[#This Row],[Shipping_Charges]]&lt;=60,"true","false")</f>
        <v>true</v>
      </c>
    </row>
    <row r="85" spans="1:20" ht="15" x14ac:dyDescent="0.25">
      <c r="A85" s="12">
        <v>12345715</v>
      </c>
      <c r="B85" s="1">
        <v>7107973</v>
      </c>
      <c r="C85" s="1" t="s">
        <v>71</v>
      </c>
      <c r="D85" s="2">
        <v>57</v>
      </c>
      <c r="E85" s="3">
        <v>123</v>
      </c>
      <c r="F85" s="3">
        <v>3.84375</v>
      </c>
      <c r="G85" s="2">
        <v>126.84375</v>
      </c>
      <c r="H85" s="4">
        <v>43163</v>
      </c>
      <c r="I85" s="4">
        <v>43172</v>
      </c>
      <c r="J85" s="4"/>
      <c r="K85" s="1"/>
      <c r="L85" s="1"/>
      <c r="M85" s="1"/>
      <c r="N85" s="1">
        <v>0</v>
      </c>
      <c r="O85" s="1">
        <v>9</v>
      </c>
      <c r="P85" s="1" t="s">
        <v>17</v>
      </c>
      <c r="Q85">
        <f t="shared" si="1"/>
        <v>9</v>
      </c>
      <c r="R85" t="str" cm="1">
        <f t="array" ref="R85">_xlfn.IFS(O85&lt;=6,"Unhappy",O85&lt;=8,"Happier",O85&lt;=10,"Happy")</f>
        <v>Happy</v>
      </c>
      <c r="S85" t="str" cm="1">
        <f t="array" ref="S85">_xlfn.IFS(Table1[[#This Row],[Shipping_Charges]]&lt;=150,"average charge",Table1[[#This Row],[Shipping_Charges]]&lt;=300,"High Charge")</f>
        <v>average charge</v>
      </c>
      <c r="T85" s="17" t="str">
        <f>IF(Table1[[#This Row],[Shipping_Charges]]&lt;=60,"true","false")</f>
        <v>true</v>
      </c>
    </row>
    <row r="86" spans="1:20" ht="15" x14ac:dyDescent="0.25">
      <c r="A86" s="12">
        <v>12345772</v>
      </c>
      <c r="B86" s="1">
        <v>3319704</v>
      </c>
      <c r="C86" s="1" t="s">
        <v>71</v>
      </c>
      <c r="D86" s="2">
        <v>645</v>
      </c>
      <c r="E86" s="3">
        <v>686</v>
      </c>
      <c r="F86" s="3">
        <v>11.827586206896552</v>
      </c>
      <c r="G86" s="2">
        <v>697.82758620689651</v>
      </c>
      <c r="H86" s="4">
        <v>43440</v>
      </c>
      <c r="I86" s="4">
        <v>43446</v>
      </c>
      <c r="J86" s="4"/>
      <c r="K86" s="1"/>
      <c r="L86" s="1"/>
      <c r="M86" s="1"/>
      <c r="N86" s="1">
        <v>1</v>
      </c>
      <c r="O86" s="1">
        <v>10</v>
      </c>
      <c r="P86" s="1" t="s">
        <v>17</v>
      </c>
      <c r="Q86">
        <f t="shared" si="1"/>
        <v>6</v>
      </c>
      <c r="R86" t="str" cm="1">
        <f t="array" ref="R86">_xlfn.IFS(O86&lt;=6,"Unhappy",O86&lt;=8,"Happier",O86&lt;=10,"Happy")</f>
        <v>Happy</v>
      </c>
      <c r="S86" t="str" cm="1">
        <f t="array" ref="S86">_xlfn.IFS(Table1[[#This Row],[Shipping_Charges]]&lt;=150,"average charge",Table1[[#This Row],[Shipping_Charges]]&lt;=300,"High Charge")</f>
        <v>average charge</v>
      </c>
      <c r="T86" s="17" t="str">
        <f>IF(Table1[[#This Row],[Shipping_Charges]]&lt;=60,"true","false")</f>
        <v>true</v>
      </c>
    </row>
    <row r="87" spans="1:20" ht="15" x14ac:dyDescent="0.25">
      <c r="A87" s="12">
        <v>12345719</v>
      </c>
      <c r="B87" s="1">
        <v>3482099</v>
      </c>
      <c r="C87" s="1" t="s">
        <v>72</v>
      </c>
      <c r="D87" s="2">
        <v>693</v>
      </c>
      <c r="E87" s="3">
        <v>732</v>
      </c>
      <c r="F87" s="3">
        <v>22.181818181818183</v>
      </c>
      <c r="G87" s="2">
        <v>754.18181818181813</v>
      </c>
      <c r="H87" s="4">
        <v>43184</v>
      </c>
      <c r="I87" s="4">
        <v>43195</v>
      </c>
      <c r="J87" s="4"/>
      <c r="K87" s="1"/>
      <c r="L87" s="1"/>
      <c r="M87" s="1"/>
      <c r="N87" s="1">
        <v>0</v>
      </c>
      <c r="O87" s="1">
        <v>10</v>
      </c>
      <c r="P87" s="1" t="s">
        <v>17</v>
      </c>
      <c r="Q87">
        <f t="shared" si="1"/>
        <v>11</v>
      </c>
      <c r="R87" t="str" cm="1">
        <f t="array" ref="R87">_xlfn.IFS(O87&lt;=6,"Unhappy",O87&lt;=8,"Happier",O87&lt;=10,"Happy")</f>
        <v>Happy</v>
      </c>
      <c r="S87" t="str" cm="1">
        <f t="array" ref="S87">_xlfn.IFS(Table1[[#This Row],[Shipping_Charges]]&lt;=150,"average charge",Table1[[#This Row],[Shipping_Charges]]&lt;=300,"High Charge")</f>
        <v>average charge</v>
      </c>
      <c r="T87" s="17" t="str">
        <f>IF(Table1[[#This Row],[Shipping_Charges]]&lt;=60,"true","false")</f>
        <v>true</v>
      </c>
    </row>
    <row r="88" spans="1:20" ht="15" x14ac:dyDescent="0.25">
      <c r="A88" s="12">
        <v>12345728</v>
      </c>
      <c r="B88" s="1">
        <v>7911723</v>
      </c>
      <c r="C88" s="1" t="s">
        <v>73</v>
      </c>
      <c r="D88" s="2">
        <v>1000</v>
      </c>
      <c r="E88" s="3">
        <v>1028</v>
      </c>
      <c r="F88" s="3">
        <v>38.074074074074076</v>
      </c>
      <c r="G88" s="2">
        <v>1066.0740740740741</v>
      </c>
      <c r="H88" s="4">
        <v>43230</v>
      </c>
      <c r="I88" s="4">
        <v>43248</v>
      </c>
      <c r="J88" s="4"/>
      <c r="K88" s="1"/>
      <c r="L88" s="1"/>
      <c r="M88" s="1"/>
      <c r="N88" s="1">
        <v>2</v>
      </c>
      <c r="O88" s="1">
        <v>9</v>
      </c>
      <c r="P88" s="1" t="s">
        <v>19</v>
      </c>
      <c r="Q88">
        <f t="shared" si="1"/>
        <v>18</v>
      </c>
      <c r="R88" t="str" cm="1">
        <f t="array" ref="R88">_xlfn.IFS(O88&lt;=6,"Unhappy",O88&lt;=8,"Happier",O88&lt;=10,"Happy")</f>
        <v>Happy</v>
      </c>
      <c r="S88" t="str" cm="1">
        <f t="array" ref="S88">_xlfn.IFS(Table1[[#This Row],[Shipping_Charges]]&lt;=150,"average charge",Table1[[#This Row],[Shipping_Charges]]&lt;=300,"High Charge")</f>
        <v>average charge</v>
      </c>
      <c r="T88" s="17" t="str">
        <f>IF(Table1[[#This Row],[Shipping_Charges]]&lt;=60,"true","false")</f>
        <v>true</v>
      </c>
    </row>
    <row r="89" spans="1:20" ht="15" x14ac:dyDescent="0.25">
      <c r="A89" s="12">
        <v>12345748</v>
      </c>
      <c r="B89" s="1">
        <v>1941129</v>
      </c>
      <c r="C89" s="1" t="s">
        <v>73</v>
      </c>
      <c r="D89" s="2">
        <v>128</v>
      </c>
      <c r="E89" s="3">
        <v>195</v>
      </c>
      <c r="F89" s="3">
        <v>2.096774193548387</v>
      </c>
      <c r="G89" s="2">
        <v>197.09677419354838</v>
      </c>
      <c r="H89" s="4">
        <v>43326</v>
      </c>
      <c r="I89" s="4">
        <v>43327</v>
      </c>
      <c r="J89" s="4"/>
      <c r="K89" s="1"/>
      <c r="L89" s="1"/>
      <c r="M89" s="1"/>
      <c r="N89" s="1">
        <v>0</v>
      </c>
      <c r="O89" s="1">
        <v>9</v>
      </c>
      <c r="P89" s="1" t="s">
        <v>19</v>
      </c>
      <c r="Q89">
        <f t="shared" si="1"/>
        <v>1</v>
      </c>
      <c r="R89" t="str" cm="1">
        <f t="array" ref="R89">_xlfn.IFS(O89&lt;=6,"Unhappy",O89&lt;=8,"Happier",O89&lt;=10,"Happy")</f>
        <v>Happy</v>
      </c>
      <c r="S89" t="str" cm="1">
        <f t="array" ref="S89">_xlfn.IFS(Table1[[#This Row],[Shipping_Charges]]&lt;=150,"average charge",Table1[[#This Row],[Shipping_Charges]]&lt;=300,"High Charge")</f>
        <v>average charge</v>
      </c>
      <c r="T89" s="17" t="str">
        <f>IF(Table1[[#This Row],[Shipping_Charges]]&lt;=60,"true","false")</f>
        <v>true</v>
      </c>
    </row>
    <row r="90" spans="1:20" ht="15" x14ac:dyDescent="0.25">
      <c r="A90" s="12">
        <v>12345755</v>
      </c>
      <c r="B90" s="1">
        <v>4232439</v>
      </c>
      <c r="C90" s="1" t="s">
        <v>73</v>
      </c>
      <c r="D90" s="2">
        <v>851</v>
      </c>
      <c r="E90" s="3">
        <v>908</v>
      </c>
      <c r="F90" s="3">
        <v>12.611111111111111</v>
      </c>
      <c r="G90" s="2">
        <v>920.61111111111109</v>
      </c>
      <c r="H90" s="4">
        <v>43355</v>
      </c>
      <c r="I90" s="4">
        <v>43371</v>
      </c>
      <c r="J90" s="4"/>
      <c r="K90" s="1"/>
      <c r="L90" s="1"/>
      <c r="M90" s="1"/>
      <c r="N90" s="1">
        <v>1</v>
      </c>
      <c r="O90" s="1">
        <v>10</v>
      </c>
      <c r="P90" s="1" t="s">
        <v>17</v>
      </c>
      <c r="Q90">
        <f t="shared" si="1"/>
        <v>16</v>
      </c>
      <c r="R90" t="str" cm="1">
        <f t="array" ref="R90">_xlfn.IFS(O90&lt;=6,"Unhappy",O90&lt;=8,"Happier",O90&lt;=10,"Happy")</f>
        <v>Happy</v>
      </c>
      <c r="S90" t="str" cm="1">
        <f t="array" ref="S90">_xlfn.IFS(Table1[[#This Row],[Shipping_Charges]]&lt;=150,"average charge",Table1[[#This Row],[Shipping_Charges]]&lt;=300,"High Charge")</f>
        <v>average charge</v>
      </c>
      <c r="T90" s="17" t="str">
        <f>IF(Table1[[#This Row],[Shipping_Charges]]&lt;=60,"true","false")</f>
        <v>true</v>
      </c>
    </row>
    <row r="91" spans="1:20" ht="15" x14ac:dyDescent="0.25">
      <c r="A91" s="12">
        <v>12345713</v>
      </c>
      <c r="B91" s="1">
        <v>1207337</v>
      </c>
      <c r="C91" s="1" t="s">
        <v>74</v>
      </c>
      <c r="D91" s="2">
        <v>366</v>
      </c>
      <c r="E91" s="3">
        <v>380</v>
      </c>
      <c r="F91" s="3">
        <v>3.8775510204081631</v>
      </c>
      <c r="G91" s="2">
        <v>383.87755102040819</v>
      </c>
      <c r="H91" s="4">
        <v>43156</v>
      </c>
      <c r="I91" s="4">
        <v>43175</v>
      </c>
      <c r="J91" s="4"/>
      <c r="K91" s="1"/>
      <c r="L91" s="1"/>
      <c r="M91" s="1"/>
      <c r="N91" s="1">
        <v>0</v>
      </c>
      <c r="O91" s="1">
        <v>9</v>
      </c>
      <c r="P91" s="1" t="s">
        <v>19</v>
      </c>
      <c r="Q91">
        <f t="shared" si="1"/>
        <v>19</v>
      </c>
      <c r="R91" t="str" cm="1">
        <f t="array" ref="R91">_xlfn.IFS(O91&lt;=6,"Unhappy",O91&lt;=8,"Happier",O91&lt;=10,"Happy")</f>
        <v>Happy</v>
      </c>
      <c r="S91" t="str" cm="1">
        <f t="array" ref="S91">_xlfn.IFS(Table1[[#This Row],[Shipping_Charges]]&lt;=150,"average charge",Table1[[#This Row],[Shipping_Charges]]&lt;=300,"High Charge")</f>
        <v>average charge</v>
      </c>
      <c r="T91" s="17" t="str">
        <f>IF(Table1[[#This Row],[Shipping_Charges]]&lt;=60,"true","false")</f>
        <v>true</v>
      </c>
    </row>
    <row r="92" spans="1:20" ht="15" x14ac:dyDescent="0.25">
      <c r="A92" s="12">
        <v>12345746</v>
      </c>
      <c r="B92" s="1">
        <v>1337203</v>
      </c>
      <c r="C92" s="1" t="s">
        <v>75</v>
      </c>
      <c r="D92" s="2">
        <v>871</v>
      </c>
      <c r="E92" s="3">
        <v>891</v>
      </c>
      <c r="F92" s="3">
        <v>14.370967741935484</v>
      </c>
      <c r="G92" s="2">
        <v>905.37096774193549</v>
      </c>
      <c r="H92" s="4">
        <v>43320</v>
      </c>
      <c r="I92" s="4">
        <v>43337</v>
      </c>
      <c r="J92" s="4"/>
      <c r="K92" s="1"/>
      <c r="L92" s="1"/>
      <c r="M92" s="1"/>
      <c r="N92" s="1">
        <v>1</v>
      </c>
      <c r="O92" s="1">
        <v>10</v>
      </c>
      <c r="P92" s="1" t="s">
        <v>19</v>
      </c>
      <c r="Q92">
        <f t="shared" si="1"/>
        <v>17</v>
      </c>
      <c r="R92" t="str" cm="1">
        <f t="array" ref="R92">_xlfn.IFS(O92&lt;=6,"Unhappy",O92&lt;=8,"Happier",O92&lt;=10,"Happy")</f>
        <v>Happy</v>
      </c>
      <c r="S92" t="str" cm="1">
        <f t="array" ref="S92">_xlfn.IFS(Table1[[#This Row],[Shipping_Charges]]&lt;=150,"average charge",Table1[[#This Row],[Shipping_Charges]]&lt;=300,"High Charge")</f>
        <v>average charge</v>
      </c>
      <c r="T92" s="17" t="str">
        <f>IF(Table1[[#This Row],[Shipping_Charges]]&lt;=60,"true","false")</f>
        <v>true</v>
      </c>
    </row>
    <row r="93" spans="1:20" ht="15" x14ac:dyDescent="0.25">
      <c r="A93" s="12">
        <v>12345699</v>
      </c>
      <c r="B93" s="1">
        <v>5547960</v>
      </c>
      <c r="C93" s="1" t="s">
        <v>76</v>
      </c>
      <c r="D93" s="2">
        <v>326</v>
      </c>
      <c r="E93" s="3">
        <v>340</v>
      </c>
      <c r="F93" s="3">
        <v>17</v>
      </c>
      <c r="G93" s="2">
        <v>357</v>
      </c>
      <c r="H93" s="4">
        <v>43102</v>
      </c>
      <c r="I93" s="4">
        <v>43105</v>
      </c>
      <c r="J93" s="4"/>
      <c r="K93" s="4"/>
      <c r="L93" s="4">
        <v>43105</v>
      </c>
      <c r="M93" s="1"/>
      <c r="N93" s="2">
        <v>2</v>
      </c>
      <c r="O93" s="1">
        <v>9</v>
      </c>
      <c r="P93" s="1" t="s">
        <v>17</v>
      </c>
      <c r="Q93">
        <f t="shared" si="1"/>
        <v>3</v>
      </c>
      <c r="R93" t="str" cm="1">
        <f t="array" ref="R93">_xlfn.IFS(O93&lt;=6,"Unhappy",O93&lt;=8,"Happier",O93&lt;=10,"Happy")</f>
        <v>Happy</v>
      </c>
      <c r="S93" t="str" cm="1">
        <f t="array" ref="S93">_xlfn.IFS(Table1[[#This Row],[Shipping_Charges]]&lt;=150,"average charge",Table1[[#This Row],[Shipping_Charges]]&lt;=300,"High Charge")</f>
        <v>average charge</v>
      </c>
      <c r="T93" s="17" t="str">
        <f>IF(Table1[[#This Row],[Shipping_Charges]]&lt;=60,"true","false")</f>
        <v>true</v>
      </c>
    </row>
    <row r="94" spans="1:20" ht="15" x14ac:dyDescent="0.25">
      <c r="A94" s="12">
        <v>12345684</v>
      </c>
      <c r="B94" s="1">
        <v>7740437</v>
      </c>
      <c r="C94" s="1" t="s">
        <v>77</v>
      </c>
      <c r="D94" s="2">
        <v>665</v>
      </c>
      <c r="E94" s="3">
        <v>666</v>
      </c>
      <c r="F94" s="3">
        <v>14.478260869565217</v>
      </c>
      <c r="G94" s="2">
        <v>680.47826086956525</v>
      </c>
      <c r="H94" s="4">
        <v>43101</v>
      </c>
      <c r="I94" s="4">
        <v>43103</v>
      </c>
      <c r="J94" s="4">
        <v>43104</v>
      </c>
      <c r="K94" s="1"/>
      <c r="L94" s="1"/>
      <c r="M94" s="1"/>
      <c r="N94" s="2">
        <v>8</v>
      </c>
      <c r="O94" s="1">
        <v>10</v>
      </c>
      <c r="P94" s="1" t="s">
        <v>17</v>
      </c>
      <c r="Q94">
        <f t="shared" si="1"/>
        <v>2</v>
      </c>
      <c r="R94" t="str" cm="1">
        <f t="array" ref="R94">_xlfn.IFS(O94&lt;=6,"Unhappy",O94&lt;=8,"Happier",O94&lt;=10,"Happy")</f>
        <v>Happy</v>
      </c>
      <c r="S94" t="str" cm="1">
        <f t="array" ref="S94">_xlfn.IFS(Table1[[#This Row],[Shipping_Charges]]&lt;=150,"average charge",Table1[[#This Row],[Shipping_Charges]]&lt;=300,"High Charge")</f>
        <v>average charge</v>
      </c>
      <c r="T94" s="17" t="str">
        <f>IF(Table1[[#This Row],[Shipping_Charges]]&lt;=60,"true","false")</f>
        <v>true</v>
      </c>
    </row>
    <row r="95" spans="1:20" ht="15" x14ac:dyDescent="0.25">
      <c r="A95" s="12">
        <v>12345769</v>
      </c>
      <c r="B95" s="1">
        <v>9234781</v>
      </c>
      <c r="C95" s="1" t="s">
        <v>78</v>
      </c>
      <c r="D95" s="2">
        <v>207</v>
      </c>
      <c r="E95" s="3">
        <v>259</v>
      </c>
      <c r="F95" s="3">
        <v>7.8484848484848486</v>
      </c>
      <c r="G95" s="2">
        <v>266.84848484848487</v>
      </c>
      <c r="H95" s="4">
        <v>43428</v>
      </c>
      <c r="I95" s="4">
        <v>43446</v>
      </c>
      <c r="J95" s="4"/>
      <c r="K95" s="1"/>
      <c r="L95" s="1"/>
      <c r="M95" s="1"/>
      <c r="N95" s="1">
        <v>1</v>
      </c>
      <c r="O95" s="1">
        <v>9</v>
      </c>
      <c r="P95" s="1" t="s">
        <v>17</v>
      </c>
      <c r="Q95">
        <f t="shared" si="1"/>
        <v>18</v>
      </c>
      <c r="R95" t="str" cm="1">
        <f t="array" ref="R95">_xlfn.IFS(O95&lt;=6,"Unhappy",O95&lt;=8,"Happier",O95&lt;=10,"Happy")</f>
        <v>Happy</v>
      </c>
      <c r="S95" t="str" cm="1">
        <f t="array" ref="S95">_xlfn.IFS(Table1[[#This Row],[Shipping_Charges]]&lt;=150,"average charge",Table1[[#This Row],[Shipping_Charges]]&lt;=300,"High Charge")</f>
        <v>average charge</v>
      </c>
      <c r="T95" s="17" t="str">
        <f>IF(Table1[[#This Row],[Shipping_Charges]]&lt;=60,"true","false")</f>
        <v>true</v>
      </c>
    </row>
    <row r="96" spans="1:20" ht="15" x14ac:dyDescent="0.25">
      <c r="A96" s="12">
        <v>12345680</v>
      </c>
      <c r="B96" s="1">
        <v>2847943</v>
      </c>
      <c r="C96" s="1" t="s">
        <v>79</v>
      </c>
      <c r="D96" s="2">
        <v>446</v>
      </c>
      <c r="E96" s="3">
        <v>508</v>
      </c>
      <c r="F96" s="3">
        <v>127</v>
      </c>
      <c r="G96" s="2">
        <v>635</v>
      </c>
      <c r="H96" s="4">
        <v>43101</v>
      </c>
      <c r="I96" s="4">
        <v>43110</v>
      </c>
      <c r="J96" s="4">
        <v>43120</v>
      </c>
      <c r="K96" s="1"/>
      <c r="L96" s="1"/>
      <c r="M96" s="1"/>
      <c r="N96" s="2">
        <v>4</v>
      </c>
      <c r="O96" s="1">
        <v>0</v>
      </c>
      <c r="P96" s="1" t="s">
        <v>17</v>
      </c>
      <c r="Q96">
        <f t="shared" si="1"/>
        <v>9</v>
      </c>
      <c r="R96" t="str" cm="1">
        <f t="array" ref="R96">_xlfn.IFS(O96&lt;=6,"Unhappy",O96&lt;=8,"Happier",O96&lt;=10,"Happy")</f>
        <v>Unhappy</v>
      </c>
      <c r="S96" t="str" cm="1">
        <f t="array" ref="S96">_xlfn.IFS(Table1[[#This Row],[Shipping_Charges]]&lt;=150,"average charge",Table1[[#This Row],[Shipping_Charges]]&lt;=300,"High Charge")</f>
        <v>average charge</v>
      </c>
      <c r="T96" s="17" t="str">
        <f>IF(Table1[[#This Row],[Shipping_Charges]]&lt;=60,"true","false")</f>
        <v>false</v>
      </c>
    </row>
    <row r="97" spans="1:20" ht="15" x14ac:dyDescent="0.25">
      <c r="A97" s="12">
        <v>12345703</v>
      </c>
      <c r="B97" s="1">
        <v>9669668</v>
      </c>
      <c r="C97" s="1" t="s">
        <v>79</v>
      </c>
      <c r="D97" s="2">
        <v>815</v>
      </c>
      <c r="E97" s="3">
        <v>882</v>
      </c>
      <c r="F97" s="3">
        <v>19.173913043478262</v>
      </c>
      <c r="G97" s="2">
        <v>901.17391304347825</v>
      </c>
      <c r="H97" s="4">
        <v>43106</v>
      </c>
      <c r="I97" s="4">
        <v>43121</v>
      </c>
      <c r="J97" s="4"/>
      <c r="K97" s="1"/>
      <c r="L97" s="5"/>
      <c r="M97" s="4">
        <v>43104</v>
      </c>
      <c r="N97" s="2">
        <v>5</v>
      </c>
      <c r="O97" s="1">
        <v>2</v>
      </c>
      <c r="P97" s="1" t="s">
        <v>17</v>
      </c>
      <c r="Q97">
        <f t="shared" si="1"/>
        <v>15</v>
      </c>
      <c r="R97" t="str" cm="1">
        <f t="array" ref="R97">_xlfn.IFS(O97&lt;=6,"Unhappy",O97&lt;=8,"Happier",O97&lt;=10,"Happy")</f>
        <v>Unhappy</v>
      </c>
      <c r="S97" t="str" cm="1">
        <f t="array" ref="S97">_xlfn.IFS(Table1[[#This Row],[Shipping_Charges]]&lt;=150,"average charge",Table1[[#This Row],[Shipping_Charges]]&lt;=300,"High Charge")</f>
        <v>average charge</v>
      </c>
      <c r="T97" s="17" t="str">
        <f>IF(Table1[[#This Row],[Shipping_Charges]]&lt;=60,"true","false")</f>
        <v>true</v>
      </c>
    </row>
    <row r="98" spans="1:20" ht="15" x14ac:dyDescent="0.25">
      <c r="A98" s="12">
        <v>12345730</v>
      </c>
      <c r="B98" s="1">
        <v>4729810</v>
      </c>
      <c r="C98" s="1" t="s">
        <v>80</v>
      </c>
      <c r="D98" s="2">
        <v>385</v>
      </c>
      <c r="E98" s="3">
        <v>411</v>
      </c>
      <c r="F98" s="3">
        <v>4.5666666666666664</v>
      </c>
      <c r="G98" s="2">
        <v>415.56666666666666</v>
      </c>
      <c r="H98" s="4">
        <v>43232</v>
      </c>
      <c r="I98" s="4">
        <v>43244</v>
      </c>
      <c r="J98" s="4"/>
      <c r="K98" s="1"/>
      <c r="L98" s="1"/>
      <c r="M98" s="1"/>
      <c r="N98" s="1">
        <v>2</v>
      </c>
      <c r="O98" s="1">
        <v>9</v>
      </c>
      <c r="P98" s="1" t="s">
        <v>19</v>
      </c>
      <c r="Q98">
        <f t="shared" si="1"/>
        <v>12</v>
      </c>
      <c r="R98" t="str" cm="1">
        <f t="array" ref="R98">_xlfn.IFS(O98&lt;=6,"Unhappy",O98&lt;=8,"Happier",O98&lt;=10,"Happy")</f>
        <v>Happy</v>
      </c>
      <c r="S98" t="str" cm="1">
        <f t="array" ref="S98">_xlfn.IFS(Table1[[#This Row],[Shipping_Charges]]&lt;=150,"average charge",Table1[[#This Row],[Shipping_Charges]]&lt;=300,"High Charge")</f>
        <v>average charge</v>
      </c>
      <c r="T98" s="17" t="str">
        <f>IF(Table1[[#This Row],[Shipping_Charges]]&lt;=60,"true","false")</f>
        <v>true</v>
      </c>
    </row>
    <row r="99" spans="1:20" ht="15" x14ac:dyDescent="0.25">
      <c r="A99" s="12">
        <v>12345747</v>
      </c>
      <c r="B99" s="1">
        <v>3650921</v>
      </c>
      <c r="C99" s="1" t="s">
        <v>81</v>
      </c>
      <c r="D99" s="2">
        <v>14</v>
      </c>
      <c r="E99" s="3">
        <v>64</v>
      </c>
      <c r="F99" s="3">
        <v>0.90140845070422537</v>
      </c>
      <c r="G99" s="2">
        <v>64.901408450704224</v>
      </c>
      <c r="H99" s="4">
        <v>43325</v>
      </c>
      <c r="I99" s="4">
        <v>43332</v>
      </c>
      <c r="J99" s="4"/>
      <c r="K99" s="1"/>
      <c r="L99" s="1"/>
      <c r="M99" s="1"/>
      <c r="N99" s="1">
        <v>2</v>
      </c>
      <c r="O99" s="1">
        <v>9</v>
      </c>
      <c r="P99" s="1" t="s">
        <v>19</v>
      </c>
      <c r="Q99">
        <f t="shared" si="1"/>
        <v>7</v>
      </c>
      <c r="R99" t="str" cm="1">
        <f t="array" ref="R99">_xlfn.IFS(O99&lt;=6,"Unhappy",O99&lt;=8,"Happier",O99&lt;=10,"Happy")</f>
        <v>Happy</v>
      </c>
      <c r="S99" t="str" cm="1">
        <f t="array" ref="S99">_xlfn.IFS(Table1[[#This Row],[Shipping_Charges]]&lt;=150,"average charge",Table1[[#This Row],[Shipping_Charges]]&lt;=300,"High Charge")</f>
        <v>average charge</v>
      </c>
      <c r="T99" s="17" t="str">
        <f>IF(Table1[[#This Row],[Shipping_Charges]]&lt;=60,"true","false")</f>
        <v>true</v>
      </c>
    </row>
    <row r="100" spans="1:20" ht="15" x14ac:dyDescent="0.25">
      <c r="A100" s="12">
        <v>12345683</v>
      </c>
      <c r="B100" s="1">
        <v>8616245</v>
      </c>
      <c r="C100" s="1" t="s">
        <v>82</v>
      </c>
      <c r="D100" s="2">
        <v>292</v>
      </c>
      <c r="E100" s="3">
        <v>314</v>
      </c>
      <c r="F100" s="3">
        <v>44.857142857142854</v>
      </c>
      <c r="G100" s="2">
        <v>358.85714285714283</v>
      </c>
      <c r="H100" s="4">
        <v>43101</v>
      </c>
      <c r="I100" s="4">
        <v>43107</v>
      </c>
      <c r="J100" s="4">
        <v>43112</v>
      </c>
      <c r="K100" s="1"/>
      <c r="L100" s="1"/>
      <c r="M100" s="1"/>
      <c r="N100" s="2">
        <v>1</v>
      </c>
      <c r="O100" s="1">
        <v>0</v>
      </c>
      <c r="P100" s="1" t="s">
        <v>17</v>
      </c>
      <c r="Q100">
        <f t="shared" si="1"/>
        <v>6</v>
      </c>
      <c r="R100" t="str" cm="1">
        <f t="array" ref="R100">_xlfn.IFS(O100&lt;=6,"Unhappy",O100&lt;=8,"Happier",O100&lt;=10,"Happy")</f>
        <v>Unhappy</v>
      </c>
      <c r="S100" t="str" cm="1">
        <f t="array" ref="S100">_xlfn.IFS(Table1[[#This Row],[Shipping_Charges]]&lt;=150,"average charge",Table1[[#This Row],[Shipping_Charges]]&lt;=300,"High Charge")</f>
        <v>average charge</v>
      </c>
      <c r="T100" s="17" t="str">
        <f>IF(Table1[[#This Row],[Shipping_Charges]]&lt;=60,"true","false")</f>
        <v>true</v>
      </c>
    </row>
    <row r="101" spans="1:20" ht="15" x14ac:dyDescent="0.25">
      <c r="A101" s="12">
        <v>12345689</v>
      </c>
      <c r="B101" s="1">
        <v>3650921</v>
      </c>
      <c r="C101" s="1" t="s">
        <v>82</v>
      </c>
      <c r="D101" s="2">
        <v>65</v>
      </c>
      <c r="E101" s="3">
        <v>130</v>
      </c>
      <c r="F101" s="3">
        <v>1.4285714285714286</v>
      </c>
      <c r="G101" s="2">
        <v>131.42857142857142</v>
      </c>
      <c r="H101" s="4">
        <v>43102</v>
      </c>
      <c r="I101" s="4">
        <v>43122</v>
      </c>
      <c r="J101" s="4">
        <v>43134</v>
      </c>
      <c r="K101" s="1"/>
      <c r="L101" s="1"/>
      <c r="M101" s="1"/>
      <c r="N101" s="2">
        <v>4</v>
      </c>
      <c r="O101" s="1">
        <v>10</v>
      </c>
      <c r="P101" s="1" t="s">
        <v>19</v>
      </c>
      <c r="Q101">
        <f t="shared" si="1"/>
        <v>20</v>
      </c>
      <c r="R101" t="str" cm="1">
        <f t="array" ref="R101">_xlfn.IFS(O101&lt;=6,"Unhappy",O101&lt;=8,"Happier",O101&lt;=10,"Happy")</f>
        <v>Happy</v>
      </c>
      <c r="S101" t="str" cm="1">
        <f t="array" ref="S101">_xlfn.IFS(Table1[[#This Row],[Shipping_Charges]]&lt;=150,"average charge",Table1[[#This Row],[Shipping_Charges]]&lt;=300,"High Charge")</f>
        <v>average charge</v>
      </c>
      <c r="T101" s="17" t="str">
        <f>IF(Table1[[#This Row],[Shipping_Charges]]&lt;=60,"true","false")</f>
        <v>true</v>
      </c>
    </row>
    <row r="103" spans="1:20" x14ac:dyDescent="0.25">
      <c r="C103">
        <f>AVERAGE(Table1[Final_Price])</f>
        <v>554.48127557425823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E59E66-03E3-4F47-830D-6843C7462D78}">
  <dimension ref="A1:C12"/>
  <sheetViews>
    <sheetView workbookViewId="0">
      <selection activeCell="E21" sqref="E21"/>
    </sheetView>
  </sheetViews>
  <sheetFormatPr defaultRowHeight="13.8" x14ac:dyDescent="0.25"/>
  <cols>
    <col min="1" max="1" width="10.8984375" customWidth="1"/>
    <col min="2" max="2" width="10.296875" customWidth="1"/>
    <col min="3" max="3" width="13.296875" customWidth="1"/>
  </cols>
  <sheetData>
    <row r="1" spans="1:3" ht="15" x14ac:dyDescent="0.25">
      <c r="A1" s="9" t="s">
        <v>83</v>
      </c>
      <c r="B1" s="9" t="s">
        <v>84</v>
      </c>
      <c r="C1" s="9" t="s">
        <v>85</v>
      </c>
    </row>
    <row r="2" spans="1:3" ht="15" x14ac:dyDescent="0.25">
      <c r="A2" s="8">
        <v>0</v>
      </c>
      <c r="B2" s="8">
        <v>-1</v>
      </c>
      <c r="C2" s="8" t="s">
        <v>86</v>
      </c>
    </row>
    <row r="3" spans="1:3" ht="15" x14ac:dyDescent="0.25">
      <c r="A3" s="8">
        <v>1</v>
      </c>
      <c r="B3" s="8">
        <v>-1</v>
      </c>
      <c r="C3" s="8" t="s">
        <v>86</v>
      </c>
    </row>
    <row r="4" spans="1:3" ht="15" x14ac:dyDescent="0.25">
      <c r="A4" s="8">
        <v>2</v>
      </c>
      <c r="B4" s="8">
        <v>-1</v>
      </c>
      <c r="C4" s="8" t="s">
        <v>86</v>
      </c>
    </row>
    <row r="5" spans="1:3" ht="15" x14ac:dyDescent="0.25">
      <c r="A5" s="8">
        <v>3</v>
      </c>
      <c r="B5" s="8">
        <v>-1</v>
      </c>
      <c r="C5" s="8" t="s">
        <v>86</v>
      </c>
    </row>
    <row r="6" spans="1:3" ht="15" x14ac:dyDescent="0.25">
      <c r="A6" s="8">
        <v>4</v>
      </c>
      <c r="B6" s="8">
        <v>-1</v>
      </c>
      <c r="C6" s="8" t="s">
        <v>86</v>
      </c>
    </row>
    <row r="7" spans="1:3" ht="15" x14ac:dyDescent="0.25">
      <c r="A7" s="8">
        <v>5</v>
      </c>
      <c r="B7" s="8">
        <v>-1</v>
      </c>
      <c r="C7" s="8" t="s">
        <v>86</v>
      </c>
    </row>
    <row r="8" spans="1:3" ht="15" x14ac:dyDescent="0.25">
      <c r="A8" s="8">
        <v>6</v>
      </c>
      <c r="B8" s="8">
        <v>-1</v>
      </c>
      <c r="C8" s="8" t="s">
        <v>86</v>
      </c>
    </row>
    <row r="9" spans="1:3" ht="15" x14ac:dyDescent="0.25">
      <c r="A9" s="6">
        <v>7</v>
      </c>
      <c r="B9" s="6">
        <v>0</v>
      </c>
      <c r="C9" s="6" t="s">
        <v>87</v>
      </c>
    </row>
    <row r="10" spans="1:3" ht="15" x14ac:dyDescent="0.25">
      <c r="A10" s="6">
        <v>8</v>
      </c>
      <c r="B10" s="6">
        <v>0</v>
      </c>
      <c r="C10" s="6" t="s">
        <v>87</v>
      </c>
    </row>
    <row r="11" spans="1:3" ht="15" x14ac:dyDescent="0.25">
      <c r="A11" s="7">
        <v>9</v>
      </c>
      <c r="B11" s="7">
        <v>1</v>
      </c>
      <c r="C11" s="7" t="s">
        <v>88</v>
      </c>
    </row>
    <row r="12" spans="1:3" ht="15" x14ac:dyDescent="0.25">
      <c r="A12" s="7">
        <v>10</v>
      </c>
      <c r="B12" s="7">
        <v>1</v>
      </c>
      <c r="C12" s="7" t="s">
        <v>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2A124F-FB10-44F2-AD6A-205E1D23A947}">
  <dimension ref="A3:B6"/>
  <sheetViews>
    <sheetView zoomScale="101" workbookViewId="0">
      <selection activeCell="A3" sqref="A3:B6"/>
    </sheetView>
  </sheetViews>
  <sheetFormatPr defaultRowHeight="13.8" x14ac:dyDescent="0.25"/>
  <cols>
    <col min="1" max="1" width="13" bestFit="1" customWidth="1"/>
    <col min="2" max="2" width="20.69921875" bestFit="1" customWidth="1"/>
  </cols>
  <sheetData>
    <row r="3" spans="1:2" x14ac:dyDescent="0.25">
      <c r="A3" s="10" t="s">
        <v>90</v>
      </c>
      <c r="B3" t="s">
        <v>95</v>
      </c>
    </row>
    <row r="4" spans="1:2" x14ac:dyDescent="0.25">
      <c r="A4" s="11" t="s">
        <v>94</v>
      </c>
      <c r="B4">
        <v>17</v>
      </c>
    </row>
    <row r="5" spans="1:2" x14ac:dyDescent="0.25">
      <c r="A5" s="11" t="s">
        <v>98</v>
      </c>
      <c r="B5">
        <v>64</v>
      </c>
    </row>
    <row r="6" spans="1:2" x14ac:dyDescent="0.25">
      <c r="A6" s="11" t="s">
        <v>103</v>
      </c>
      <c r="B6">
        <v>19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C459B0-BF94-4F77-9D45-13361D0F1275}">
  <dimension ref="A3:B16"/>
  <sheetViews>
    <sheetView workbookViewId="0">
      <selection activeCell="B25" sqref="B25"/>
    </sheetView>
  </sheetViews>
  <sheetFormatPr defaultRowHeight="13.8" x14ac:dyDescent="0.25"/>
  <cols>
    <col min="1" max="1" width="12.59765625" bestFit="1" customWidth="1"/>
    <col min="2" max="2" width="20.19921875" bestFit="1" customWidth="1"/>
  </cols>
  <sheetData>
    <row r="3" spans="1:2" x14ac:dyDescent="0.25">
      <c r="A3" s="10" t="s">
        <v>90</v>
      </c>
      <c r="B3" t="s">
        <v>95</v>
      </c>
    </row>
    <row r="4" spans="1:2" x14ac:dyDescent="0.25">
      <c r="A4" s="11" t="s">
        <v>104</v>
      </c>
      <c r="B4">
        <v>30</v>
      </c>
    </row>
    <row r="5" spans="1:2" x14ac:dyDescent="0.25">
      <c r="A5" s="11" t="s">
        <v>105</v>
      </c>
      <c r="B5">
        <v>6</v>
      </c>
    </row>
    <row r="6" spans="1:2" x14ac:dyDescent="0.25">
      <c r="A6" s="11" t="s">
        <v>106</v>
      </c>
      <c r="B6">
        <v>6</v>
      </c>
    </row>
    <row r="7" spans="1:2" x14ac:dyDescent="0.25">
      <c r="A7" s="11" t="s">
        <v>107</v>
      </c>
      <c r="B7">
        <v>7</v>
      </c>
    </row>
    <row r="8" spans="1:2" x14ac:dyDescent="0.25">
      <c r="A8" s="11" t="s">
        <v>93</v>
      </c>
      <c r="B8">
        <v>8</v>
      </c>
    </row>
    <row r="9" spans="1:2" x14ac:dyDescent="0.25">
      <c r="A9" s="11" t="s">
        <v>108</v>
      </c>
      <c r="B9">
        <v>3</v>
      </c>
    </row>
    <row r="10" spans="1:2" x14ac:dyDescent="0.25">
      <c r="A10" s="11" t="s">
        <v>109</v>
      </c>
      <c r="B10">
        <v>7</v>
      </c>
    </row>
    <row r="11" spans="1:2" x14ac:dyDescent="0.25">
      <c r="A11" s="11" t="s">
        <v>110</v>
      </c>
      <c r="B11">
        <v>8</v>
      </c>
    </row>
    <row r="12" spans="1:2" x14ac:dyDescent="0.25">
      <c r="A12" s="11" t="s">
        <v>111</v>
      </c>
      <c r="B12">
        <v>7</v>
      </c>
    </row>
    <row r="13" spans="1:2" x14ac:dyDescent="0.25">
      <c r="A13" s="11" t="s">
        <v>112</v>
      </c>
      <c r="B13">
        <v>6</v>
      </c>
    </row>
    <row r="14" spans="1:2" x14ac:dyDescent="0.25">
      <c r="A14" s="11" t="s">
        <v>113</v>
      </c>
      <c r="B14">
        <v>5</v>
      </c>
    </row>
    <row r="15" spans="1:2" x14ac:dyDescent="0.25">
      <c r="A15" s="11" t="s">
        <v>114</v>
      </c>
      <c r="B15">
        <v>7</v>
      </c>
    </row>
    <row r="16" spans="1:2" x14ac:dyDescent="0.25">
      <c r="A16" s="11" t="s">
        <v>91</v>
      </c>
      <c r="B16">
        <v>100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48CB91-E82A-4FBF-AF04-618E1FA96A4E}">
  <dimension ref="A3:C14"/>
  <sheetViews>
    <sheetView workbookViewId="0">
      <selection activeCell="A3" sqref="A3:C14"/>
    </sheetView>
  </sheetViews>
  <sheetFormatPr defaultRowHeight="13.8" x14ac:dyDescent="0.25"/>
  <cols>
    <col min="1" max="1" width="24.3984375" customWidth="1"/>
    <col min="2" max="4" width="11.8984375" customWidth="1"/>
  </cols>
  <sheetData>
    <row r="3" spans="1:3" x14ac:dyDescent="0.25">
      <c r="A3" s="10" t="s">
        <v>100</v>
      </c>
      <c r="B3" s="10" t="s">
        <v>99</v>
      </c>
    </row>
    <row r="4" spans="1:3" x14ac:dyDescent="0.25">
      <c r="A4" s="10" t="s">
        <v>2</v>
      </c>
      <c r="B4" t="s">
        <v>102</v>
      </c>
      <c r="C4" t="s">
        <v>101</v>
      </c>
    </row>
    <row r="5" spans="1:3" x14ac:dyDescent="0.25">
      <c r="A5" t="s">
        <v>18</v>
      </c>
      <c r="B5">
        <v>224</v>
      </c>
    </row>
    <row r="6" spans="1:3" x14ac:dyDescent="0.25">
      <c r="A6" t="s">
        <v>21</v>
      </c>
      <c r="C6">
        <v>52</v>
      </c>
    </row>
    <row r="7" spans="1:3" x14ac:dyDescent="0.25">
      <c r="A7" t="s">
        <v>26</v>
      </c>
      <c r="B7">
        <v>73.2</v>
      </c>
      <c r="C7">
        <v>55.533333333333331</v>
      </c>
    </row>
    <row r="8" spans="1:3" x14ac:dyDescent="0.25">
      <c r="A8" t="s">
        <v>31</v>
      </c>
      <c r="B8">
        <v>70.875</v>
      </c>
      <c r="C8">
        <v>7.804123711340206</v>
      </c>
    </row>
    <row r="9" spans="1:3" x14ac:dyDescent="0.25">
      <c r="A9" t="s">
        <v>33</v>
      </c>
      <c r="B9">
        <v>69.375</v>
      </c>
      <c r="C9">
        <v>47.05263157894737</v>
      </c>
    </row>
    <row r="10" spans="1:3" x14ac:dyDescent="0.25">
      <c r="A10" t="s">
        <v>45</v>
      </c>
      <c r="C10">
        <v>59</v>
      </c>
    </row>
    <row r="11" spans="1:3" x14ac:dyDescent="0.25">
      <c r="A11" t="s">
        <v>46</v>
      </c>
      <c r="B11">
        <v>70.454545454545453</v>
      </c>
    </row>
    <row r="12" spans="1:3" x14ac:dyDescent="0.25">
      <c r="A12" t="s">
        <v>61</v>
      </c>
      <c r="B12">
        <v>276</v>
      </c>
    </row>
    <row r="13" spans="1:3" x14ac:dyDescent="0.25">
      <c r="A13" t="s">
        <v>71</v>
      </c>
      <c r="B13">
        <v>91.333333333333329</v>
      </c>
      <c r="C13">
        <v>11.827586206896552</v>
      </c>
    </row>
    <row r="14" spans="1:3" x14ac:dyDescent="0.25">
      <c r="A14" t="s">
        <v>79</v>
      </c>
      <c r="B14">
        <v>127</v>
      </c>
      <c r="C14">
        <v>19.173913043478262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2ECF6-5A6B-4AAC-9EFD-63F5ECED7389}">
  <dimension ref="A3:B14"/>
  <sheetViews>
    <sheetView workbookViewId="0">
      <selection activeCell="C23" sqref="C23"/>
    </sheetView>
  </sheetViews>
  <sheetFormatPr defaultRowHeight="13.8" x14ac:dyDescent="0.25"/>
  <cols>
    <col min="1" max="1" width="12.59765625" bestFit="1" customWidth="1"/>
    <col min="2" max="2" width="16.59765625" bestFit="1" customWidth="1"/>
  </cols>
  <sheetData>
    <row r="3" spans="1:2" x14ac:dyDescent="0.25">
      <c r="A3" s="10" t="s">
        <v>90</v>
      </c>
      <c r="B3" t="s">
        <v>96</v>
      </c>
    </row>
    <row r="4" spans="1:2" x14ac:dyDescent="0.25">
      <c r="A4" s="11" t="s">
        <v>73</v>
      </c>
      <c r="B4">
        <v>2131</v>
      </c>
    </row>
    <row r="5" spans="1:2" x14ac:dyDescent="0.25">
      <c r="A5" s="11" t="s">
        <v>71</v>
      </c>
      <c r="B5">
        <v>1960</v>
      </c>
    </row>
    <row r="6" spans="1:2" x14ac:dyDescent="0.25">
      <c r="A6" s="11" t="s">
        <v>45</v>
      </c>
      <c r="B6">
        <v>1717</v>
      </c>
    </row>
    <row r="7" spans="1:2" x14ac:dyDescent="0.25">
      <c r="A7" s="11" t="s">
        <v>39</v>
      </c>
      <c r="B7">
        <v>1604</v>
      </c>
    </row>
    <row r="8" spans="1:2" x14ac:dyDescent="0.25">
      <c r="A8" s="11" t="s">
        <v>38</v>
      </c>
      <c r="B8">
        <v>1701</v>
      </c>
    </row>
    <row r="9" spans="1:2" x14ac:dyDescent="0.25">
      <c r="A9" s="11" t="s">
        <v>37</v>
      </c>
      <c r="B9">
        <v>1773</v>
      </c>
    </row>
    <row r="10" spans="1:2" x14ac:dyDescent="0.25">
      <c r="A10" s="11" t="s">
        <v>33</v>
      </c>
      <c r="B10">
        <v>2408</v>
      </c>
    </row>
    <row r="11" spans="1:2" x14ac:dyDescent="0.25">
      <c r="A11" s="11" t="s">
        <v>24</v>
      </c>
      <c r="B11">
        <v>1884</v>
      </c>
    </row>
    <row r="12" spans="1:2" x14ac:dyDescent="0.25">
      <c r="A12" s="11" t="s">
        <v>23</v>
      </c>
      <c r="B12">
        <v>1780</v>
      </c>
    </row>
    <row r="13" spans="1:2" x14ac:dyDescent="0.25">
      <c r="A13" s="11" t="s">
        <v>22</v>
      </c>
      <c r="B13">
        <v>1594</v>
      </c>
    </row>
    <row r="14" spans="1:2" x14ac:dyDescent="0.25">
      <c r="A14" s="11" t="s">
        <v>91</v>
      </c>
      <c r="B14">
        <v>18552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C0E54C-9A2E-4661-B3A7-992F9FA9AEC9}">
  <dimension ref="A1"/>
  <sheetViews>
    <sheetView showGridLines="0" tabSelected="1" workbookViewId="0">
      <selection activeCell="T37" sqref="T37"/>
    </sheetView>
  </sheetViews>
  <sheetFormatPr defaultRowHeight="13.8"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931CD-6E9E-4982-9F59-68635C893ACD}">
  <dimension ref="D1:S19"/>
  <sheetViews>
    <sheetView showGridLines="0" workbookViewId="0">
      <selection activeCell="U4" sqref="U4"/>
    </sheetView>
  </sheetViews>
  <sheetFormatPr defaultRowHeight="13.8" x14ac:dyDescent="0.25"/>
  <cols>
    <col min="5" max="5" width="8" customWidth="1"/>
    <col min="8" max="8" width="6.69921875" customWidth="1"/>
    <col min="13" max="13" width="11.09765625" customWidth="1"/>
  </cols>
  <sheetData>
    <row r="1" spans="4:19" ht="14.4" thickBot="1" x14ac:dyDescent="0.3"/>
    <row r="2" spans="4:19" ht="31.8" thickBot="1" x14ac:dyDescent="0.65">
      <c r="I2" s="20" t="s">
        <v>115</v>
      </c>
      <c r="J2" s="21"/>
      <c r="K2" s="21"/>
      <c r="L2" s="21"/>
      <c r="M2" s="22"/>
      <c r="N2" s="11"/>
    </row>
    <row r="4" spans="4:19" ht="16.2" x14ac:dyDescent="0.3">
      <c r="D4" s="19" t="s">
        <v>116</v>
      </c>
      <c r="E4" s="19"/>
      <c r="F4" s="19"/>
      <c r="G4" s="19"/>
      <c r="H4" s="19"/>
      <c r="I4" s="19"/>
      <c r="J4" s="19"/>
      <c r="K4" s="19"/>
      <c r="L4" s="19"/>
      <c r="M4" s="19"/>
      <c r="N4" s="19"/>
      <c r="O4" s="19"/>
      <c r="P4" s="19"/>
      <c r="Q4" s="19"/>
      <c r="R4" s="19"/>
      <c r="S4" s="19"/>
    </row>
    <row r="5" spans="4:19" ht="15" x14ac:dyDescent="0.3">
      <c r="E5" s="18"/>
      <c r="F5" s="18"/>
      <c r="G5" s="18"/>
      <c r="H5" s="18"/>
      <c r="I5" s="18"/>
      <c r="J5" s="18"/>
      <c r="K5" s="18"/>
      <c r="L5" s="18"/>
      <c r="M5" s="18"/>
      <c r="N5" s="18"/>
      <c r="O5" s="18"/>
      <c r="P5" s="18"/>
      <c r="Q5" s="18"/>
      <c r="R5" s="18"/>
    </row>
    <row r="6" spans="4:19" ht="16.2" x14ac:dyDescent="0.3">
      <c r="E6" s="19" t="s">
        <v>117</v>
      </c>
      <c r="F6" s="19"/>
      <c r="G6" s="19"/>
      <c r="H6" s="19"/>
      <c r="I6" s="19"/>
      <c r="J6" s="19"/>
      <c r="K6" s="19"/>
      <c r="L6" s="19"/>
      <c r="M6" s="19"/>
      <c r="N6" s="19"/>
      <c r="O6" s="19"/>
      <c r="P6" s="19"/>
      <c r="Q6" s="19"/>
      <c r="R6" s="18"/>
    </row>
    <row r="8" spans="4:19" ht="14.4" thickBot="1" x14ac:dyDescent="0.3"/>
    <row r="9" spans="4:19" ht="31.8" thickBot="1" x14ac:dyDescent="0.65">
      <c r="I9" s="20" t="s">
        <v>118</v>
      </c>
      <c r="J9" s="21"/>
      <c r="K9" s="21"/>
      <c r="L9" s="21"/>
      <c r="M9" s="22"/>
    </row>
    <row r="11" spans="4:19" x14ac:dyDescent="0.25">
      <c r="F11" s="23"/>
      <c r="G11" s="23"/>
      <c r="H11" s="23"/>
      <c r="I11" s="23"/>
      <c r="J11" s="23"/>
      <c r="K11" s="23"/>
      <c r="L11" s="23"/>
      <c r="M11" s="23"/>
      <c r="N11" s="23"/>
      <c r="O11" s="23"/>
      <c r="P11" s="23"/>
      <c r="Q11" s="23"/>
    </row>
    <row r="13" spans="4:19" ht="16.2" x14ac:dyDescent="0.3">
      <c r="E13" s="19" t="s">
        <v>119</v>
      </c>
      <c r="F13" s="19"/>
      <c r="G13" s="19"/>
      <c r="H13" s="19"/>
      <c r="I13" s="19"/>
      <c r="J13" s="19"/>
      <c r="K13" s="19"/>
      <c r="L13" s="19"/>
      <c r="M13" s="19"/>
      <c r="N13" s="19"/>
      <c r="O13" s="19"/>
      <c r="P13" s="19"/>
      <c r="Q13" s="19"/>
    </row>
    <row r="14" spans="4:19" x14ac:dyDescent="0.25">
      <c r="F14" s="11"/>
      <c r="G14" s="11"/>
      <c r="H14" s="11"/>
      <c r="I14" s="11"/>
      <c r="J14" s="11"/>
      <c r="K14" s="11"/>
      <c r="L14" s="11"/>
      <c r="M14" s="11"/>
      <c r="N14" s="11"/>
      <c r="O14" s="11"/>
      <c r="P14" s="11"/>
      <c r="Q14" s="11"/>
    </row>
    <row r="15" spans="4:19" ht="16.2" x14ac:dyDescent="0.3">
      <c r="D15" s="19" t="s">
        <v>120</v>
      </c>
      <c r="E15" s="19"/>
      <c r="F15" s="19"/>
      <c r="G15" s="19"/>
      <c r="H15" s="19"/>
      <c r="I15" s="19"/>
      <c r="J15" s="19"/>
      <c r="K15" s="19"/>
      <c r="L15" s="19"/>
      <c r="M15" s="19"/>
      <c r="N15" s="19"/>
      <c r="O15" s="19"/>
      <c r="P15" s="19"/>
      <c r="Q15" s="19"/>
      <c r="R15" s="19"/>
    </row>
    <row r="16" spans="4:19" x14ac:dyDescent="0.25">
      <c r="F16" s="11"/>
      <c r="G16" s="11"/>
      <c r="H16" s="11"/>
      <c r="I16" s="11"/>
      <c r="J16" s="11"/>
      <c r="K16" s="11"/>
      <c r="L16" s="11"/>
      <c r="M16" s="11"/>
      <c r="N16" s="11"/>
      <c r="O16" s="11"/>
      <c r="P16" s="11"/>
      <c r="Q16" s="11"/>
    </row>
    <row r="17" spans="5:17" ht="16.2" x14ac:dyDescent="0.3">
      <c r="E17" s="19" t="s">
        <v>121</v>
      </c>
      <c r="F17" s="19"/>
      <c r="G17" s="19"/>
      <c r="H17" s="19"/>
      <c r="I17" s="19"/>
      <c r="J17" s="19"/>
      <c r="K17" s="19"/>
      <c r="L17" s="19"/>
      <c r="M17" s="19"/>
      <c r="N17" s="19"/>
      <c r="O17" s="19"/>
      <c r="P17" s="19"/>
      <c r="Q17" s="19"/>
    </row>
    <row r="18" spans="5:17" x14ac:dyDescent="0.25">
      <c r="F18" s="11"/>
      <c r="G18" s="11"/>
      <c r="H18" s="11"/>
      <c r="I18" s="11"/>
      <c r="J18" s="11"/>
      <c r="K18" s="11"/>
      <c r="L18" s="11"/>
      <c r="M18" s="11"/>
      <c r="N18" s="11"/>
      <c r="O18" s="11"/>
      <c r="P18" s="11"/>
      <c r="Q18" s="11"/>
    </row>
    <row r="19" spans="5:17" ht="16.2" x14ac:dyDescent="0.3">
      <c r="E19" s="19" t="s">
        <v>122</v>
      </c>
      <c r="F19" s="19"/>
      <c r="G19" s="19"/>
      <c r="H19" s="19"/>
      <c r="I19" s="19"/>
      <c r="J19" s="19"/>
      <c r="K19" s="19"/>
      <c r="L19" s="19"/>
      <c r="M19" s="19"/>
      <c r="N19" s="19"/>
      <c r="O19" s="19"/>
      <c r="P19" s="19"/>
      <c r="Q19" s="19"/>
    </row>
  </sheetData>
  <mergeCells count="9">
    <mergeCell ref="E13:Q13"/>
    <mergeCell ref="D15:R15"/>
    <mergeCell ref="E17:Q17"/>
    <mergeCell ref="E19:Q19"/>
    <mergeCell ref="I2:M2"/>
    <mergeCell ref="E6:Q6"/>
    <mergeCell ref="I9:M9"/>
    <mergeCell ref="F11:Q11"/>
    <mergeCell ref="D4:S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Raw Data 1</vt:lpstr>
      <vt:lpstr>Raw Data 2</vt:lpstr>
      <vt:lpstr>2</vt:lpstr>
      <vt:lpstr>3</vt:lpstr>
      <vt:lpstr>Sheet1</vt:lpstr>
      <vt:lpstr>4</vt:lpstr>
      <vt:lpstr>Dashboard</vt:lpstr>
      <vt:lpstr>Approach and 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JYOTI SHARMA</dc:creator>
  <cp:lastModifiedBy>JYOTI SHARMA</cp:lastModifiedBy>
  <dcterms:created xsi:type="dcterms:W3CDTF">2024-05-21T07:46:03Z</dcterms:created>
  <dcterms:modified xsi:type="dcterms:W3CDTF">2024-08-21T05:57:16Z</dcterms:modified>
</cp:coreProperties>
</file>