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lcy\Desktop\Lumii Proljects\"/>
    </mc:Choice>
  </mc:AlternateContent>
  <bookViews>
    <workbookView xWindow="0" yWindow="0" windowWidth="20490" windowHeight="7755" activeTab="1"/>
  </bookViews>
  <sheets>
    <sheet name="Sheet2" sheetId="3" r:id="rId1"/>
    <sheet name="car inventory" sheetId="1" r:id="rId2"/>
  </sheet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 l="1"/>
  <c r="F24" i="1"/>
  <c r="F35" i="1"/>
  <c r="F38" i="1"/>
  <c r="F40" i="1"/>
  <c r="F33" i="1"/>
  <c r="F28" i="1"/>
  <c r="F4" i="1"/>
  <c r="F5" i="1"/>
  <c r="F20" i="1"/>
  <c r="F6" i="1"/>
  <c r="F12" i="1"/>
  <c r="F46" i="1"/>
  <c r="F19" i="1"/>
  <c r="F3" i="1"/>
  <c r="F23" i="1"/>
  <c r="F50" i="1"/>
  <c r="F39" i="1"/>
  <c r="F31" i="1"/>
  <c r="F36" i="1"/>
  <c r="F34" i="1"/>
  <c r="F41" i="1"/>
  <c r="F15" i="1"/>
  <c r="F47" i="1"/>
  <c r="F29" i="1"/>
  <c r="F2" i="1"/>
  <c r="F9" i="1"/>
  <c r="F14" i="1"/>
  <c r="F43" i="1"/>
  <c r="F45" i="1"/>
  <c r="F52" i="1"/>
  <c r="F21" i="1"/>
  <c r="F16" i="1"/>
  <c r="F10" i="1"/>
  <c r="F11" i="1"/>
  <c r="F30" i="1"/>
  <c r="F26" i="1"/>
  <c r="F27" i="1"/>
  <c r="F49" i="1"/>
  <c r="F22" i="1"/>
  <c r="F32" i="1"/>
  <c r="F37" i="1"/>
  <c r="F18" i="1"/>
  <c r="F48" i="1"/>
  <c r="F42" i="1"/>
  <c r="F25" i="1"/>
  <c r="F51" i="1"/>
  <c r="F17" i="1"/>
  <c r="F13" i="1"/>
  <c r="F8" i="1"/>
  <c r="F7" i="1"/>
  <c r="F53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38" i="1"/>
  <c r="C4" i="1"/>
  <c r="C12" i="1"/>
  <c r="B44" i="1"/>
  <c r="C44" i="1" s="1"/>
  <c r="B24" i="1"/>
  <c r="C24" i="1" s="1"/>
  <c r="B35" i="1"/>
  <c r="C35" i="1" s="1"/>
  <c r="B38" i="1"/>
  <c r="B40" i="1"/>
  <c r="C40" i="1" s="1"/>
  <c r="B33" i="1"/>
  <c r="C33" i="1" s="1"/>
  <c r="B28" i="1"/>
  <c r="C28" i="1" s="1"/>
  <c r="B4" i="1"/>
  <c r="B5" i="1"/>
  <c r="C5" i="1" s="1"/>
  <c r="B20" i="1"/>
  <c r="C20" i="1" s="1"/>
  <c r="B6" i="1"/>
  <c r="C6" i="1" s="1"/>
  <c r="B12" i="1"/>
  <c r="B46" i="1"/>
  <c r="C46" i="1" s="1"/>
  <c r="B19" i="1"/>
  <c r="C19" i="1" s="1"/>
  <c r="B3" i="1"/>
  <c r="C3" i="1" s="1"/>
  <c r="B23" i="1"/>
  <c r="C23" i="1" s="1"/>
  <c r="B50" i="1"/>
  <c r="C50" i="1" s="1"/>
  <c r="B39" i="1"/>
  <c r="C39" i="1" s="1"/>
  <c r="B31" i="1"/>
  <c r="C31" i="1" s="1"/>
  <c r="B36" i="1"/>
  <c r="C36" i="1" s="1"/>
  <c r="B34" i="1"/>
  <c r="C34" i="1" s="1"/>
  <c r="B41" i="1"/>
  <c r="C41" i="1" s="1"/>
  <c r="B15" i="1"/>
  <c r="C15" i="1" s="1"/>
  <c r="B47" i="1"/>
  <c r="C47" i="1" s="1"/>
  <c r="B29" i="1"/>
  <c r="C29" i="1" s="1"/>
  <c r="B2" i="1"/>
  <c r="C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C21" i="1" s="1"/>
  <c r="B16" i="1"/>
  <c r="C16" i="1" s="1"/>
  <c r="B10" i="1"/>
  <c r="C10" i="1" s="1"/>
  <c r="B11" i="1"/>
  <c r="C11" i="1" s="1"/>
  <c r="B30" i="1"/>
  <c r="C30" i="1" s="1"/>
  <c r="B26" i="1"/>
  <c r="C26" i="1" s="1"/>
  <c r="B27" i="1"/>
  <c r="C27" i="1" s="1"/>
  <c r="B49" i="1"/>
  <c r="C49" i="1" s="1"/>
  <c r="B22" i="1"/>
  <c r="C22" i="1" s="1"/>
  <c r="B32" i="1"/>
  <c r="C32" i="1" s="1"/>
  <c r="B37" i="1"/>
  <c r="C37" i="1" s="1"/>
  <c r="B18" i="1"/>
  <c r="C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C13" i="1" s="1"/>
  <c r="B8" i="1"/>
  <c r="C8" i="1" s="1"/>
  <c r="B7" i="1"/>
  <c r="C7" i="1" s="1"/>
  <c r="B53" i="1"/>
  <c r="C53" i="1" s="1"/>
  <c r="G53" i="1" l="1"/>
  <c r="I53" i="1" s="1"/>
  <c r="N53" i="1"/>
  <c r="G8" i="1"/>
  <c r="I8" i="1" s="1"/>
  <c r="N8" i="1"/>
  <c r="G17" i="1"/>
  <c r="I17" i="1" s="1"/>
  <c r="N17" i="1"/>
  <c r="G25" i="1"/>
  <c r="I25" i="1" s="1"/>
  <c r="N25" i="1"/>
  <c r="G48" i="1"/>
  <c r="I48" i="1" s="1"/>
  <c r="N48" i="1"/>
  <c r="G37" i="1"/>
  <c r="I37" i="1" s="1"/>
  <c r="N37" i="1"/>
  <c r="G22" i="1"/>
  <c r="I22" i="1" s="1"/>
  <c r="N22" i="1"/>
  <c r="G27" i="1"/>
  <c r="I27" i="1" s="1"/>
  <c r="N27" i="1"/>
  <c r="G30" i="1"/>
  <c r="I30" i="1" s="1"/>
  <c r="N30" i="1"/>
  <c r="G10" i="1"/>
  <c r="I10" i="1" s="1"/>
  <c r="N10" i="1"/>
  <c r="G21" i="1"/>
  <c r="I21" i="1" s="1"/>
  <c r="N21" i="1"/>
  <c r="G45" i="1"/>
  <c r="I45" i="1" s="1"/>
  <c r="N45" i="1"/>
  <c r="G14" i="1"/>
  <c r="I14" i="1" s="1"/>
  <c r="N14" i="1"/>
  <c r="G2" i="1"/>
  <c r="I2" i="1" s="1"/>
  <c r="N2" i="1"/>
  <c r="G47" i="1"/>
  <c r="I47" i="1" s="1"/>
  <c r="N47" i="1"/>
  <c r="G41" i="1"/>
  <c r="I41" i="1" s="1"/>
  <c r="N41" i="1"/>
  <c r="G36" i="1"/>
  <c r="I36" i="1" s="1"/>
  <c r="N36" i="1"/>
  <c r="G39" i="1"/>
  <c r="I39" i="1" s="1"/>
  <c r="N39" i="1"/>
  <c r="G23" i="1"/>
  <c r="I23" i="1" s="1"/>
  <c r="N23" i="1"/>
  <c r="G19" i="1"/>
  <c r="I19" i="1" s="1"/>
  <c r="N19" i="1"/>
  <c r="G12" i="1"/>
  <c r="I12" i="1" s="1"/>
  <c r="N12" i="1"/>
  <c r="G20" i="1"/>
  <c r="I20" i="1" s="1"/>
  <c r="N20" i="1"/>
  <c r="G4" i="1"/>
  <c r="I4" i="1" s="1"/>
  <c r="N4" i="1"/>
  <c r="G33" i="1"/>
  <c r="I33" i="1" s="1"/>
  <c r="N33" i="1"/>
  <c r="G38" i="1"/>
  <c r="I38" i="1" s="1"/>
  <c r="N38" i="1"/>
  <c r="G24" i="1"/>
  <c r="I24" i="1" s="1"/>
  <c r="N24" i="1"/>
  <c r="G7" i="1"/>
  <c r="I7" i="1" s="1"/>
  <c r="N7" i="1"/>
  <c r="G13" i="1"/>
  <c r="I13" i="1" s="1"/>
  <c r="N13" i="1"/>
  <c r="G51" i="1"/>
  <c r="I51" i="1" s="1"/>
  <c r="N51" i="1"/>
  <c r="G42" i="1"/>
  <c r="I42" i="1" s="1"/>
  <c r="N42" i="1"/>
  <c r="G18" i="1"/>
  <c r="I18" i="1" s="1"/>
  <c r="N18" i="1"/>
  <c r="G32" i="1"/>
  <c r="I32" i="1" s="1"/>
  <c r="N32" i="1"/>
  <c r="G49" i="1"/>
  <c r="I49" i="1" s="1"/>
  <c r="N49" i="1"/>
  <c r="G26" i="1"/>
  <c r="I26" i="1" s="1"/>
  <c r="N26" i="1"/>
  <c r="G11" i="1"/>
  <c r="I11" i="1" s="1"/>
  <c r="N11" i="1"/>
  <c r="G16" i="1"/>
  <c r="I16" i="1" s="1"/>
  <c r="N16" i="1"/>
  <c r="G52" i="1"/>
  <c r="I52" i="1" s="1"/>
  <c r="N52" i="1"/>
  <c r="G43" i="1"/>
  <c r="I43" i="1" s="1"/>
  <c r="N43" i="1"/>
  <c r="G9" i="1"/>
  <c r="I9" i="1" s="1"/>
  <c r="N9" i="1"/>
  <c r="G29" i="1"/>
  <c r="I29" i="1" s="1"/>
  <c r="N29" i="1"/>
  <c r="G15" i="1"/>
  <c r="I15" i="1" s="1"/>
  <c r="N15" i="1"/>
  <c r="G34" i="1"/>
  <c r="I34" i="1" s="1"/>
  <c r="N34" i="1"/>
  <c r="G31" i="1"/>
  <c r="I31" i="1" s="1"/>
  <c r="N31" i="1"/>
  <c r="G50" i="1"/>
  <c r="I50" i="1" s="1"/>
  <c r="N50" i="1"/>
  <c r="G3" i="1"/>
  <c r="I3" i="1" s="1"/>
  <c r="N3" i="1"/>
  <c r="G46" i="1"/>
  <c r="I46" i="1" s="1"/>
  <c r="N46" i="1"/>
  <c r="G6" i="1"/>
  <c r="I6" i="1" s="1"/>
  <c r="N6" i="1"/>
  <c r="G5" i="1"/>
  <c r="I5" i="1" s="1"/>
  <c r="N5" i="1"/>
  <c r="G28" i="1"/>
  <c r="I28" i="1" s="1"/>
  <c r="N28" i="1"/>
  <c r="G40" i="1"/>
  <c r="I40" i="1" s="1"/>
  <c r="N40" i="1"/>
  <c r="G35" i="1"/>
  <c r="I35" i="1" s="1"/>
  <c r="N35" i="1"/>
  <c r="G44" i="1"/>
  <c r="I44" i="1" s="1"/>
  <c r="N44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<sst xmlns="http://schemas.openxmlformats.org/spreadsheetml/2006/main" count="224" uniqueCount="125">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</sst>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project.xlsx]Sheet2!PivotTable2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509536"/>
        <c:axId val="384511888"/>
      </c:barChart>
      <c:catAx>
        <c:axId val="3845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11888"/>
        <c:crosses val="autoZero"/>
        <c:auto val="1"/>
        <c:lblAlgn val="ctr"/>
        <c:lblOffset val="100"/>
        <c:noMultiLvlLbl val="0"/>
      </c:catAx>
      <c:valAx>
        <c:axId val="3845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88712"/>
        <c:axId val="440886360"/>
      </c:scatterChart>
      <c:valAx>
        <c:axId val="44088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86360"/>
        <c:crosses val="autoZero"/>
        <c:crossBetween val="midCat"/>
      </c:valAx>
      <c:valAx>
        <c:axId val="4408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8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4762</xdr:rowOff>
    </xdr:from>
    <xdr:to>
      <xdr:col>9</xdr:col>
      <xdr:colOff>419100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547687</xdr:rowOff>
    </xdr:from>
    <xdr:to>
      <xdr:col>22</xdr:col>
      <xdr:colOff>314325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eleye Adeshola" refreshedDate="44980.817527083331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orola"/>
    <s v="14"/>
    <n v="0"/>
    <n v="17556.3"/>
    <n v="35112.6"/>
    <s v="Blue"/>
    <x v="6"/>
    <n v="100000"/>
    <s v="YES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ES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ES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:B21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5" t="s">
        <v>123</v>
      </c>
      <c r="B3" t="s">
        <v>122</v>
      </c>
    </row>
    <row r="4" spans="1:2" x14ac:dyDescent="0.25">
      <c r="A4" s="6" t="s">
        <v>41</v>
      </c>
      <c r="B4" s="4">
        <v>144647.69999999998</v>
      </c>
    </row>
    <row r="5" spans="1:2" x14ac:dyDescent="0.25">
      <c r="A5" s="6" t="s">
        <v>50</v>
      </c>
      <c r="B5" s="4">
        <v>150656.40000000002</v>
      </c>
    </row>
    <row r="6" spans="1:2" x14ac:dyDescent="0.25">
      <c r="A6" s="6" t="s">
        <v>26</v>
      </c>
      <c r="B6" s="4">
        <v>154427.9</v>
      </c>
    </row>
    <row r="7" spans="1:2" x14ac:dyDescent="0.25">
      <c r="A7" s="6" t="s">
        <v>58</v>
      </c>
      <c r="B7" s="4">
        <v>179986</v>
      </c>
    </row>
    <row r="8" spans="1:2" x14ac:dyDescent="0.25">
      <c r="A8" s="6" t="s">
        <v>29</v>
      </c>
      <c r="B8" s="4">
        <v>143640.70000000001</v>
      </c>
    </row>
    <row r="9" spans="1:2" x14ac:dyDescent="0.25">
      <c r="A9" s="6" t="s">
        <v>45</v>
      </c>
      <c r="B9" s="4">
        <v>135078.20000000001</v>
      </c>
    </row>
    <row r="10" spans="1:2" x14ac:dyDescent="0.25">
      <c r="A10" s="6" t="s">
        <v>24</v>
      </c>
      <c r="B10" s="4">
        <v>184693.8</v>
      </c>
    </row>
    <row r="11" spans="1:2" x14ac:dyDescent="0.25">
      <c r="A11" s="6" t="s">
        <v>22</v>
      </c>
      <c r="B11" s="4">
        <v>127731.3</v>
      </c>
    </row>
    <row r="12" spans="1:2" x14ac:dyDescent="0.25">
      <c r="A12" s="6" t="s">
        <v>19</v>
      </c>
      <c r="B12" s="4">
        <v>70964.899999999994</v>
      </c>
    </row>
    <row r="13" spans="1:2" x14ac:dyDescent="0.25">
      <c r="A13" s="6" t="s">
        <v>32</v>
      </c>
      <c r="B13" s="4">
        <v>65315</v>
      </c>
    </row>
    <row r="14" spans="1:2" x14ac:dyDescent="0.25">
      <c r="A14" s="6" t="s">
        <v>38</v>
      </c>
      <c r="B14" s="4">
        <v>138561.5</v>
      </c>
    </row>
    <row r="15" spans="1:2" x14ac:dyDescent="0.25">
      <c r="A15" s="6" t="s">
        <v>39</v>
      </c>
      <c r="B15" s="4">
        <v>141229.4</v>
      </c>
    </row>
    <row r="16" spans="1:2" x14ac:dyDescent="0.25">
      <c r="A16" s="6" t="s">
        <v>16</v>
      </c>
      <c r="B16" s="4">
        <v>305432.40000000002</v>
      </c>
    </row>
    <row r="17" spans="1:2" x14ac:dyDescent="0.25">
      <c r="A17" s="6" t="s">
        <v>52</v>
      </c>
      <c r="B17" s="4">
        <v>177713.9</v>
      </c>
    </row>
    <row r="18" spans="1:2" x14ac:dyDescent="0.25">
      <c r="A18" s="6" t="s">
        <v>43</v>
      </c>
      <c r="B18" s="4">
        <v>65964.899999999994</v>
      </c>
    </row>
    <row r="19" spans="1:2" x14ac:dyDescent="0.25">
      <c r="A19" s="6" t="s">
        <v>36</v>
      </c>
      <c r="B19" s="4">
        <v>130601.59999999999</v>
      </c>
    </row>
    <row r="20" spans="1:2" x14ac:dyDescent="0.25">
      <c r="A20" s="6" t="s">
        <v>34</v>
      </c>
      <c r="B20" s="4">
        <v>19341.7</v>
      </c>
    </row>
    <row r="21" spans="1:2" x14ac:dyDescent="0.25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E33" workbookViewId="0">
      <selection activeCell="T19" sqref="T19"/>
    </sheetView>
  </sheetViews>
  <sheetFormatPr defaultRowHeight="15" x14ac:dyDescent="0.25"/>
  <cols>
    <col min="1" max="1" width="13.5703125" bestFit="1" customWidth="1"/>
    <col min="3" max="3" width="14.85546875" bestFit="1" customWidth="1"/>
    <col min="8" max="8" width="11.5703125" bestFit="1" customWidth="1"/>
    <col min="9" max="9" width="10.5703125" bestFit="1" customWidth="1"/>
    <col min="12" max="12" width="8.5703125" bestFit="1" customWidth="1"/>
    <col min="14" max="14" width="15.14062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VLOOKUP(B2,B$56:C$61,2,)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2">
        <v>17556.3</v>
      </c>
      <c r="I2" s="2">
        <f>H2/(G2+0.5)</f>
        <v>35112.6</v>
      </c>
      <c r="J2" t="s">
        <v>48</v>
      </c>
      <c r="K2" t="s">
        <v>32</v>
      </c>
      <c r="L2">
        <v>100000</v>
      </c>
      <c r="M2" t="str">
        <f>IF(H2&lt;=L2, "YES","NO")</f>
        <v>YES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VLOOKUP(B3,B$56:C$61,2,)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2">
        <v>14289.6</v>
      </c>
      <c r="I3" s="2">
        <f>H3/(G3+0.5)</f>
        <v>28579.200000000001</v>
      </c>
      <c r="J3" t="s">
        <v>18</v>
      </c>
      <c r="K3" t="s">
        <v>43</v>
      </c>
      <c r="L3">
        <v>100000</v>
      </c>
      <c r="M3" t="str">
        <f>IF(H3&lt;=L3, "YES","NO")</f>
        <v>YES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VLOOKUP(B4,B$56:C$61,2,)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2">
        <v>27637.1</v>
      </c>
      <c r="I4" s="2">
        <f>H4/(G4+0.5)</f>
        <v>18424.733333333334</v>
      </c>
      <c r="J4" t="s">
        <v>15</v>
      </c>
      <c r="K4" t="s">
        <v>16</v>
      </c>
      <c r="L4">
        <v>75000</v>
      </c>
      <c r="M4" t="str">
        <f>IF(H4&lt;=L4, "YES","NO")</f>
        <v>YES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VLOOKUP(B5,B$56:C$61,2,)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2">
        <v>27534.799999999999</v>
      </c>
      <c r="I5" s="2">
        <f>H5/(G5+0.5)</f>
        <v>18356.533333333333</v>
      </c>
      <c r="J5" t="s">
        <v>18</v>
      </c>
      <c r="K5" t="s">
        <v>32</v>
      </c>
      <c r="L5">
        <v>75000</v>
      </c>
      <c r="M5" t="str">
        <f>IF(H5&lt;=L5, "YES","NO")</f>
        <v>YES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VLOOKUP(B6,B$56:C$61,2,)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2">
        <v>22521.599999999999</v>
      </c>
      <c r="I6" s="2">
        <f>H6/(G6+0.5)</f>
        <v>15014.4</v>
      </c>
      <c r="J6" t="s">
        <v>15</v>
      </c>
      <c r="K6" t="s">
        <v>36</v>
      </c>
      <c r="L6">
        <v>75000</v>
      </c>
      <c r="M6" t="str">
        <f>IF(H6&lt;=L6, "YES","NO")</f>
        <v>YES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VLOOKUP(B7,B$56:C$61,2,)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2">
        <v>22188.5</v>
      </c>
      <c r="I7" s="2">
        <f>H7/(G7+0.5)</f>
        <v>14792.333333333334</v>
      </c>
      <c r="J7" t="s">
        <v>48</v>
      </c>
      <c r="K7" t="s">
        <v>26</v>
      </c>
      <c r="L7">
        <v>100000</v>
      </c>
      <c r="M7" t="str">
        <f>IF(H7&lt;=L7, "YES","NO")</f>
        <v>YES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VLOOKUP(B8,B$56:C$61,2,)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2">
        <v>20223.900000000001</v>
      </c>
      <c r="I8" s="2">
        <f>H8/(G8+0.5)</f>
        <v>13482.6</v>
      </c>
      <c r="J8" t="s">
        <v>15</v>
      </c>
      <c r="K8" t="s">
        <v>32</v>
      </c>
      <c r="L8">
        <v>100000</v>
      </c>
      <c r="M8" t="str">
        <f>IF(H8&lt;=L8, "YES","NO")</f>
        <v>YES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VLOOKUP(B9,B$56:C$61,2,)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2">
        <v>29601.9</v>
      </c>
      <c r="I9" s="2">
        <f>H9/(G9+0.5)</f>
        <v>11840.76</v>
      </c>
      <c r="J9" t="s">
        <v>15</v>
      </c>
      <c r="K9" t="s">
        <v>39</v>
      </c>
      <c r="L9">
        <v>100000</v>
      </c>
      <c r="M9" t="str">
        <f>IF(H9&lt;=L9, "YES","NO")</f>
        <v>YES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VLOOKUP(B10,B$56:C$61,2,)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2">
        <v>24513.200000000001</v>
      </c>
      <c r="I10" s="2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 "YES","NO")</f>
        <v>YES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VLOOKUP(B11,B$56:C$61,2,)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2">
        <v>13867.6</v>
      </c>
      <c r="I11" s="2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 "YES","NO")</f>
        <v>YES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VLOOKUP(B12,B$56:C$61,2,)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2">
        <v>13682.9</v>
      </c>
      <c r="I12" s="2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 "YES","NO")</f>
        <v>YES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VLOOKUP(B13,B$56:C$61,2,)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2">
        <v>22282</v>
      </c>
      <c r="I13" s="2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 "YES","NO")</f>
        <v>YES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VLOOKUP(B14,B$56:C$61,2,)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2">
        <v>22128.2</v>
      </c>
      <c r="I14" s="2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 "YES","NO")</f>
        <v>YES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VLOOKUP(B15,B$56:C$61,2,)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2">
        <v>48114.2</v>
      </c>
      <c r="I15" s="2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 "YES","NO")</f>
        <v>YES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VLOOKUP(B16,B$56:C$61,2,)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2">
        <v>30555.3</v>
      </c>
      <c r="I16" s="2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 "YES","NO")</f>
        <v>YES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VLOOKUP(B17,B$56:C$61,2,)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2">
        <v>29102.3</v>
      </c>
      <c r="I17" s="2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 "YES","NO")</f>
        <v>YES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VLOOKUP(B18,B$56:C$61,2,)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2">
        <v>27394.2</v>
      </c>
      <c r="I18" s="2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 "YES","NO")</f>
        <v>YES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VLOOKUP(B19,B$56:C$61,2,)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2">
        <v>19421.099999999999</v>
      </c>
      <c r="I19" s="2">
        <f>H19/(G19+0.5)</f>
        <v>7768.44</v>
      </c>
      <c r="J19" t="s">
        <v>15</v>
      </c>
      <c r="K19" t="s">
        <v>41</v>
      </c>
      <c r="L19">
        <v>100000</v>
      </c>
      <c r="M19" t="str">
        <f>IF(H19&lt;=L19, "YES","NO")</f>
        <v>YES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VLOOKUP(B20,B$56:C$61,2,)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2">
        <v>19341.7</v>
      </c>
      <c r="I20" s="2">
        <f>H20/(G20+0.5)</f>
        <v>7736.68</v>
      </c>
      <c r="J20" t="s">
        <v>18</v>
      </c>
      <c r="K20" t="s">
        <v>34</v>
      </c>
      <c r="L20">
        <v>75000</v>
      </c>
      <c r="M20" t="str">
        <f>IF(H20&lt;=L20, "YES","NO")</f>
        <v>YES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VLOOKUP(B21,B$56:C$61,2,)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2">
        <v>33477.199999999997</v>
      </c>
      <c r="I21" s="2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 "YES","NO")</f>
        <v>YES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VLOOKUP(B22,B$56:C$61,2,)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2">
        <v>3708.1</v>
      </c>
      <c r="I22" s="2">
        <f>H22/(G22+0.5)</f>
        <v>7416.2</v>
      </c>
      <c r="J22" t="s">
        <v>15</v>
      </c>
      <c r="K22" t="s">
        <v>19</v>
      </c>
      <c r="L22">
        <v>100000</v>
      </c>
      <c r="M22" t="str">
        <f>IF(H22&lt;=L22, "YES","NO")</f>
        <v>YES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VLOOKUP(B23,B$56:C$61,2,)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2">
        <v>31144.400000000001</v>
      </c>
      <c r="I23" s="2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 "YES","NO")</f>
        <v>YES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VLOOKUP(B24,B$56:C$61,2,)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2">
        <v>44946.5</v>
      </c>
      <c r="I24" s="2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 "YES","NO")</f>
        <v>YES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VLOOKUP(B25,B$56:C$61,2,)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2">
        <v>72527.199999999997</v>
      </c>
      <c r="I25" s="2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 "YES","NO")</f>
        <v>YES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VLOOKUP(B26,B$56:C$61,2,)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2">
        <v>50854.1</v>
      </c>
      <c r="I26" s="2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 "YES","NO")</f>
        <v>YES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VLOOKUP(B27,B$56:C$61,2,)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2">
        <v>42504.6</v>
      </c>
      <c r="I27" s="2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 "YES","NO")</f>
        <v>YES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VLOOKUP(B28,B$56:C$61,2,)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2">
        <v>35137</v>
      </c>
      <c r="I28" s="2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 "YES","NO")</f>
        <v>YES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VLOOKUP(B29,B$56:C$61,2,)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2">
        <v>73444.399999999994</v>
      </c>
      <c r="I29" s="2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 "YES","NO")</f>
        <v>YES</v>
      </c>
      <c r="N29" t="str">
        <f>CONCATENATE(B29,F29,D29,UPPER(LEFT(J29,3)),RIGHT(A29,3))</f>
        <v>TY03CORBLA026</v>
      </c>
    </row>
    <row r="30" spans="1:14" x14ac:dyDescent="0.25">
      <c r="A30" t="s">
        <v>121</v>
      </c>
      <c r="B30" t="str">
        <f>LEFT(A30,2)</f>
        <v>HO</v>
      </c>
      <c r="C30" t="str">
        <f>VLOOKUP(B30,B$56:C$61,2,)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2">
        <v>60389.5</v>
      </c>
      <c r="I30" s="2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 "YES","NO")</f>
        <v>YES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VLOOKUP(B31,B$56:C$61,2,)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2">
        <v>114660.6</v>
      </c>
      <c r="I31" s="2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 "YES","NO")</f>
        <v>NO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VLOOKUP(B32,B$56:C$61,2,)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2">
        <v>64542</v>
      </c>
      <c r="I32" s="2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 "YES","NO")</f>
        <v>YES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VLOOKUP(B33,B$56:C$61,2,)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2">
        <v>52229.5</v>
      </c>
      <c r="I33" s="2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 "YES","NO")</f>
        <v>YES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VLOOKUP(B34,B$56:C$61,2,)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2">
        <v>85928</v>
      </c>
      <c r="I34" s="2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 "YES","NO")</f>
        <v>YES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VLOOKUP(B35,B$56:C$61,2,)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2">
        <v>37558.800000000003</v>
      </c>
      <c r="I35" s="2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 "YES","NO")</f>
        <v>YES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VLOOKUP(B36,B$56:C$61,2,)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2">
        <v>93382.6</v>
      </c>
      <c r="I36" s="2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 "YES","NO")</f>
        <v>YES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VLOOKUP(B37,B$56:C$61,2,)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2">
        <v>42074.2</v>
      </c>
      <c r="I37" s="2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 "YES","NO")</f>
        <v>YES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VLOOKUP(B38,B$56:C$61,2,)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2">
        <v>36438.5</v>
      </c>
      <c r="I38" s="2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 "YES","NO")</f>
        <v>YES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VLOOKUP(B39,B$56:C$61,2,)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2">
        <v>80685.8</v>
      </c>
      <c r="I39" s="2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 "YES","NO")</f>
        <v>YES</v>
      </c>
      <c r="N39" t="str">
        <f>CONCATENATE(B39,F39,D39,UPPER(LEFT(J39,3)),RIGHT(A39,3))</f>
        <v>GM00SLVBLU019</v>
      </c>
    </row>
    <row r="40" spans="1:14" x14ac:dyDescent="0.25">
      <c r="A40" t="s">
        <v>119</v>
      </c>
      <c r="B40" t="str">
        <f>LEFT(A40,2)</f>
        <v>FD</v>
      </c>
      <c r="C40" t="str">
        <f>VLOOKUP(B40,B$56:C$61,2,)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2">
        <v>46311.4</v>
      </c>
      <c r="I40" s="2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 "YES","NO")</f>
        <v>YES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VLOOKUP(B41,B$56:C$61,2,)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2">
        <v>67829.100000000006</v>
      </c>
      <c r="I41" s="2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 "YES","NO")</f>
        <v>YES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VLOOKUP(B42,B$56:C$61,2,)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2">
        <v>77243.100000000006</v>
      </c>
      <c r="I42" s="2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 "YES","NO")</f>
        <v>NO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VLOOKUP(B43,B$56:C$61,2,)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2">
        <v>82374</v>
      </c>
      <c r="I43" s="2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 "YES","NO")</f>
        <v>NO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VLOOKUP(B44,B$56:C$61,2,)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2">
        <v>44974.8</v>
      </c>
      <c r="I44" s="2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 "YES","NO")</f>
        <v>YES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VLOOKUP(B45,B$56:C$61,2,)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2">
        <v>69891.899999999994</v>
      </c>
      <c r="I45" s="2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 "YES","NO")</f>
        <v>YES</v>
      </c>
      <c r="N45" t="str">
        <f>CONCATENATE(B45,F45,D45,UPPER(LEFT(J45,3)),RIGHT(A45,3))</f>
        <v>HO01CIVBLU031</v>
      </c>
    </row>
    <row r="46" spans="1:14" x14ac:dyDescent="0.25">
      <c r="A46" t="s">
        <v>120</v>
      </c>
      <c r="B46" t="str">
        <f>LEFT(A46,2)</f>
        <v>GM</v>
      </c>
      <c r="C46" t="str">
        <f>VLOOKUP(B46,B$56:C$61,2,)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2">
        <v>28464.799999999999</v>
      </c>
      <c r="I46" s="2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 "YES","NO")</f>
        <v>YES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VLOOKUP(B47,B$56:C$61,2,)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2">
        <v>64467.4</v>
      </c>
      <c r="I47" s="2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 "YES","NO")</f>
        <v>YES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VLOOKUP(B48,B$56:C$61,2,)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2">
        <v>79420.600000000006</v>
      </c>
      <c r="I48" s="2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 "YES","NO")</f>
        <v>NO</v>
      </c>
      <c r="N48" t="str">
        <f>CONCATENATE(B48,F48,D48,UPPER(LEFT(J48,3)),RIGHT(A48,3))</f>
        <v>CR99CARGRE045</v>
      </c>
    </row>
    <row r="49" spans="1:14" x14ac:dyDescent="0.25">
      <c r="A49" t="s">
        <v>118</v>
      </c>
      <c r="B49" t="str">
        <f>LEFT(A49,2)</f>
        <v>HO</v>
      </c>
      <c r="C49" t="str">
        <f>VLOOKUP(B49,B$56:C$61,2,)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2">
        <v>68658.899999999994</v>
      </c>
      <c r="I49" s="2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 "YES","NO")</f>
        <v>YES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VLOOKUP(B50,B$56:C$61,2,)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2">
        <v>83162.7</v>
      </c>
      <c r="I50" s="2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 "YES","NO")</f>
        <v>YES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VLOOKUP(B51,B$56:C$61,2,)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2">
        <v>52699.4</v>
      </c>
      <c r="I51" s="2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 "YES","NO")</f>
        <v>YES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VLOOKUP(B52,B$56:C$61,2,)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2">
        <v>22573</v>
      </c>
      <c r="I52" s="2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 "YES","NO")</f>
        <v>YES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VLOOKUP(B53,B$56:C$61,2,)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2">
        <v>40326.800000000003</v>
      </c>
      <c r="I53" s="2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 "YES","NO")</f>
        <v>YES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90</v>
      </c>
      <c r="D56" t="s">
        <v>96</v>
      </c>
      <c r="E56" t="s">
        <v>107</v>
      </c>
    </row>
    <row r="57" spans="1:14" x14ac:dyDescent="0.25">
      <c r="B57" t="s">
        <v>89</v>
      </c>
      <c r="C57" t="s">
        <v>95</v>
      </c>
      <c r="D57" t="s">
        <v>101</v>
      </c>
      <c r="E57" t="s">
        <v>112</v>
      </c>
    </row>
    <row r="58" spans="1:14" x14ac:dyDescent="0.25">
      <c r="B58" t="s">
        <v>88</v>
      </c>
      <c r="C58" t="s">
        <v>94</v>
      </c>
      <c r="D58" t="s">
        <v>102</v>
      </c>
      <c r="E58" t="s">
        <v>113</v>
      </c>
    </row>
    <row r="59" spans="1:14" x14ac:dyDescent="0.25">
      <c r="B59" t="s">
        <v>87</v>
      </c>
      <c r="C59" t="s">
        <v>93</v>
      </c>
      <c r="D59" t="s">
        <v>99</v>
      </c>
      <c r="E59" t="s">
        <v>110</v>
      </c>
    </row>
    <row r="60" spans="1:14" x14ac:dyDescent="0.25">
      <c r="B60" t="s">
        <v>85</v>
      </c>
      <c r="C60" t="s">
        <v>91</v>
      </c>
      <c r="D60" t="s">
        <v>100</v>
      </c>
      <c r="E60" t="s">
        <v>111</v>
      </c>
    </row>
    <row r="61" spans="1:14" x14ac:dyDescent="0.25">
      <c r="B61" t="s">
        <v>86</v>
      </c>
      <c r="C61" t="s">
        <v>92</v>
      </c>
      <c r="D61" t="s">
        <v>97</v>
      </c>
      <c r="E61" t="s">
        <v>108</v>
      </c>
      <c r="N61" s="3"/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ref="A2:N66">
    <sortCondition descending="1" ref="I2:I66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Adeleye Adeshola</dc:creator>
  <cp:lastModifiedBy>Adeleye Adeshola</cp:lastModifiedBy>
  <dcterms:created xsi:type="dcterms:W3CDTF">2023-02-23T15:22:07Z</dcterms:created>
  <dcterms:modified xsi:type="dcterms:W3CDTF">2023-02-23T18:58:53Z</dcterms:modified>
</cp:coreProperties>
</file>