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925EC58D-BB3B-4326-89EA-5A62FFED4A4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formation" sheetId="2" r:id="rId1"/>
    <sheet name="Depreciation Calculator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37" i="3"/>
  <c r="E36" i="3"/>
  <c r="C26" i="1"/>
  <c r="E40" i="3"/>
  <c r="E33" i="3"/>
  <c r="H11" i="3"/>
  <c r="H6" i="3"/>
  <c r="E25" i="3"/>
  <c r="E23" i="3"/>
  <c r="E8" i="3"/>
  <c r="D20" i="1"/>
  <c r="D23" i="1" s="1"/>
  <c r="D8" i="1"/>
  <c r="E41" i="3" l="1"/>
  <c r="D11" i="1"/>
  <c r="D12" i="1" s="1"/>
  <c r="E42" i="3" l="1"/>
  <c r="D13" i="1"/>
  <c r="E43" i="3" l="1"/>
  <c r="D14" i="1"/>
  <c r="D15" i="1" s="1"/>
  <c r="E44" i="3" l="1"/>
  <c r="E45" i="3" l="1"/>
  <c r="D27" i="1"/>
  <c r="C27" i="1" s="1"/>
  <c r="E46" i="3" l="1"/>
  <c r="D28" i="1"/>
  <c r="C28" i="1" s="1"/>
  <c r="D29" i="1" s="1"/>
  <c r="E47" i="3" l="1"/>
  <c r="C29" i="1"/>
  <c r="D30" i="1" s="1"/>
  <c r="E48" i="3" l="1"/>
  <c r="C30" i="1"/>
  <c r="D31" i="1" s="1"/>
  <c r="E49" i="3" l="1"/>
  <c r="D49" i="3" s="1"/>
  <c r="C31" i="1"/>
  <c r="D32" i="1" s="1"/>
  <c r="E50" i="3" l="1"/>
  <c r="D50" i="3" s="1"/>
  <c r="C32" i="1"/>
  <c r="D33" i="1" s="1"/>
  <c r="E51" i="3" l="1"/>
  <c r="D51" i="3" s="1"/>
  <c r="C33" i="1"/>
  <c r="D34" i="1" s="1"/>
  <c r="E52" i="3" l="1"/>
  <c r="D52" i="3" s="1"/>
  <c r="C34" i="1"/>
  <c r="D35" i="1" s="1"/>
  <c r="E53" i="3" l="1"/>
  <c r="D53" i="3" s="1"/>
  <c r="C35" i="1"/>
  <c r="D36" i="1" s="1"/>
  <c r="E54" i="3" l="1"/>
  <c r="D54" i="3" s="1"/>
  <c r="C36" i="1"/>
  <c r="D37" i="1" s="1"/>
  <c r="E55" i="3" l="1"/>
  <c r="D55" i="3" s="1"/>
  <c r="C37" i="1"/>
  <c r="D38" i="1" s="1"/>
  <c r="E56" i="3" l="1"/>
  <c r="D56" i="3" s="1"/>
  <c r="C38" i="1"/>
  <c r="D39" i="1" s="1"/>
  <c r="E57" i="3" l="1"/>
  <c r="D57" i="3" s="1"/>
  <c r="C39" i="1"/>
  <c r="D40" i="1" s="1"/>
  <c r="E58" i="3" l="1"/>
  <c r="D58" i="3" s="1"/>
  <c r="C40" i="1"/>
  <c r="D41" i="1" s="1"/>
  <c r="C41" i="1" l="1"/>
  <c r="D42" i="1" s="1"/>
  <c r="C42" i="1" l="1"/>
  <c r="D43" i="1" s="1"/>
  <c r="C43" i="1" l="1"/>
  <c r="D44" i="1" s="1"/>
  <c r="C44" i="1" l="1"/>
  <c r="D45" i="1" s="1"/>
  <c r="C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9" authorId="0" shapeId="0" xr:uid="{3BC03FA9-83B8-46B6-AC61-9242F90D2A09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E34" authorId="0" shapeId="0" xr:uid="{25B5053D-4427-4C4E-8B9E-BAC53F31CF69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<sst xmlns="http://schemas.openxmlformats.org/spreadsheetml/2006/main" count="53" uniqueCount="29">
  <si>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</si>
  <si>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</si>
  <si>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</si>
  <si>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</si>
  <si>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</si>
  <si>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</si>
  <si>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</si>
  <si>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</si>
  <si>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</si>
  <si>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</si>
  <si>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</si>
  <si>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</si>
  <si>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</si>
  <si>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</si>
  <si>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</si>
  <si>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</si>
  <si>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</si>
  <si>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</si>
  <si>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</si>
  <si>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</si>
  <si>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Total 10 Years </t>
  </si>
  <si>
    <t>Annul Depreciation</t>
  </si>
  <si>
    <t>Depreciated Book Value</t>
  </si>
  <si>
    <t xml:space="preserve">rate of depreciation per year </t>
  </si>
  <si>
    <t xml:space="preserve">second year </t>
  </si>
  <si>
    <t>Fourth Year</t>
  </si>
  <si>
    <t xml:space="preserve">total depreciation </t>
  </si>
  <si>
    <t xml:space="preserve">Both methods result in the same total depreciation amount over the entire life span.
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</si>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</sst>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0" fillId="5" borderId="0" xfId="0" applyFill="1"/>
    <xf numFmtId="0" fontId="6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right" vertical="center" indent="4"/>
    </xf>
    <xf numFmtId="0" fontId="11" fillId="2" borderId="5" xfId="0" applyFont="1" applyFill="1" applyBorder="1" applyAlignment="1">
      <alignment horizontal="right" vertical="center" indent="4"/>
    </xf>
    <xf numFmtId="164" fontId="0" fillId="0" borderId="0" xfId="0" applyNumberFormat="1"/>
    <xf numFmtId="1" fontId="0" fillId="0" borderId="0" xfId="0" applyNumberFormat="1"/>
    <xf numFmtId="0" fontId="10" fillId="0" borderId="0" xfId="0" applyFont="1"/>
    <xf numFmtId="0" fontId="10" fillId="5" borderId="0" xfId="0" applyFont="1" applyFill="1"/>
    <xf numFmtId="10" fontId="0" fillId="0" borderId="0" xfId="0" applyNumberFormat="1"/>
    <xf numFmtId="0" fontId="12" fillId="5" borderId="0" xfId="0" applyFont="1" applyFill="1"/>
    <xf numFmtId="165" fontId="0" fillId="0" borderId="0" xfId="0" applyNumberFormat="1"/>
    <xf numFmtId="0" fontId="0" fillId="5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Straight Line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Sheet1!$D$13:$D$22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ED7-BFC1-1F15661A5125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Sheet1!$E$13:$E$22</c:f>
              <c:numCache>
                <c:formatCode>General</c:formatCode>
                <c:ptCount val="10"/>
                <c:pt idx="0" formatCode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0-4ED7-BFC1-1F15661A5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325391"/>
        <c:axId val="1155335311"/>
      </c:barChart>
      <c:catAx>
        <c:axId val="115532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35311"/>
        <c:crosses val="autoZero"/>
        <c:auto val="1"/>
        <c:lblAlgn val="ctr"/>
        <c:lblOffset val="100"/>
        <c:noMultiLvlLbl val="0"/>
      </c:catAx>
      <c:valAx>
        <c:axId val="11553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2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Diminishing Balance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Sheet1!$C$39:$C$48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4F71-A956-7B6A22B08BFB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Year on Year Depreciation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Sheet1!$D$39:$D$48</c:f>
              <c:numCache>
                <c:formatCode>[$$-409]#,##0.00</c:formatCode>
                <c:ptCount val="10"/>
                <c:pt idx="0">
                  <c:v>102835</c:v>
                </c:pt>
                <c:pt idx="1">
                  <c:v>81685</c:v>
                </c:pt>
                <c:pt idx="2">
                  <c:v>64885</c:v>
                </c:pt>
                <c:pt idx="3">
                  <c:v>51540</c:v>
                </c:pt>
                <c:pt idx="4">
                  <c:v>40939.70226832966</c:v>
                </c:pt>
                <c:pt idx="5">
                  <c:v>32519.561432939961</c:v>
                </c:pt>
                <c:pt idx="6">
                  <c:v>25831.205827035024</c:v>
                </c:pt>
                <c:pt idx="7">
                  <c:v>20518.456125388308</c:v>
                </c:pt>
                <c:pt idx="8">
                  <c:v>16298.389033347312</c:v>
                </c:pt>
                <c:pt idx="9">
                  <c:v>12947.69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2-4F71-A956-7B6A22B08B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5309023"/>
        <c:axId val="1155314479"/>
      </c:barChart>
      <c:catAx>
        <c:axId val="115530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4479"/>
        <c:crosses val="autoZero"/>
        <c:auto val="1"/>
        <c:lblAlgn val="ctr"/>
        <c:lblOffset val="100"/>
        <c:noMultiLvlLbl val="0"/>
      </c:catAx>
      <c:valAx>
        <c:axId val="11553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660797</xdr:colOff>
      <xdr:row>12</xdr:row>
      <xdr:rowOff>64591</xdr:rowOff>
    </xdr:from>
    <xdr:to>
      <xdr:col>15</xdr:col>
      <xdr:colOff>53578</xdr:colOff>
      <xdr:row>26</xdr:row>
      <xdr:rowOff>99119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152E8-FC72-7DC3-184B-D12D85F4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564058</xdr:colOff>
      <xdr:row>33</xdr:row>
      <xdr:rowOff>213418</xdr:rowOff>
    </xdr:from>
    <xdr:to>
      <xdr:col>21</xdr:col>
      <xdr:colOff>327422</xdr:colOff>
      <xdr:row>44</xdr:row>
      <xdr:rowOff>128884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54536-95C5-548D-57FC-387B9546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E1982-7647-4990-8759-E1C445C0F277}" name="Table1" displayName="Table1" ref="D12:E25" totalsRowShown="0">
  <autoFilter ref="D12:E25" xr:uid="{F87E1982-7647-4990-8759-E1C445C0F277}"/>
  <tableColumns count="2">
    <tableColumn id="1" xr3:uid="{7DB790F2-A635-4970-9ECD-AC96A924BD1D}" name="Year" dataDxfId="0"/>
    <tableColumn id="2" xr3:uid="{CDEC44B9-8916-41DF-B8B4-CE23254D090D}" name="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E6" zoomScale="59" zoomScaleNormal="87" workbookViewId="0">
      <selection activeCell="AD33" sqref="AD3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zoomScale="75" zoomScaleNormal="102" workbookViewId="0">
      <selection activeCell="B5" sqref="B5:D5"/>
    </sheetView>
  </sheetViews>
  <sheetFormatPr defaultColWidth="8.7109375" defaultRowHeight="18.75" x14ac:dyDescent="0.25"/>
  <cols>
    <col min="1" max="1" width="3.140625" style="1" customWidth="1"/>
    <col min="2" max="2" width="12.5703125" style="1" customWidth="1"/>
    <col min="3" max="3" width="79.85546875" style="1" customWidth="1"/>
    <col min="4" max="4" width="19.140625" style="1" bestFit="1" customWidth="1"/>
    <col min="5" max="5" width="3.28515625" style="1" customWidth="1"/>
    <col min="6" max="6" width="8.7109375" style="1"/>
    <col min="7" max="7" width="9" style="1" bestFit="1" customWidth="1"/>
    <col min="8" max="16384" width="8.7109375" style="1"/>
  </cols>
  <sheetData>
    <row r="1" spans="1:5" ht="9.9499999999999993" customHeight="1" thickBot="1" x14ac:dyDescent="0.3">
      <c r="A1" s="9"/>
      <c r="B1" s="9"/>
      <c r="C1" s="9"/>
      <c r="D1" s="9"/>
      <c r="E1" s="9"/>
    </row>
    <row r="2" spans="1:5" ht="36.75" thickTop="1" thickBot="1" x14ac:dyDescent="0.3">
      <c r="A2" s="9"/>
      <c r="B2" s="18"/>
      <c r="C2" s="16" t="s">
        <v>19</v>
      </c>
      <c r="D2" s="16"/>
      <c r="E2" s="9"/>
    </row>
    <row r="3" spans="1:5" ht="27" thickTop="1" thickBot="1" x14ac:dyDescent="0.3">
      <c r="A3" s="9"/>
      <c r="B3" s="19"/>
      <c r="C3" s="17" t="s">
        <v>8</v>
      </c>
      <c r="D3" s="17"/>
      <c r="E3" s="9"/>
    </row>
    <row r="4" spans="1:5" ht="20.25" thickTop="1" thickBot="1" x14ac:dyDescent="0.3">
      <c r="A4" s="9"/>
      <c r="B4" s="5"/>
      <c r="C4" s="5"/>
      <c r="D4" s="5"/>
      <c r="E4" s="9"/>
    </row>
    <row r="5" spans="1:5" ht="27" thickTop="1" thickBot="1" x14ac:dyDescent="0.3">
      <c r="A5" s="9"/>
      <c r="B5" s="14" t="s">
        <v>17</v>
      </c>
      <c r="C5" s="14"/>
      <c r="D5" s="14"/>
      <c r="E5" s="9"/>
    </row>
    <row r="6" spans="1:5" ht="20.25" thickTop="1" thickBot="1" x14ac:dyDescent="0.3">
      <c r="A6" s="9"/>
      <c r="B6" s="12" t="s">
        <v>11</v>
      </c>
      <c r="C6" s="13"/>
      <c r="D6" s="10">
        <v>450000</v>
      </c>
      <c r="E6" s="9"/>
    </row>
    <row r="7" spans="1:5" ht="20.25" thickTop="1" thickBot="1" x14ac:dyDescent="0.3">
      <c r="A7" s="9"/>
      <c r="B7" s="12" t="s">
        <v>13</v>
      </c>
      <c r="C7" s="13"/>
      <c r="D7" s="10">
        <v>50000</v>
      </c>
      <c r="E7" s="9"/>
    </row>
    <row r="8" spans="1:5" ht="20.25" thickTop="1" thickBot="1" x14ac:dyDescent="0.3">
      <c r="A8" s="9"/>
      <c r="B8" s="12" t="s">
        <v>0</v>
      </c>
      <c r="C8" s="13"/>
      <c r="D8" s="4">
        <f>SUM(D6:D7)</f>
        <v>500000</v>
      </c>
      <c r="E8" s="9"/>
    </row>
    <row r="9" spans="1:5" ht="20.25" thickTop="1" thickBot="1" x14ac:dyDescent="0.3">
      <c r="A9" s="9"/>
      <c r="B9" s="12" t="s">
        <v>1</v>
      </c>
      <c r="C9" s="13"/>
      <c r="D9" s="10">
        <v>50000</v>
      </c>
      <c r="E9" s="9"/>
    </row>
    <row r="10" spans="1:5" ht="20.25" thickTop="1" thickBot="1" x14ac:dyDescent="0.3">
      <c r="A10" s="9"/>
      <c r="B10" s="12" t="s">
        <v>2</v>
      </c>
      <c r="C10" s="13"/>
      <c r="D10" s="11">
        <v>10</v>
      </c>
      <c r="E10" s="9"/>
    </row>
    <row r="11" spans="1:5" ht="20.25" thickTop="1" thickBot="1" x14ac:dyDescent="0.3">
      <c r="A11" s="9"/>
      <c r="B11" s="15" t="s">
        <v>9</v>
      </c>
      <c r="C11" s="15"/>
      <c r="D11" s="4">
        <f>IF(D8="", "", SLN($D$8,$D$9,$D$10))</f>
        <v>45000</v>
      </c>
      <c r="E11" s="9"/>
    </row>
    <row r="12" spans="1:5" ht="20.25" thickTop="1" thickBot="1" x14ac:dyDescent="0.3">
      <c r="A12" s="9"/>
      <c r="B12" s="15" t="s">
        <v>12</v>
      </c>
      <c r="C12" s="15"/>
      <c r="D12" s="6">
        <f>IFERROR(D11/D8,"")</f>
        <v>0.09</v>
      </c>
      <c r="E12" s="9"/>
    </row>
    <row r="13" spans="1:5" ht="20.25" thickTop="1" thickBot="1" x14ac:dyDescent="0.3">
      <c r="A13" s="9"/>
      <c r="B13" s="12" t="s">
        <v>5</v>
      </c>
      <c r="C13" s="13"/>
      <c r="D13" s="3">
        <f>IF(D8="", "", D11*D10)</f>
        <v>450000</v>
      </c>
      <c r="E13" s="9"/>
    </row>
    <row r="14" spans="1:5" ht="20.25" thickTop="1" thickBot="1" x14ac:dyDescent="0.3">
      <c r="A14" s="9"/>
      <c r="B14" s="12" t="s">
        <v>4</v>
      </c>
      <c r="C14" s="13"/>
      <c r="D14" s="3">
        <f>IF(D8="", "", D8-D13)</f>
        <v>50000</v>
      </c>
      <c r="E14" s="9"/>
    </row>
    <row r="15" spans="1:5" ht="20.25" thickTop="1" thickBot="1" x14ac:dyDescent="0.3">
      <c r="A15" s="9"/>
      <c r="B15" s="12" t="s">
        <v>6</v>
      </c>
      <c r="C15" s="13"/>
      <c r="D15" s="3">
        <f>IF(D8="", "", D9-D14)</f>
        <v>0</v>
      </c>
      <c r="E15" s="9"/>
    </row>
    <row r="16" spans="1:5" ht="20.25" thickTop="1" thickBot="1" x14ac:dyDescent="0.3">
      <c r="A16" s="9"/>
      <c r="B16" s="5"/>
      <c r="C16" s="5"/>
      <c r="D16" s="5"/>
      <c r="E16" s="9"/>
    </row>
    <row r="17" spans="1:5" ht="27" thickTop="1" thickBot="1" x14ac:dyDescent="0.3">
      <c r="A17" s="9"/>
      <c r="B17" s="14" t="s">
        <v>16</v>
      </c>
      <c r="C17" s="14"/>
      <c r="D17" s="14"/>
      <c r="E17" s="9"/>
    </row>
    <row r="18" spans="1:5" ht="18.95" customHeight="1" thickTop="1" thickBot="1" x14ac:dyDescent="0.3">
      <c r="A18" s="9"/>
      <c r="B18" s="15" t="s">
        <v>11</v>
      </c>
      <c r="C18" s="15"/>
      <c r="D18" s="10">
        <v>450000</v>
      </c>
      <c r="E18" s="9"/>
    </row>
    <row r="19" spans="1:5" ht="18.95" customHeight="1" thickTop="1" thickBot="1" x14ac:dyDescent="0.3">
      <c r="A19" s="9"/>
      <c r="B19" s="15" t="s">
        <v>14</v>
      </c>
      <c r="C19" s="15"/>
      <c r="D19" s="10">
        <v>50000</v>
      </c>
      <c r="E19" s="9"/>
    </row>
    <row r="20" spans="1:5" ht="18.95" customHeight="1" thickTop="1" thickBot="1" x14ac:dyDescent="0.3">
      <c r="A20" s="9"/>
      <c r="B20" s="15" t="s">
        <v>0</v>
      </c>
      <c r="C20" s="15"/>
      <c r="D20" s="4">
        <f>SUM(D18:D19)</f>
        <v>500000</v>
      </c>
      <c r="E20" s="9"/>
    </row>
    <row r="21" spans="1:5" ht="18.95" customHeight="1" thickTop="1" thickBot="1" x14ac:dyDescent="0.3">
      <c r="A21" s="9"/>
      <c r="B21" s="15" t="s">
        <v>1</v>
      </c>
      <c r="C21" s="15"/>
      <c r="D21" s="10">
        <v>50000</v>
      </c>
      <c r="E21" s="9"/>
    </row>
    <row r="22" spans="1:5" ht="18.95" customHeight="1" thickTop="1" thickBot="1" x14ac:dyDescent="0.3">
      <c r="A22" s="9"/>
      <c r="B22" s="15" t="s">
        <v>2</v>
      </c>
      <c r="C22" s="15"/>
      <c r="D22" s="11">
        <v>10</v>
      </c>
      <c r="E22" s="9"/>
    </row>
    <row r="23" spans="1:5" ht="18.95" customHeight="1" thickTop="1" thickBot="1" x14ac:dyDescent="0.3">
      <c r="A23" s="9"/>
      <c r="B23" s="20" t="s">
        <v>10</v>
      </c>
      <c r="C23" s="20"/>
      <c r="D23" s="6">
        <f>IF(D20="","",1-(D21/D20)^(1/D22))</f>
        <v>0.20567176527571851</v>
      </c>
      <c r="E23" s="9"/>
    </row>
    <row r="24" spans="1:5" ht="24" thickTop="1" thickBot="1" x14ac:dyDescent="0.3">
      <c r="A24" s="9"/>
      <c r="B24" s="21" t="s">
        <v>15</v>
      </c>
      <c r="C24" s="21"/>
      <c r="D24" s="21"/>
      <c r="E24" s="9"/>
    </row>
    <row r="25" spans="1:5" ht="20.25" thickTop="1" thickBot="1" x14ac:dyDescent="0.3">
      <c r="A25" s="9"/>
      <c r="B25" s="7" t="s">
        <v>7</v>
      </c>
      <c r="C25" s="7" t="s">
        <v>18</v>
      </c>
      <c r="D25" s="7" t="s">
        <v>3</v>
      </c>
      <c r="E25" s="9"/>
    </row>
    <row r="26" spans="1:5" ht="20.25" thickTop="1" thickBot="1" x14ac:dyDescent="0.3">
      <c r="A26" s="9"/>
      <c r="B26" s="2">
        <v>1</v>
      </c>
      <c r="C26" s="8">
        <f>IFERROR(IF(D26&gt;$D$21, (D26*$D$23), ""),"")</f>
        <v>102835.88263785925</v>
      </c>
      <c r="D26" s="8">
        <v>500000</v>
      </c>
      <c r="E26" s="9"/>
    </row>
    <row r="27" spans="1:5" ht="20.25" thickTop="1" thickBot="1" x14ac:dyDescent="0.3">
      <c r="A27" s="9"/>
      <c r="B27" s="2">
        <v>2</v>
      </c>
      <c r="C27" s="8">
        <f t="shared" ref="C27:C45" si="0">IFERROR(IF(D27&gt;$D$21, (D27*$D$23), ""),"")</f>
        <v>81685.445122044126</v>
      </c>
      <c r="D27" s="8">
        <f>IFERROR(D26-C26, "")</f>
        <v>397164.11736214074</v>
      </c>
      <c r="E27" s="9"/>
    </row>
    <row r="28" spans="1:5" ht="20.25" thickTop="1" thickBot="1" x14ac:dyDescent="0.3">
      <c r="A28" s="9"/>
      <c r="B28" s="2">
        <v>3</v>
      </c>
      <c r="C28" s="8">
        <f t="shared" si="0"/>
        <v>64885.05542646048</v>
      </c>
      <c r="D28" s="8">
        <f>IFERROR(D27-C27, "")</f>
        <v>315478.67224009661</v>
      </c>
      <c r="E28" s="9"/>
    </row>
    <row r="29" spans="1:5" ht="20.25" thickTop="1" thickBot="1" x14ac:dyDescent="0.3">
      <c r="A29" s="9"/>
      <c r="B29" s="2"/>
      <c r="C29" s="8">
        <f t="shared" si="0"/>
        <v>51540.031536887516</v>
      </c>
      <c r="D29" s="8">
        <f t="shared" ref="D29:D45" si="1">IFERROR(D28-C28, "")</f>
        <v>250593.61681363612</v>
      </c>
      <c r="E29" s="9"/>
    </row>
    <row r="30" spans="1:5" ht="20.25" thickTop="1" thickBot="1" x14ac:dyDescent="0.3">
      <c r="A30" s="9"/>
      <c r="B30" s="2"/>
      <c r="C30" s="8">
        <f t="shared" si="0"/>
        <v>40939.70226832966</v>
      </c>
      <c r="D30" s="8">
        <f t="shared" si="1"/>
        <v>199053.58527674861</v>
      </c>
      <c r="E30" s="9"/>
    </row>
    <row r="31" spans="1:5" ht="20.25" thickTop="1" thickBot="1" x14ac:dyDescent="0.3">
      <c r="A31" s="9"/>
      <c r="B31" s="2"/>
      <c r="C31" s="8">
        <f t="shared" si="0"/>
        <v>32519.561432939961</v>
      </c>
      <c r="D31" s="8">
        <f t="shared" si="1"/>
        <v>158113.88300841895</v>
      </c>
      <c r="E31" s="9"/>
    </row>
    <row r="32" spans="1:5" ht="20.25" thickTop="1" thickBot="1" x14ac:dyDescent="0.3">
      <c r="A32" s="9"/>
      <c r="B32" s="2"/>
      <c r="C32" s="8">
        <f t="shared" si="0"/>
        <v>25831.205827035024</v>
      </c>
      <c r="D32" s="8">
        <f t="shared" si="1"/>
        <v>125594.321575479</v>
      </c>
      <c r="E32" s="9"/>
    </row>
    <row r="33" spans="1:5" ht="20.25" thickTop="1" thickBot="1" x14ac:dyDescent="0.3">
      <c r="A33" s="9"/>
      <c r="B33" s="2"/>
      <c r="C33" s="8">
        <f t="shared" si="0"/>
        <v>20518.456125388308</v>
      </c>
      <c r="D33" s="8">
        <f t="shared" si="1"/>
        <v>99763.115748443975</v>
      </c>
      <c r="E33" s="9"/>
    </row>
    <row r="34" spans="1:5" ht="20.25" thickTop="1" thickBot="1" x14ac:dyDescent="0.3">
      <c r="A34" s="9"/>
      <c r="B34" s="2"/>
      <c r="C34" s="8">
        <f t="shared" si="0"/>
        <v>16298.389033347312</v>
      </c>
      <c r="D34" s="8">
        <f t="shared" si="1"/>
        <v>79244.659623055661</v>
      </c>
      <c r="E34" s="9"/>
    </row>
    <row r="35" spans="1:5" ht="20.25" thickTop="1" thickBot="1" x14ac:dyDescent="0.3">
      <c r="A35" s="9"/>
      <c r="B35" s="2"/>
      <c r="C35" s="8">
        <f t="shared" si="0"/>
        <v>12946.27058970836</v>
      </c>
      <c r="D35" s="8">
        <f t="shared" si="1"/>
        <v>62946.270589708351</v>
      </c>
      <c r="E35" s="9"/>
    </row>
    <row r="36" spans="1:5" ht="20.25" thickTop="1" thickBot="1" x14ac:dyDescent="0.3">
      <c r="A36" s="9"/>
      <c r="B36" s="2"/>
      <c r="C36" s="8" t="str">
        <f t="shared" si="0"/>
        <v/>
      </c>
      <c r="D36" s="8">
        <f t="shared" si="1"/>
        <v>49999.999999999993</v>
      </c>
      <c r="E36" s="9"/>
    </row>
    <row r="37" spans="1:5" ht="20.25" thickTop="1" thickBot="1" x14ac:dyDescent="0.3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20.25" thickTop="1" thickBot="1" x14ac:dyDescent="0.3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20.25" thickTop="1" thickBot="1" x14ac:dyDescent="0.3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20.25" thickTop="1" thickBot="1" x14ac:dyDescent="0.3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20.25" thickTop="1" thickBot="1" x14ac:dyDescent="0.3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20.25" thickTop="1" thickBot="1" x14ac:dyDescent="0.3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20.25" thickTop="1" thickBot="1" x14ac:dyDescent="0.3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20.25" thickTop="1" thickBot="1" x14ac:dyDescent="0.3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20.25" thickTop="1" thickBot="1" x14ac:dyDescent="0.3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9.5" thickTop="1" x14ac:dyDescent="0.25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8A9B-9D38-43B7-86C5-51DB488903D6}">
  <dimension ref="C3:H59"/>
  <sheetViews>
    <sheetView tabSelected="1" topLeftCell="D27" zoomScale="64" workbookViewId="0">
      <selection activeCell="S33" sqref="S33"/>
    </sheetView>
  </sheetViews>
  <sheetFormatPr defaultRowHeight="15" x14ac:dyDescent="0.25"/>
  <cols>
    <col min="4" max="4" width="24.5703125" bestFit="1" customWidth="1"/>
    <col min="5" max="5" width="17.140625" bestFit="1" customWidth="1"/>
    <col min="7" max="7" width="25.28515625" bestFit="1" customWidth="1"/>
    <col min="8" max="8" width="13.5703125" bestFit="1" customWidth="1"/>
  </cols>
  <sheetData>
    <row r="3" spans="3:8" ht="15.75" thickBot="1" x14ac:dyDescent="0.3"/>
    <row r="4" spans="3:8" ht="20.25" thickTop="1" thickBot="1" x14ac:dyDescent="0.3">
      <c r="C4" s="23" t="s">
        <v>17</v>
      </c>
      <c r="D4" s="23"/>
      <c r="E4" s="23"/>
    </row>
    <row r="5" spans="3:8" ht="16.5" thickTop="1" thickBot="1" x14ac:dyDescent="0.3"/>
    <row r="6" spans="3:8" ht="20.25" thickTop="1" thickBot="1" x14ac:dyDescent="0.3">
      <c r="C6" s="24" t="s">
        <v>11</v>
      </c>
      <c r="D6" s="25"/>
      <c r="E6" s="10">
        <v>450000</v>
      </c>
      <c r="G6" s="29" t="s">
        <v>21</v>
      </c>
      <c r="H6" s="26">
        <f>E6/10</f>
        <v>45000</v>
      </c>
    </row>
    <row r="7" spans="3:8" ht="20.25" thickTop="1" thickBot="1" x14ac:dyDescent="0.3">
      <c r="C7" s="24" t="s">
        <v>13</v>
      </c>
      <c r="D7" s="25"/>
      <c r="E7" s="10">
        <v>50000</v>
      </c>
    </row>
    <row r="8" spans="3:8" ht="20.25" thickTop="1" thickBot="1" x14ac:dyDescent="0.3">
      <c r="C8" s="24" t="s">
        <v>0</v>
      </c>
      <c r="D8" s="25"/>
      <c r="E8" s="4">
        <f>SUM(E6:E7)</f>
        <v>500000</v>
      </c>
    </row>
    <row r="9" spans="3:8" ht="20.25" thickTop="1" thickBot="1" x14ac:dyDescent="0.3">
      <c r="C9" s="24" t="s">
        <v>1</v>
      </c>
      <c r="D9" s="25"/>
      <c r="E9" s="10">
        <v>50000</v>
      </c>
    </row>
    <row r="10" spans="3:8" ht="20.25" thickTop="1" thickBot="1" x14ac:dyDescent="0.3">
      <c r="C10" s="24" t="s">
        <v>2</v>
      </c>
      <c r="D10" s="25"/>
      <c r="E10" s="11">
        <v>10</v>
      </c>
    </row>
    <row r="11" spans="3:8" ht="15.75" thickTop="1" x14ac:dyDescent="0.25">
      <c r="G11" s="22" t="s">
        <v>22</v>
      </c>
      <c r="H11" s="26">
        <f>E8-E23</f>
        <v>50000</v>
      </c>
    </row>
    <row r="12" spans="3:8" x14ac:dyDescent="0.25">
      <c r="D12" t="s">
        <v>7</v>
      </c>
      <c r="E12" s="27" t="s">
        <v>28</v>
      </c>
    </row>
    <row r="13" spans="3:8" x14ac:dyDescent="0.25">
      <c r="D13">
        <v>1</v>
      </c>
      <c r="E13" s="27">
        <v>45000</v>
      </c>
    </row>
    <row r="14" spans="3:8" x14ac:dyDescent="0.25">
      <c r="D14">
        <v>2</v>
      </c>
      <c r="E14">
        <v>45000</v>
      </c>
    </row>
    <row r="15" spans="3:8" x14ac:dyDescent="0.25">
      <c r="D15">
        <v>3</v>
      </c>
      <c r="E15">
        <v>45000</v>
      </c>
    </row>
    <row r="16" spans="3:8" x14ac:dyDescent="0.25">
      <c r="D16">
        <v>4</v>
      </c>
      <c r="E16">
        <v>45000</v>
      </c>
    </row>
    <row r="17" spans="3:5" x14ac:dyDescent="0.25">
      <c r="D17">
        <v>5</v>
      </c>
      <c r="E17">
        <v>45000</v>
      </c>
    </row>
    <row r="18" spans="3:5" x14ac:dyDescent="0.25">
      <c r="D18">
        <v>6</v>
      </c>
      <c r="E18">
        <v>45000</v>
      </c>
    </row>
    <row r="19" spans="3:5" x14ac:dyDescent="0.25">
      <c r="D19">
        <v>7</v>
      </c>
      <c r="E19">
        <v>45000</v>
      </c>
    </row>
    <row r="20" spans="3:5" x14ac:dyDescent="0.25">
      <c r="D20">
        <v>8</v>
      </c>
      <c r="E20">
        <v>45000</v>
      </c>
    </row>
    <row r="21" spans="3:5" x14ac:dyDescent="0.25">
      <c r="D21">
        <v>9</v>
      </c>
      <c r="E21">
        <v>45000</v>
      </c>
    </row>
    <row r="22" spans="3:5" x14ac:dyDescent="0.25">
      <c r="D22">
        <v>10</v>
      </c>
      <c r="E22">
        <v>45000</v>
      </c>
    </row>
    <row r="23" spans="3:5" x14ac:dyDescent="0.25">
      <c r="D23" s="28" t="s">
        <v>20</v>
      </c>
      <c r="E23" s="27">
        <f>SUM(E13:E22)</f>
        <v>450000</v>
      </c>
    </row>
    <row r="24" spans="3:5" x14ac:dyDescent="0.25">
      <c r="D24" s="28" t="s">
        <v>1</v>
      </c>
      <c r="E24">
        <v>50000</v>
      </c>
    </row>
    <row r="25" spans="3:5" x14ac:dyDescent="0.25">
      <c r="D25" s="28" t="s">
        <v>0</v>
      </c>
      <c r="E25" s="27">
        <f>E23+E24</f>
        <v>500000</v>
      </c>
    </row>
    <row r="29" spans="3:5" ht="15.75" thickBot="1" x14ac:dyDescent="0.3"/>
    <row r="30" spans="3:5" ht="27" thickTop="1" thickBot="1" x14ac:dyDescent="0.3">
      <c r="C30" s="14" t="s">
        <v>16</v>
      </c>
      <c r="D30" s="14"/>
      <c r="E30" s="14"/>
    </row>
    <row r="31" spans="3:5" ht="20.25" thickTop="1" thickBot="1" x14ac:dyDescent="0.3">
      <c r="C31" s="15" t="s">
        <v>11</v>
      </c>
      <c r="D31" s="15"/>
      <c r="E31" s="10">
        <v>450000</v>
      </c>
    </row>
    <row r="32" spans="3:5" ht="20.25" thickTop="1" thickBot="1" x14ac:dyDescent="0.3">
      <c r="C32" s="15" t="s">
        <v>14</v>
      </c>
      <c r="D32" s="15"/>
      <c r="E32" s="10">
        <v>50000</v>
      </c>
    </row>
    <row r="33" spans="3:8" ht="20.25" thickTop="1" thickBot="1" x14ac:dyDescent="0.3">
      <c r="C33" s="15" t="s">
        <v>0</v>
      </c>
      <c r="D33" s="15"/>
      <c r="E33" s="4">
        <f>SUM(E31:E32)</f>
        <v>500000</v>
      </c>
    </row>
    <row r="34" spans="3:8" ht="20.25" thickTop="1" thickBot="1" x14ac:dyDescent="0.3">
      <c r="C34" s="15" t="s">
        <v>1</v>
      </c>
      <c r="D34" s="15"/>
      <c r="E34" s="10">
        <v>50000</v>
      </c>
    </row>
    <row r="35" spans="3:8" ht="20.25" thickTop="1" thickBot="1" x14ac:dyDescent="0.3">
      <c r="C35" s="15" t="s">
        <v>2</v>
      </c>
      <c r="D35" s="15"/>
      <c r="E35" s="11">
        <v>10</v>
      </c>
    </row>
    <row r="36" spans="3:8" ht="20.25" thickTop="1" thickBot="1" x14ac:dyDescent="0.3">
      <c r="C36" s="20" t="s">
        <v>10</v>
      </c>
      <c r="D36" s="20"/>
      <c r="E36" s="6">
        <f>IF(E33="","",1-(E34/E33)^(1/E35))</f>
        <v>0.20567176527571851</v>
      </c>
    </row>
    <row r="37" spans="3:8" ht="24" thickTop="1" thickBot="1" x14ac:dyDescent="0.3">
      <c r="C37" s="21" t="s">
        <v>15</v>
      </c>
      <c r="D37" s="21"/>
      <c r="E37" s="21"/>
      <c r="G37" s="31" t="s">
        <v>23</v>
      </c>
      <c r="H37" s="30">
        <f>IF(E33="","",1-(E34/E33)^(1/E35))</f>
        <v>0.20567176527571851</v>
      </c>
    </row>
    <row r="38" spans="3:8" ht="20.25" thickTop="1" thickBot="1" x14ac:dyDescent="0.3">
      <c r="C38" s="7" t="s">
        <v>7</v>
      </c>
      <c r="D38" s="7" t="s">
        <v>18</v>
      </c>
      <c r="E38" s="7" t="s">
        <v>3</v>
      </c>
    </row>
    <row r="39" spans="3:8" ht="20.25" thickTop="1" thickBot="1" x14ac:dyDescent="0.3">
      <c r="C39" s="2">
        <v>1</v>
      </c>
      <c r="D39" s="8">
        <v>102835</v>
      </c>
      <c r="E39" s="8">
        <v>500000</v>
      </c>
      <c r="G39" s="22" t="s">
        <v>24</v>
      </c>
      <c r="H39" s="8">
        <v>81685</v>
      </c>
    </row>
    <row r="40" spans="3:8" ht="20.25" thickTop="1" thickBot="1" x14ac:dyDescent="0.3">
      <c r="C40" s="2">
        <v>2</v>
      </c>
      <c r="D40" s="8">
        <v>81685</v>
      </c>
      <c r="E40" s="8">
        <f>IFERROR(E39-D39, "")</f>
        <v>397165</v>
      </c>
    </row>
    <row r="41" spans="3:8" ht="20.25" thickTop="1" thickBot="1" x14ac:dyDescent="0.3">
      <c r="C41" s="2">
        <v>3</v>
      </c>
      <c r="D41" s="8">
        <v>64885</v>
      </c>
      <c r="E41" s="8">
        <f>IFERROR(E40-D40, "")</f>
        <v>315480</v>
      </c>
      <c r="G41" s="22" t="s">
        <v>25</v>
      </c>
      <c r="H41" s="8">
        <v>51540</v>
      </c>
    </row>
    <row r="42" spans="3:8" ht="20.25" thickTop="1" thickBot="1" x14ac:dyDescent="0.3">
      <c r="C42" s="2">
        <v>4</v>
      </c>
      <c r="D42" s="8">
        <v>51540</v>
      </c>
      <c r="E42" s="8">
        <f t="shared" ref="E42:E58" si="0">IFERROR(E41-D41, "")</f>
        <v>250595</v>
      </c>
    </row>
    <row r="43" spans="3:8" ht="20.25" thickTop="1" thickBot="1" x14ac:dyDescent="0.3">
      <c r="C43" s="2">
        <v>5</v>
      </c>
      <c r="D43" s="8">
        <v>40939.70226832966</v>
      </c>
      <c r="E43" s="8">
        <f t="shared" si="0"/>
        <v>199055</v>
      </c>
      <c r="G43" s="22" t="s">
        <v>26</v>
      </c>
      <c r="H43" s="32">
        <f>E39-E49</f>
        <v>450000.00468704023</v>
      </c>
    </row>
    <row r="44" spans="3:8" ht="20.25" thickTop="1" thickBot="1" x14ac:dyDescent="0.3">
      <c r="C44" s="2">
        <v>6</v>
      </c>
      <c r="D44" s="8">
        <v>32519.561432939961</v>
      </c>
      <c r="E44" s="8">
        <f t="shared" si="0"/>
        <v>158115.29773167035</v>
      </c>
    </row>
    <row r="45" spans="3:8" ht="20.25" thickTop="1" thickBot="1" x14ac:dyDescent="0.3">
      <c r="C45" s="2">
        <v>7</v>
      </c>
      <c r="D45" s="8">
        <v>25831.205827035024</v>
      </c>
      <c r="E45" s="8">
        <f t="shared" si="0"/>
        <v>125595.73629873039</v>
      </c>
    </row>
    <row r="46" spans="3:8" ht="20.25" thickTop="1" thickBot="1" x14ac:dyDescent="0.3">
      <c r="C46" s="2">
        <v>8</v>
      </c>
      <c r="D46" s="8">
        <v>20518.456125388308</v>
      </c>
      <c r="E46" s="8">
        <f t="shared" si="0"/>
        <v>99764.530471695369</v>
      </c>
    </row>
    <row r="47" spans="3:8" ht="20.25" thickTop="1" thickBot="1" x14ac:dyDescent="0.3">
      <c r="C47" s="2">
        <v>9</v>
      </c>
      <c r="D47" s="8">
        <v>16298.389033347312</v>
      </c>
      <c r="E47" s="8">
        <f t="shared" si="0"/>
        <v>79246.074346307054</v>
      </c>
    </row>
    <row r="48" spans="3:8" ht="20.25" thickTop="1" thickBot="1" x14ac:dyDescent="0.3">
      <c r="C48" s="2">
        <v>10</v>
      </c>
      <c r="D48" s="8">
        <v>12947.69</v>
      </c>
      <c r="E48" s="8">
        <f t="shared" si="0"/>
        <v>62947.685312959744</v>
      </c>
    </row>
    <row r="49" spans="3:7" ht="91.5" thickTop="1" thickBot="1" x14ac:dyDescent="0.3">
      <c r="C49" s="2"/>
      <c r="D49" s="8" t="str">
        <f t="shared" ref="D40:D58" si="1">IFERROR(IF(E49&gt;$D$21, (E49*$D$23), ""),"")</f>
        <v/>
      </c>
      <c r="E49" s="8">
        <f t="shared" si="0"/>
        <v>49999.995312959742</v>
      </c>
      <c r="G49" s="33" t="s">
        <v>27</v>
      </c>
    </row>
    <row r="50" spans="3:7" ht="20.25" thickTop="1" thickBot="1" x14ac:dyDescent="0.3">
      <c r="C50" s="2"/>
      <c r="D50" s="8" t="str">
        <f t="shared" si="1"/>
        <v/>
      </c>
      <c r="E50" s="8" t="str">
        <f t="shared" si="0"/>
        <v/>
      </c>
    </row>
    <row r="51" spans="3:7" ht="20.25" thickTop="1" thickBot="1" x14ac:dyDescent="0.3">
      <c r="C51" s="2"/>
      <c r="D51" s="8" t="str">
        <f t="shared" si="1"/>
        <v/>
      </c>
      <c r="E51" s="8" t="str">
        <f t="shared" si="0"/>
        <v/>
      </c>
    </row>
    <row r="52" spans="3:7" ht="20.25" thickTop="1" thickBot="1" x14ac:dyDescent="0.3">
      <c r="C52" s="2"/>
      <c r="D52" s="8" t="str">
        <f t="shared" si="1"/>
        <v/>
      </c>
      <c r="E52" s="8" t="str">
        <f t="shared" si="0"/>
        <v/>
      </c>
    </row>
    <row r="53" spans="3:7" ht="20.25" thickTop="1" thickBot="1" x14ac:dyDescent="0.3">
      <c r="C53" s="2"/>
      <c r="D53" s="8" t="str">
        <f t="shared" si="1"/>
        <v/>
      </c>
      <c r="E53" s="8" t="str">
        <f t="shared" si="0"/>
        <v/>
      </c>
    </row>
    <row r="54" spans="3:7" ht="20.25" thickTop="1" thickBot="1" x14ac:dyDescent="0.3">
      <c r="C54" s="2"/>
      <c r="D54" s="8" t="str">
        <f t="shared" si="1"/>
        <v/>
      </c>
      <c r="E54" s="8" t="str">
        <f t="shared" si="0"/>
        <v/>
      </c>
    </row>
    <row r="55" spans="3:7" ht="20.25" thickTop="1" thickBot="1" x14ac:dyDescent="0.3">
      <c r="C55" s="2"/>
      <c r="D55" s="8" t="str">
        <f t="shared" si="1"/>
        <v/>
      </c>
      <c r="E55" s="8" t="str">
        <f t="shared" si="0"/>
        <v/>
      </c>
    </row>
    <row r="56" spans="3:7" ht="20.25" thickTop="1" thickBot="1" x14ac:dyDescent="0.3">
      <c r="C56" s="2"/>
      <c r="D56" s="8" t="str">
        <f t="shared" si="1"/>
        <v/>
      </c>
      <c r="E56" s="8" t="str">
        <f t="shared" si="0"/>
        <v/>
      </c>
    </row>
    <row r="57" spans="3:7" ht="20.25" thickTop="1" thickBot="1" x14ac:dyDescent="0.3">
      <c r="C57" s="2"/>
      <c r="D57" s="8" t="str">
        <f t="shared" si="1"/>
        <v/>
      </c>
      <c r="E57" s="8" t="str">
        <f t="shared" si="0"/>
        <v/>
      </c>
    </row>
    <row r="58" spans="3:7" ht="20.25" thickTop="1" thickBot="1" x14ac:dyDescent="0.3">
      <c r="C58" s="2"/>
      <c r="D58" s="8" t="str">
        <f t="shared" si="1"/>
        <v/>
      </c>
      <c r="E58" s="8" t="str">
        <f t="shared" si="0"/>
        <v/>
      </c>
    </row>
    <row r="59" spans="3:7" ht="15.75" thickTop="1" x14ac:dyDescent="0.25"/>
  </sheetData>
  <mergeCells count="14">
    <mergeCell ref="C35:D35"/>
    <mergeCell ref="C36:D36"/>
    <mergeCell ref="C37:E37"/>
    <mergeCell ref="C10:D10"/>
    <mergeCell ref="C30:E30"/>
    <mergeCell ref="C31:D31"/>
    <mergeCell ref="C32:D32"/>
    <mergeCell ref="C33:D33"/>
    <mergeCell ref="C34:D34"/>
    <mergeCell ref="C4:E4"/>
    <mergeCell ref="C6:D6"/>
    <mergeCell ref="C7:D7"/>
    <mergeCell ref="C8:D8"/>
    <mergeCell ref="C9:D9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Akash Nikam</cp:lastModifiedBy>
  <cp:lastPrinted>2019-12-30T11:34:18Z</cp:lastPrinted>
  <dcterms:created xsi:type="dcterms:W3CDTF">2019-12-30T10:28:43Z</dcterms:created>
  <dcterms:modified xsi:type="dcterms:W3CDTF">2024-07-04T18:20:07Z</dcterms:modified>
</cp:coreProperties>
</file>