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83C44A79-8317-4E09-BEC9-E8D7F5164B44}" xr6:coauthVersionLast="47" xr6:coauthVersionMax="47" xr10:uidLastSave="{00000000-0000-0000-0000-000000000000}"/>
  <bookViews>
    <workbookView xWindow="-120" yWindow="-120" windowWidth="20730" windowHeight="11040" tabRatio="907" activeTab="9" xr2:uid="{00000000-000D-0000-FFFF-FFFF00000000}"/>
  </bookViews>
  <sheets>
    <sheet name="Index" sheetId="1" r:id="rId1"/>
    <sheet name="IF " sheetId="36" r:id="rId2"/>
    <sheet name="Nested if &amp; OR" sheetId="27" r:id="rId3"/>
    <sheet name="If" sheetId="32" r:id="rId4"/>
    <sheet name="NestedIF" sheetId="28" r:id="rId5"/>
    <sheet name="Assignment (2)" sheetId="30" r:id="rId6"/>
    <sheet name="Assignment2" sheetId="29" r:id="rId7"/>
    <sheet name="Error Handling" sheetId="37" r:id="rId8"/>
    <sheet name="IF with ISERR" sheetId="38" r:id="rId9"/>
    <sheet name="Assignment 2" sheetId="40" r:id="rId10"/>
  </sheets>
  <definedNames>
    <definedName name="_xlnm._FilterDatabase" localSheetId="8" hidden="1">'IF with ISERR'!$A$1:$E$11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0" l="1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2" i="40"/>
  <c r="F3" i="29"/>
  <c r="F4" i="29"/>
  <c r="F5" i="29"/>
  <c r="F6" i="29"/>
  <c r="F7" i="29"/>
  <c r="F8" i="29"/>
  <c r="F9" i="29"/>
  <c r="F10" i="29"/>
  <c r="F11" i="29"/>
  <c r="F2" i="29"/>
  <c r="D17" i="30"/>
  <c r="D18" i="30"/>
  <c r="D16" i="30"/>
  <c r="H2" i="30"/>
  <c r="G7" i="27"/>
  <c r="H3" i="30"/>
  <c r="H4" i="30"/>
  <c r="H5" i="30"/>
  <c r="H6" i="30"/>
  <c r="H7" i="30"/>
  <c r="H8" i="30"/>
  <c r="H9" i="30"/>
  <c r="H10" i="30"/>
  <c r="H11" i="30"/>
  <c r="G2" i="30"/>
  <c r="G3" i="30"/>
  <c r="G4" i="30"/>
  <c r="G5" i="30"/>
  <c r="G6" i="30"/>
  <c r="G7" i="30"/>
  <c r="G8" i="30"/>
  <c r="G9" i="30"/>
  <c r="G10" i="30"/>
  <c r="G11" i="30"/>
  <c r="F3" i="30"/>
  <c r="F4" i="30"/>
  <c r="F5" i="30"/>
  <c r="F6" i="30"/>
  <c r="F7" i="30"/>
  <c r="F8" i="30"/>
  <c r="F9" i="30"/>
  <c r="F10" i="30"/>
  <c r="F11" i="30"/>
  <c r="F2" i="30"/>
  <c r="C14" i="28"/>
  <c r="D3" i="28"/>
  <c r="D4" i="28"/>
  <c r="D5" i="28"/>
  <c r="D6" i="28"/>
  <c r="D2" i="28"/>
  <c r="B13" i="28"/>
  <c r="C6" i="32"/>
  <c r="C5" i="32"/>
  <c r="C4" i="32"/>
  <c r="C3" i="32"/>
  <c r="C2" i="32"/>
  <c r="H6" i="27"/>
  <c r="H7" i="27"/>
  <c r="H8" i="27"/>
  <c r="H9" i="27"/>
  <c r="H10" i="27"/>
  <c r="H11" i="27"/>
  <c r="H12" i="27"/>
  <c r="H13" i="27"/>
  <c r="H14" i="27"/>
  <c r="H5" i="27"/>
  <c r="G6" i="27"/>
  <c r="G8" i="27"/>
  <c r="G9" i="27"/>
  <c r="G10" i="27"/>
  <c r="G11" i="27"/>
  <c r="G12" i="27"/>
  <c r="G13" i="27"/>
  <c r="G14" i="27"/>
  <c r="G5" i="27"/>
  <c r="F6" i="27"/>
  <c r="F7" i="27"/>
  <c r="F8" i="27"/>
  <c r="F9" i="27"/>
  <c r="F10" i="27"/>
  <c r="F11" i="27"/>
  <c r="F12" i="27"/>
  <c r="F13" i="27"/>
  <c r="F14" i="27"/>
  <c r="F5" i="27"/>
  <c r="F2" i="36"/>
  <c r="G2" i="36"/>
  <c r="F3" i="36"/>
  <c r="G3" i="36"/>
  <c r="F4" i="36"/>
  <c r="G4" i="36"/>
  <c r="F5" i="36"/>
  <c r="G5" i="36"/>
  <c r="F6" i="36"/>
  <c r="G6" i="36"/>
  <c r="F7" i="36"/>
  <c r="G7" i="36"/>
  <c r="F8" i="36"/>
  <c r="G8" i="36"/>
  <c r="F9" i="36"/>
  <c r="G9" i="36"/>
  <c r="F10" i="36"/>
  <c r="G10" i="36"/>
  <c r="F11" i="36"/>
  <c r="G11" i="36"/>
  <c r="E3" i="38"/>
  <c r="E4" i="38"/>
  <c r="E5" i="38"/>
  <c r="E6" i="38"/>
  <c r="E7" i="38"/>
  <c r="E8" i="38"/>
  <c r="E9" i="38"/>
  <c r="E10" i="38"/>
  <c r="E11" i="38"/>
  <c r="E2" i="38"/>
  <c r="D3" i="38"/>
  <c r="D4" i="38"/>
  <c r="D5" i="38"/>
  <c r="D6" i="38"/>
  <c r="D7" i="38"/>
  <c r="D8" i="38"/>
  <c r="D9" i="38"/>
  <c r="D10" i="38"/>
  <c r="D11" i="38"/>
  <c r="D2" i="38"/>
  <c r="C3" i="38"/>
  <c r="C4" i="38"/>
  <c r="C5" i="38"/>
  <c r="C6" i="38"/>
  <c r="C7" i="38"/>
  <c r="C8" i="38"/>
  <c r="C9" i="38"/>
  <c r="C10" i="38"/>
  <c r="C11" i="38"/>
  <c r="C2" i="38"/>
  <c r="E3" i="37"/>
  <c r="E4" i="37"/>
  <c r="E5" i="37"/>
  <c r="E6" i="37"/>
  <c r="E2" i="37"/>
  <c r="D3" i="37"/>
  <c r="D4" i="37"/>
  <c r="D5" i="37"/>
  <c r="D6" i="37"/>
  <c r="D2" i="37"/>
  <c r="C3" i="37"/>
  <c r="C4" i="37"/>
  <c r="C5" i="37"/>
  <c r="C6" i="37"/>
  <c r="C2" i="37"/>
  <c r="H8" i="37"/>
  <c r="E14" i="37"/>
  <c r="G5" i="37" a="1"/>
  <c r="G5" i="37" s="1"/>
  <c r="G4" i="37" a="1"/>
  <c r="G4" i="37" s="1"/>
  <c r="E3" i="36"/>
  <c r="E4" i="36"/>
  <c r="E5" i="36"/>
  <c r="E6" i="36"/>
  <c r="E7" i="36"/>
  <c r="E8" i="36"/>
  <c r="E9" i="36"/>
  <c r="E10" i="36"/>
  <c r="E11" i="36"/>
  <c r="E2" i="36"/>
  <c r="G13" i="36"/>
  <c r="F18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<sst xmlns="http://schemas.openxmlformats.org/spreadsheetml/2006/main" count="693" uniqueCount="124">
  <si>
    <t>Name</t>
  </si>
  <si>
    <t>Nested if</t>
  </si>
  <si>
    <t>OR</t>
  </si>
  <si>
    <t>=OR(logical1,logical2,...)</t>
  </si>
  <si>
    <t>&gt;=25000</t>
  </si>
  <si>
    <t>Gold</t>
  </si>
  <si>
    <t>=AND(logical1,logical2,...)</t>
  </si>
  <si>
    <t>Qty</t>
  </si>
  <si>
    <t>Nested IF</t>
  </si>
  <si>
    <t>AND</t>
  </si>
  <si>
    <t>Item</t>
  </si>
  <si>
    <t>Country</t>
  </si>
  <si>
    <t>Rate</t>
  </si>
  <si>
    <t>Amount</t>
  </si>
  <si>
    <t>Final Received Amount</t>
  </si>
  <si>
    <t>Switzerland</t>
  </si>
  <si>
    <t>China</t>
  </si>
  <si>
    <t>Platinum</t>
  </si>
  <si>
    <t>NewYork</t>
  </si>
  <si>
    <t>Bronze</t>
  </si>
  <si>
    <t>India</t>
  </si>
  <si>
    <t>Brazil</t>
  </si>
  <si>
    <t>Australia</t>
  </si>
  <si>
    <t>Silver</t>
  </si>
  <si>
    <t>Salary</t>
  </si>
  <si>
    <t>Sales</t>
  </si>
  <si>
    <t>Ashish</t>
  </si>
  <si>
    <t>&gt;39500</t>
  </si>
  <si>
    <t>Salary+Sales*Criteria%</t>
  </si>
  <si>
    <t>A</t>
  </si>
  <si>
    <t>B</t>
  </si>
  <si>
    <t>gold</t>
  </si>
  <si>
    <t>china</t>
  </si>
  <si>
    <t>Grad</t>
  </si>
  <si>
    <t>Post Grad</t>
  </si>
  <si>
    <t>Grad.Score</t>
  </si>
  <si>
    <t>Post Grad.Score</t>
  </si>
  <si>
    <t>Remarks</t>
  </si>
  <si>
    <t>MCA</t>
  </si>
  <si>
    <t>Arun</t>
  </si>
  <si>
    <t>Amit</t>
  </si>
  <si>
    <t>Abhi</t>
  </si>
  <si>
    <t>Rahul</t>
  </si>
  <si>
    <t>Ajay</t>
  </si>
  <si>
    <t>Marks</t>
  </si>
  <si>
    <t>Grade</t>
  </si>
  <si>
    <t>IF</t>
  </si>
  <si>
    <t>Final Amount</t>
  </si>
  <si>
    <t>&gt;=1000&lt;=25000</t>
  </si>
  <si>
    <t>&gt;25000&lt;=39500</t>
  </si>
  <si>
    <t>&gt;=50%</t>
  </si>
  <si>
    <t>Incentive Slabs</t>
  </si>
  <si>
    <t>Incentive(Total Amount)</t>
  </si>
  <si>
    <t>Discount</t>
  </si>
  <si>
    <t>&gt;=55%</t>
  </si>
  <si>
    <t>Eligble/Not Eligble</t>
  </si>
  <si>
    <t>Error Handling</t>
  </si>
  <si>
    <t>ISNA</t>
  </si>
  <si>
    <t>ISERR</t>
  </si>
  <si>
    <t>ISERROR</t>
  </si>
  <si>
    <t>IFERROR</t>
  </si>
  <si>
    <t>Error</t>
  </si>
  <si>
    <t>Description</t>
  </si>
  <si>
    <t>Divide</t>
  </si>
  <si>
    <t>Output</t>
  </si>
  <si>
    <t>Product</t>
  </si>
  <si>
    <t>Aman</t>
  </si>
  <si>
    <t>Alok</t>
  </si>
  <si>
    <t>Rajesh</t>
  </si>
  <si>
    <t>Ramesh</t>
  </si>
  <si>
    <t>Punish</t>
  </si>
  <si>
    <t>Pune</t>
  </si>
  <si>
    <t>Mumbai</t>
  </si>
  <si>
    <t>Kolkata</t>
  </si>
  <si>
    <t>Bonnie Potter</t>
  </si>
  <si>
    <t>Ronnie Proctor</t>
  </si>
  <si>
    <t>Marcus Dunlap</t>
  </si>
  <si>
    <t>Gwendolyn Tyson</t>
  </si>
  <si>
    <t>Timothy Reese</t>
  </si>
  <si>
    <t>StoreName</t>
  </si>
  <si>
    <t>CITY</t>
  </si>
  <si>
    <t>REGION</t>
  </si>
  <si>
    <t>Reliance Mart</t>
  </si>
  <si>
    <t>South</t>
  </si>
  <si>
    <t>North</t>
  </si>
  <si>
    <t>&lt;50</t>
  </si>
  <si>
    <t>Poor</t>
  </si>
  <si>
    <t>Big Bazaar</t>
  </si>
  <si>
    <t>New Delhi</t>
  </si>
  <si>
    <t>&gt;=50&lt;100</t>
  </si>
  <si>
    <t>OK</t>
  </si>
  <si>
    <t>&gt;=100&lt;=150</t>
  </si>
  <si>
    <t>Good</t>
  </si>
  <si>
    <t>&gt;150</t>
  </si>
  <si>
    <t>Excellent</t>
  </si>
  <si>
    <t>Reliance C&amp;C</t>
  </si>
  <si>
    <t>Show the Remarks in Column "E" as per Criteria Table</t>
  </si>
  <si>
    <t>Metro C&amp;C</t>
  </si>
  <si>
    <t>Bangalore</t>
  </si>
  <si>
    <t>Easy Day</t>
  </si>
  <si>
    <t>Food Hall</t>
  </si>
  <si>
    <t>Food Bazaar</t>
  </si>
  <si>
    <t>Sabka Bazaar</t>
  </si>
  <si>
    <t>SRS Value Bazaar</t>
  </si>
  <si>
    <t>West</t>
  </si>
  <si>
    <t>East</t>
  </si>
  <si>
    <t>Haritage</t>
  </si>
  <si>
    <t xml:space="preserve">Sahakari Bhandhar </t>
  </si>
  <si>
    <t>Jul Sales</t>
  </si>
  <si>
    <t>Data not found</t>
  </si>
  <si>
    <t>Divided by Zero</t>
  </si>
  <si>
    <t>Syntax wrong/incomplete</t>
  </si>
  <si>
    <t>Refernce Deleted</t>
  </si>
  <si>
    <t>Data Type mismatch</t>
  </si>
  <si>
    <t>Logical Function</t>
  </si>
  <si>
    <t>=IF(logical_test,value_if_true,value_if_false)</t>
  </si>
  <si>
    <t>logical_test</t>
  </si>
  <si>
    <t>TRUE/FALSE</t>
  </si>
  <si>
    <t>Eligble</t>
  </si>
  <si>
    <t>Age&gt;18</t>
  </si>
  <si>
    <t>delhi</t>
  </si>
  <si>
    <t>True/False</t>
  </si>
  <si>
    <t>=IFERROR(value,value_if_error)</t>
  </si>
  <si>
    <t>=IF(OR(E5&gt;=25000, A5 = "Gold",E5-E5*10%,E2))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</si>
</sst>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2" fillId="2" borderId="0" applyNumberFormat="0" applyFont="0" applyBorder="0" applyAlignment="0" applyProtection="0"/>
    <xf numFmtId="0" fontId="2" fillId="0" borderId="0"/>
    <xf numFmtId="0" fontId="2" fillId="3" borderId="0" applyNumberFormat="0" applyFont="0" applyBorder="0" applyAlignment="0" applyProtection="0"/>
    <xf numFmtId="0" fontId="3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0" borderId="0" xfId="0" quotePrefix="1" applyFont="1"/>
    <xf numFmtId="0" fontId="1" fillId="0" borderId="0" xfId="0" applyFont="1"/>
    <xf numFmtId="0" fontId="4" fillId="4" borderId="1" xfId="0" applyFont="1" applyFill="1" applyBorder="1"/>
    <xf numFmtId="0" fontId="9" fillId="0" borderId="0" xfId="6" applyFont="1"/>
    <xf numFmtId="0" fontId="9" fillId="0" borderId="0" xfId="6" quotePrefix="1" applyFont="1"/>
    <xf numFmtId="0" fontId="2" fillId="0" borderId="0" xfId="6"/>
    <xf numFmtId="9" fontId="9" fillId="5" borderId="1" xfId="6" applyNumberFormat="1" applyFont="1" applyFill="1" applyBorder="1"/>
    <xf numFmtId="0" fontId="9" fillId="5" borderId="0" xfId="6" applyFont="1" applyFill="1"/>
    <xf numFmtId="0" fontId="9" fillId="0" borderId="1" xfId="6" applyFont="1" applyBorder="1"/>
    <xf numFmtId="0" fontId="9" fillId="5" borderId="1" xfId="6" applyFont="1" applyFill="1" applyBorder="1"/>
    <xf numFmtId="0" fontId="2" fillId="0" borderId="1" xfId="6" applyBorder="1"/>
    <xf numFmtId="9" fontId="1" fillId="0" borderId="0" xfId="0" applyNumberFormat="1" applyFont="1"/>
    <xf numFmtId="9" fontId="0" fillId="0" borderId="0" xfId="14" applyFont="1"/>
    <xf numFmtId="0" fontId="9" fillId="0" borderId="2" xfId="6" applyFont="1" applyBorder="1"/>
    <xf numFmtId="0" fontId="9" fillId="0" borderId="3" xfId="6" applyFont="1" applyBorder="1"/>
    <xf numFmtId="0" fontId="1" fillId="0" borderId="1" xfId="0" applyFont="1" applyBorder="1"/>
    <xf numFmtId="0" fontId="1" fillId="5" borderId="0" xfId="0" applyFont="1" applyFill="1"/>
    <xf numFmtId="9" fontId="0" fillId="0" borderId="1" xfId="0" applyNumberFormat="1" applyBorder="1"/>
    <xf numFmtId="0" fontId="9" fillId="5" borderId="1" xfId="6" applyFont="1" applyFill="1" applyBorder="1" applyAlignment="1">
      <alignment horizontal="center"/>
    </xf>
    <xf numFmtId="0" fontId="11" fillId="5" borderId="1" xfId="6" applyFont="1" applyFill="1" applyBorder="1"/>
    <xf numFmtId="9" fontId="1" fillId="0" borderId="1" xfId="0" applyNumberFormat="1" applyFont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164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0" fillId="5" borderId="0" xfId="0" applyFill="1"/>
    <xf numFmtId="1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1" fillId="7" borderId="0" xfId="0" applyNumberFormat="1" applyFont="1" applyFill="1"/>
    <xf numFmtId="9" fontId="9" fillId="7" borderId="0" xfId="6" applyNumberFormat="1" applyFont="1" applyFill="1"/>
    <xf numFmtId="0" fontId="9" fillId="7" borderId="0" xfId="6" applyFont="1" applyFill="1"/>
    <xf numFmtId="0" fontId="0" fillId="0" borderId="0" xfId="0" quotePrefix="1" applyAlignment="1">
      <alignment horizontal="left"/>
    </xf>
    <xf numFmtId="0" fontId="9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0" xfId="0" applyFont="1"/>
    <xf numFmtId="9" fontId="14" fillId="0" borderId="0" xfId="0" applyNumberFormat="1" applyFont="1"/>
    <xf numFmtId="0" fontId="0" fillId="5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12" fillId="0" borderId="1" xfId="6" applyFont="1" applyBorder="1" applyAlignment="1">
      <alignment horizontal="center"/>
    </xf>
    <xf numFmtId="0" fontId="0" fillId="9" borderId="0" xfId="0" applyFill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0" xfId="0" applyNumberFormat="1" applyAlignment="1">
      <alignment horizontal="left"/>
    </xf>
  </cellXfs>
  <cellStyles count="15">
    <cellStyle name="GreyOrWhite" xfId="1" xr:uid="{00000000-0005-0000-0000-000000000000}"/>
    <cellStyle name="Hyperlink 2" xfId="13" xr:uid="{00000000-0005-0000-0000-000001000000}"/>
    <cellStyle name="Nor}al" xfId="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3" xfId="7" xr:uid="{00000000-0005-0000-0000-000006000000}"/>
    <cellStyle name="Normal 3 2" xfId="5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Normal 8" xfId="11" xr:uid="{00000000-0005-0000-0000-00000B000000}"/>
    <cellStyle name="Percent" xfId="14" builtinId="5"/>
    <cellStyle name="Style 1" xfId="12" xr:uid="{00000000-0005-0000-0000-00000D000000}"/>
    <cellStyle name="Yellow" xfId="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showGridLines="0" zoomScale="160" zoomScaleNormal="160" workbookViewId="0">
      <selection activeCell="B1" sqref="B1"/>
    </sheetView>
  </sheetViews>
  <sheetFormatPr defaultRowHeight="15" x14ac:dyDescent="0.25"/>
  <cols>
    <col min="1" max="1" width="5.28515625" customWidth="1"/>
    <col min="2" max="2" width="22.7109375" bestFit="1" customWidth="1"/>
    <col min="3" max="3" width="11" bestFit="1" customWidth="1"/>
    <col min="4" max="5" width="10.85546875" bestFit="1" customWidth="1"/>
  </cols>
  <sheetData>
    <row r="1" spans="1:3" ht="20.25" x14ac:dyDescent="0.3">
      <c r="A1" s="4">
        <v>1</v>
      </c>
      <c r="B1" s="4" t="s">
        <v>46</v>
      </c>
      <c r="C1" s="35"/>
    </row>
    <row r="2" spans="1:3" ht="20.25" x14ac:dyDescent="0.3">
      <c r="A2" s="4">
        <v>2</v>
      </c>
      <c r="B2" s="4" t="s">
        <v>8</v>
      </c>
    </row>
    <row r="3" spans="1:3" ht="20.25" x14ac:dyDescent="0.3">
      <c r="A3" s="4">
        <v>3</v>
      </c>
      <c r="B3" s="4" t="s">
        <v>2</v>
      </c>
    </row>
    <row r="4" spans="1:3" ht="20.25" x14ac:dyDescent="0.3">
      <c r="A4" s="4">
        <v>4</v>
      </c>
      <c r="B4" s="4" t="s">
        <v>9</v>
      </c>
    </row>
    <row r="5" spans="1:3" ht="20.25" x14ac:dyDescent="0.3">
      <c r="A5" s="4">
        <v>5</v>
      </c>
      <c r="B5" s="4" t="s">
        <v>56</v>
      </c>
    </row>
    <row r="6" spans="1:3" ht="20.25" x14ac:dyDescent="0.3">
      <c r="A6" s="4">
        <v>6</v>
      </c>
      <c r="B6" s="4" t="s">
        <v>57</v>
      </c>
    </row>
    <row r="7" spans="1:3" ht="20.25" x14ac:dyDescent="0.3">
      <c r="A7" s="4">
        <v>7</v>
      </c>
      <c r="B7" s="4" t="s">
        <v>58</v>
      </c>
    </row>
    <row r="8" spans="1:3" ht="20.25" x14ac:dyDescent="0.3">
      <c r="A8" s="4">
        <v>8</v>
      </c>
      <c r="B8" s="4" t="s">
        <v>59</v>
      </c>
    </row>
    <row r="9" spans="1:3" ht="20.25" x14ac:dyDescent="0.3">
      <c r="A9" s="4">
        <v>9</v>
      </c>
      <c r="B9" s="4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8"/>
  <sheetViews>
    <sheetView zoomScale="150" zoomScaleNormal="150" workbookViewId="0">
      <selection activeCell="G2" sqref="G2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5.42578125" bestFit="1" customWidth="1"/>
    <col min="4" max="4" width="5.28515625" bestFit="1" customWidth="1"/>
    <col min="5" max="5" width="8.28515625" bestFit="1" customWidth="1"/>
    <col min="6" max="6" width="13.28515625" bestFit="1" customWidth="1"/>
    <col min="7" max="7" width="22" bestFit="1" customWidth="1"/>
    <col min="8" max="8" width="11.140625" bestFit="1" customWidth="1"/>
    <col min="9" max="9" width="11.140625" customWidth="1"/>
    <col min="10" max="10" width="11" customWidth="1"/>
  </cols>
  <sheetData>
    <row r="1" spans="1:12" x14ac:dyDescent="0.25">
      <c r="A1" s="10" t="s">
        <v>65</v>
      </c>
      <c r="B1" s="10" t="s">
        <v>11</v>
      </c>
      <c r="C1" s="10" t="s">
        <v>7</v>
      </c>
      <c r="D1" s="10" t="s">
        <v>12</v>
      </c>
      <c r="E1" s="16" t="s">
        <v>13</v>
      </c>
      <c r="F1" s="15" t="s">
        <v>47</v>
      </c>
      <c r="G1" s="10" t="s">
        <v>37</v>
      </c>
      <c r="H1" s="41" t="s">
        <v>4</v>
      </c>
      <c r="I1" s="42">
        <v>0.1</v>
      </c>
      <c r="J1" s="43" t="s">
        <v>53</v>
      </c>
    </row>
    <row r="2" spans="1:12" x14ac:dyDescent="0.25">
      <c r="A2" s="12" t="s">
        <v>5</v>
      </c>
      <c r="B2" s="12" t="s">
        <v>15</v>
      </c>
      <c r="C2" s="12">
        <v>100</v>
      </c>
      <c r="D2" s="12">
        <v>10</v>
      </c>
      <c r="E2" s="12">
        <f>C2*D2</f>
        <v>1000</v>
      </c>
      <c r="F2" s="40">
        <f>IF(E2&gt;=25000,E2-E2*10%,E2)</f>
        <v>1000</v>
      </c>
      <c r="G2" s="26" t="str">
        <f>IF(E2&gt;=25000,"Discount","No Discount")</f>
        <v>No Discount</v>
      </c>
      <c r="H2" s="27"/>
      <c r="I2" s="27"/>
      <c r="J2" s="27"/>
      <c r="K2" s="27"/>
      <c r="L2" s="27"/>
    </row>
    <row r="3" spans="1:12" x14ac:dyDescent="0.25">
      <c r="A3" s="12" t="s">
        <v>5</v>
      </c>
      <c r="B3" s="12" t="s">
        <v>16</v>
      </c>
      <c r="C3" s="12">
        <v>200</v>
      </c>
      <c r="D3" s="12">
        <v>20</v>
      </c>
      <c r="E3" s="12">
        <f t="shared" ref="E3:E11" si="0">C3*D3</f>
        <v>4000</v>
      </c>
      <c r="F3" s="40">
        <f t="shared" ref="F3:F11" si="1">IF(E3&gt;=25000,E3-E3*10%,E3)</f>
        <v>4000</v>
      </c>
      <c r="G3" s="26" t="str">
        <f t="shared" ref="G3:G11" si="2">IF(E3&gt;=25000,"Discount","No Discount")</f>
        <v>No Discount</v>
      </c>
      <c r="H3" s="28"/>
      <c r="I3" s="28" t="s">
        <v>46</v>
      </c>
      <c r="J3" s="29" t="s">
        <v>114</v>
      </c>
      <c r="K3" s="27"/>
      <c r="L3" s="27"/>
    </row>
    <row r="4" spans="1:12" x14ac:dyDescent="0.25">
      <c r="A4" s="12" t="s">
        <v>17</v>
      </c>
      <c r="B4" s="12" t="s">
        <v>18</v>
      </c>
      <c r="C4" s="12">
        <v>300</v>
      </c>
      <c r="D4" s="12">
        <v>30</v>
      </c>
      <c r="E4" s="12">
        <f t="shared" si="0"/>
        <v>9000</v>
      </c>
      <c r="F4" s="40">
        <f t="shared" si="1"/>
        <v>9000</v>
      </c>
      <c r="G4" s="26" t="str">
        <f t="shared" si="2"/>
        <v>No Discount</v>
      </c>
      <c r="H4" s="28"/>
      <c r="I4" s="28" t="s">
        <v>115</v>
      </c>
      <c r="J4" s="28"/>
      <c r="K4" s="27"/>
      <c r="L4" s="27"/>
    </row>
    <row r="5" spans="1:12" x14ac:dyDescent="0.25">
      <c r="A5" s="12" t="s">
        <v>19</v>
      </c>
      <c r="B5" s="12" t="s">
        <v>20</v>
      </c>
      <c r="C5" s="12">
        <v>400</v>
      </c>
      <c r="D5" s="12">
        <v>40</v>
      </c>
      <c r="E5" s="12">
        <f t="shared" si="0"/>
        <v>16000</v>
      </c>
      <c r="F5" s="40">
        <f t="shared" si="1"/>
        <v>16000</v>
      </c>
      <c r="G5" s="26" t="str">
        <f t="shared" si="2"/>
        <v>No Discount</v>
      </c>
      <c r="H5" s="28"/>
      <c r="I5" s="28"/>
      <c r="J5" s="27"/>
      <c r="K5" s="27"/>
      <c r="L5" s="27"/>
    </row>
    <row r="6" spans="1:12" x14ac:dyDescent="0.25">
      <c r="A6" s="12" t="s">
        <v>5</v>
      </c>
      <c r="B6" s="12" t="s">
        <v>21</v>
      </c>
      <c r="C6" s="12">
        <v>500</v>
      </c>
      <c r="D6" s="12">
        <v>50</v>
      </c>
      <c r="E6" s="12">
        <f t="shared" si="0"/>
        <v>25000</v>
      </c>
      <c r="F6" s="40">
        <f t="shared" si="1"/>
        <v>22500</v>
      </c>
      <c r="G6" s="26" t="str">
        <f t="shared" si="2"/>
        <v>Discount</v>
      </c>
      <c r="H6" s="29"/>
      <c r="I6" s="27"/>
      <c r="J6" s="27"/>
      <c r="K6" s="27"/>
      <c r="L6" s="27"/>
    </row>
    <row r="7" spans="1:12" x14ac:dyDescent="0.25">
      <c r="A7" s="12" t="s">
        <v>5</v>
      </c>
      <c r="B7" s="12" t="s">
        <v>22</v>
      </c>
      <c r="C7" s="12">
        <v>60</v>
      </c>
      <c r="D7" s="12">
        <v>60</v>
      </c>
      <c r="E7" s="12">
        <f t="shared" si="0"/>
        <v>3600</v>
      </c>
      <c r="F7" s="40">
        <f t="shared" si="1"/>
        <v>3600</v>
      </c>
      <c r="G7" s="26" t="str">
        <f t="shared" si="2"/>
        <v>No Discount</v>
      </c>
      <c r="H7" s="27"/>
      <c r="I7" s="29"/>
      <c r="J7" s="29"/>
      <c r="K7" s="27"/>
      <c r="L7" s="27"/>
    </row>
    <row r="8" spans="1:12" ht="15.75" thickBot="1" x14ac:dyDescent="0.3">
      <c r="A8" s="12" t="s">
        <v>5</v>
      </c>
      <c r="B8" s="12" t="s">
        <v>20</v>
      </c>
      <c r="C8" s="12">
        <v>700</v>
      </c>
      <c r="D8" s="12">
        <v>70</v>
      </c>
      <c r="E8" s="12">
        <f t="shared" si="0"/>
        <v>49000</v>
      </c>
      <c r="F8" s="40">
        <f t="shared" si="1"/>
        <v>44100</v>
      </c>
      <c r="G8" s="26" t="str">
        <f t="shared" si="2"/>
        <v>Discount</v>
      </c>
      <c r="H8" s="27"/>
      <c r="I8" s="27"/>
      <c r="J8" s="27"/>
      <c r="K8" s="27"/>
      <c r="L8" s="27"/>
    </row>
    <row r="9" spans="1:12" x14ac:dyDescent="0.25">
      <c r="A9" s="12" t="s">
        <v>19</v>
      </c>
      <c r="B9" s="12" t="s">
        <v>16</v>
      </c>
      <c r="C9" s="12">
        <v>800</v>
      </c>
      <c r="D9" s="12">
        <v>80</v>
      </c>
      <c r="E9" s="12">
        <f t="shared" si="0"/>
        <v>64000</v>
      </c>
      <c r="F9" s="40">
        <f t="shared" si="1"/>
        <v>57600</v>
      </c>
      <c r="G9" s="26" t="str">
        <f t="shared" si="2"/>
        <v>Discount</v>
      </c>
      <c r="H9" s="27"/>
      <c r="I9" s="32" t="s">
        <v>116</v>
      </c>
      <c r="J9" s="30" t="s">
        <v>117</v>
      </c>
      <c r="K9" s="27"/>
      <c r="L9" s="27"/>
    </row>
    <row r="10" spans="1:12" ht="15.75" thickBot="1" x14ac:dyDescent="0.3">
      <c r="A10" s="12" t="s">
        <v>23</v>
      </c>
      <c r="B10" s="12" t="s">
        <v>16</v>
      </c>
      <c r="C10" s="12">
        <v>100</v>
      </c>
      <c r="D10" s="12">
        <v>90</v>
      </c>
      <c r="E10" s="12">
        <f t="shared" si="0"/>
        <v>9000</v>
      </c>
      <c r="F10" s="40">
        <f t="shared" si="1"/>
        <v>9000</v>
      </c>
      <c r="G10" s="26" t="str">
        <f t="shared" si="2"/>
        <v>No Discount</v>
      </c>
      <c r="H10" s="27"/>
      <c r="I10" s="33"/>
      <c r="J10" s="31"/>
      <c r="K10" s="27"/>
      <c r="L10" s="27"/>
    </row>
    <row r="11" spans="1:12" x14ac:dyDescent="0.25">
      <c r="A11" s="12" t="s">
        <v>17</v>
      </c>
      <c r="B11" s="12" t="s">
        <v>20</v>
      </c>
      <c r="C11" s="12">
        <v>1000</v>
      </c>
      <c r="D11" s="12">
        <v>100</v>
      </c>
      <c r="E11" s="12">
        <f t="shared" si="0"/>
        <v>100000</v>
      </c>
      <c r="F11" s="40">
        <f t="shared" si="1"/>
        <v>90000</v>
      </c>
      <c r="G11" s="26" t="str">
        <f t="shared" si="2"/>
        <v>Discount</v>
      </c>
      <c r="H11" s="27"/>
      <c r="I11" s="27"/>
      <c r="J11" s="27"/>
      <c r="K11" s="27"/>
      <c r="L11" s="27"/>
    </row>
    <row r="12" spans="1:12" x14ac:dyDescent="0.25">
      <c r="F12" s="27"/>
      <c r="G12" s="27"/>
      <c r="H12" s="27"/>
      <c r="I12" s="27"/>
      <c r="J12" s="27"/>
      <c r="K12" s="27"/>
      <c r="L12" s="27"/>
    </row>
    <row r="13" spans="1:12" x14ac:dyDescent="0.25">
      <c r="F13" s="49">
        <v>16</v>
      </c>
      <c r="G13" s="50" t="str">
        <f>IF(F13&gt;18,"Eligble","Not Eligble")</f>
        <v>Not Eligble</v>
      </c>
      <c r="H13" s="27"/>
      <c r="I13" s="27" t="s">
        <v>119</v>
      </c>
      <c r="J13" s="27" t="s">
        <v>118</v>
      </c>
      <c r="K13" s="27"/>
      <c r="L13" s="27"/>
    </row>
    <row r="14" spans="1:12" x14ac:dyDescent="0.25">
      <c r="F14" s="44"/>
      <c r="G14" s="27"/>
      <c r="H14" s="27"/>
      <c r="I14" s="27"/>
      <c r="J14" s="27"/>
      <c r="K14" s="27"/>
      <c r="L14" s="27"/>
    </row>
    <row r="18" spans="6:6" x14ac:dyDescent="0.25">
      <c r="F18" s="34" t="str">
        <f>IF(F13&gt;25,"Yes","No")</f>
        <v>No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6"/>
  <sheetViews>
    <sheetView zoomScale="120" zoomScaleNormal="120" workbookViewId="0">
      <selection activeCell="G7" sqref="G7"/>
    </sheetView>
  </sheetViews>
  <sheetFormatPr defaultRowHeight="15" x14ac:dyDescent="0.25"/>
  <cols>
    <col min="1" max="1" width="13" customWidth="1"/>
    <col min="2" max="2" width="10.5703125" bestFit="1" customWidth="1"/>
    <col min="3" max="3" width="15" customWidth="1"/>
    <col min="4" max="4" width="9.5703125" customWidth="1"/>
    <col min="5" max="5" width="13.7109375" customWidth="1"/>
    <col min="6" max="6" width="22.5703125" bestFit="1" customWidth="1"/>
    <col min="7" max="7" width="23.28515625" customWidth="1"/>
    <col min="8" max="8" width="22.5703125" bestFit="1" customWidth="1"/>
  </cols>
  <sheetData>
    <row r="1" spans="1:9" x14ac:dyDescent="0.25">
      <c r="A1" s="5" t="s">
        <v>1</v>
      </c>
      <c r="B1" s="5" t="s">
        <v>2</v>
      </c>
      <c r="C1" s="6" t="s">
        <v>3</v>
      </c>
      <c r="D1" s="7"/>
      <c r="E1" s="21" t="s">
        <v>4</v>
      </c>
      <c r="F1" s="21" t="s">
        <v>5</v>
      </c>
      <c r="G1" s="8">
        <v>0.1</v>
      </c>
    </row>
    <row r="2" spans="1:9" x14ac:dyDescent="0.25">
      <c r="A2" s="5"/>
      <c r="B2" s="5"/>
      <c r="C2" s="6" t="s">
        <v>6</v>
      </c>
      <c r="D2" s="7"/>
      <c r="E2" s="9"/>
      <c r="F2" s="9"/>
      <c r="G2" s="5"/>
      <c r="H2" s="5"/>
    </row>
    <row r="3" spans="1:9" x14ac:dyDescent="0.25">
      <c r="A3" s="7"/>
      <c r="B3" s="7"/>
      <c r="C3" s="7"/>
      <c r="D3" s="7"/>
      <c r="E3" s="7"/>
      <c r="F3" s="45" t="s">
        <v>8</v>
      </c>
      <c r="G3" s="45" t="s">
        <v>2</v>
      </c>
      <c r="H3" s="46" t="s">
        <v>9</v>
      </c>
    </row>
    <row r="4" spans="1:9" x14ac:dyDescent="0.25">
      <c r="A4" s="10" t="s">
        <v>65</v>
      </c>
      <c r="B4" s="10" t="s">
        <v>11</v>
      </c>
      <c r="C4" s="10" t="s">
        <v>7</v>
      </c>
      <c r="D4" s="10" t="s">
        <v>12</v>
      </c>
      <c r="E4" s="10" t="s">
        <v>13</v>
      </c>
      <c r="F4" s="20" t="s">
        <v>14</v>
      </c>
      <c r="G4" s="20" t="s">
        <v>14</v>
      </c>
      <c r="H4" s="20" t="s">
        <v>14</v>
      </c>
    </row>
    <row r="5" spans="1:9" x14ac:dyDescent="0.25">
      <c r="A5" s="12" t="s">
        <v>5</v>
      </c>
      <c r="B5" s="12" t="s">
        <v>15</v>
      </c>
      <c r="C5" s="12">
        <v>100</v>
      </c>
      <c r="D5" s="12">
        <v>10</v>
      </c>
      <c r="E5" s="12">
        <v>1000</v>
      </c>
      <c r="F5" s="51">
        <f>IF( E5&gt;=25000,E5-E5*10%,IF(A5="Gold",E5-E5*10%,E5))</f>
        <v>900</v>
      </c>
      <c r="G5" s="40">
        <f>IF(OR(E5&gt;=25000, A5 = "Gold"),E5-E5*10%,E2)</f>
        <v>900</v>
      </c>
      <c r="H5" s="40">
        <f>IF(AND(E5&gt;=25000,A5="Gold"),E5-E5*10%,E5)</f>
        <v>1000</v>
      </c>
    </row>
    <row r="6" spans="1:9" x14ac:dyDescent="0.25">
      <c r="A6" s="12" t="s">
        <v>5</v>
      </c>
      <c r="B6" s="12" t="s">
        <v>16</v>
      </c>
      <c r="C6" s="12">
        <v>200</v>
      </c>
      <c r="D6" s="12">
        <v>20</v>
      </c>
      <c r="E6" s="12">
        <v>4000</v>
      </c>
      <c r="F6" s="51">
        <f t="shared" ref="F6:F14" si="0">IF( E6&gt;=25000,E6-E6*10%,IF(A6="Gold",E6-E6*10%,E6))</f>
        <v>3600</v>
      </c>
      <c r="G6" s="40">
        <f t="shared" ref="G6:G14" si="1">IF(OR(E6&gt;=25000, A6 = "Gold"),E6-E6*10%,E3)</f>
        <v>3600</v>
      </c>
      <c r="H6" s="40">
        <f t="shared" ref="H6:H14" si="2">IF(AND(E6&gt;=25000,A6="Gold"),E6-E6*10%,E6)</f>
        <v>4000</v>
      </c>
    </row>
    <row r="7" spans="1:9" x14ac:dyDescent="0.25">
      <c r="A7" s="12" t="s">
        <v>17</v>
      </c>
      <c r="B7" s="12" t="s">
        <v>18</v>
      </c>
      <c r="C7" s="12">
        <v>300</v>
      </c>
      <c r="D7" s="12">
        <v>30</v>
      </c>
      <c r="E7" s="12">
        <v>9000</v>
      </c>
      <c r="F7" s="51">
        <f t="shared" si="0"/>
        <v>9000</v>
      </c>
      <c r="G7" s="40" t="str">
        <f t="shared" si="1"/>
        <v>Amount</v>
      </c>
      <c r="H7" s="40">
        <f t="shared" si="2"/>
        <v>9000</v>
      </c>
    </row>
    <row r="8" spans="1:9" x14ac:dyDescent="0.25">
      <c r="A8" s="12" t="s">
        <v>19</v>
      </c>
      <c r="B8" s="12" t="s">
        <v>20</v>
      </c>
      <c r="C8" s="12">
        <v>400</v>
      </c>
      <c r="D8" s="12">
        <v>40</v>
      </c>
      <c r="E8" s="12">
        <v>16000</v>
      </c>
      <c r="F8" s="51">
        <f t="shared" si="0"/>
        <v>16000</v>
      </c>
      <c r="G8" s="40">
        <f t="shared" si="1"/>
        <v>1000</v>
      </c>
      <c r="H8" s="40">
        <f t="shared" si="2"/>
        <v>16000</v>
      </c>
    </row>
    <row r="9" spans="1:9" x14ac:dyDescent="0.25">
      <c r="A9" s="10" t="s">
        <v>5</v>
      </c>
      <c r="B9" s="10" t="s">
        <v>21</v>
      </c>
      <c r="C9" s="10">
        <v>500</v>
      </c>
      <c r="D9" s="10">
        <v>50</v>
      </c>
      <c r="E9" s="12">
        <v>25000</v>
      </c>
      <c r="F9" s="51">
        <f t="shared" si="0"/>
        <v>22500</v>
      </c>
      <c r="G9" s="40">
        <f t="shared" si="1"/>
        <v>22500</v>
      </c>
      <c r="H9" s="40">
        <f t="shared" si="2"/>
        <v>22500</v>
      </c>
    </row>
    <row r="10" spans="1:9" s="3" customFormat="1" x14ac:dyDescent="0.25">
      <c r="A10" s="10" t="s">
        <v>5</v>
      </c>
      <c r="B10" s="10" t="s">
        <v>22</v>
      </c>
      <c r="C10" s="10">
        <v>600</v>
      </c>
      <c r="D10" s="10">
        <v>60</v>
      </c>
      <c r="E10" s="12">
        <v>36000</v>
      </c>
      <c r="F10" s="51">
        <f t="shared" si="0"/>
        <v>32400</v>
      </c>
      <c r="G10" s="40">
        <f t="shared" si="1"/>
        <v>32400</v>
      </c>
      <c r="H10" s="40">
        <f t="shared" si="2"/>
        <v>32400</v>
      </c>
      <c r="I10"/>
    </row>
    <row r="11" spans="1:9" x14ac:dyDescent="0.25">
      <c r="A11" s="12" t="s">
        <v>5</v>
      </c>
      <c r="B11" s="12" t="s">
        <v>20</v>
      </c>
      <c r="C11" s="12">
        <v>700</v>
      </c>
      <c r="D11" s="12">
        <v>70</v>
      </c>
      <c r="E11" s="12">
        <v>49000</v>
      </c>
      <c r="F11" s="51">
        <f t="shared" si="0"/>
        <v>44100</v>
      </c>
      <c r="G11" s="40">
        <f t="shared" si="1"/>
        <v>44100</v>
      </c>
      <c r="H11" s="40">
        <f t="shared" si="2"/>
        <v>44100</v>
      </c>
    </row>
    <row r="12" spans="1:9" x14ac:dyDescent="0.25">
      <c r="A12" s="12" t="s">
        <v>19</v>
      </c>
      <c r="B12" s="12" t="s">
        <v>16</v>
      </c>
      <c r="C12" s="12">
        <v>800</v>
      </c>
      <c r="D12" s="12">
        <v>80</v>
      </c>
      <c r="E12" s="12">
        <v>64000</v>
      </c>
      <c r="F12" s="51">
        <f t="shared" si="0"/>
        <v>57600</v>
      </c>
      <c r="G12" s="40">
        <f t="shared" si="1"/>
        <v>57600</v>
      </c>
      <c r="H12" s="40">
        <f t="shared" si="2"/>
        <v>64000</v>
      </c>
    </row>
    <row r="13" spans="1:9" x14ac:dyDescent="0.25">
      <c r="A13" s="12" t="s">
        <v>23</v>
      </c>
      <c r="B13" s="12" t="s">
        <v>16</v>
      </c>
      <c r="C13" s="12">
        <v>900</v>
      </c>
      <c r="D13" s="12">
        <v>90</v>
      </c>
      <c r="E13" s="12">
        <v>81000</v>
      </c>
      <c r="F13" s="51">
        <f t="shared" si="0"/>
        <v>72900</v>
      </c>
      <c r="G13" s="40">
        <f t="shared" si="1"/>
        <v>72900</v>
      </c>
      <c r="H13" s="40">
        <f t="shared" si="2"/>
        <v>81000</v>
      </c>
    </row>
    <row r="14" spans="1:9" x14ac:dyDescent="0.25">
      <c r="A14" s="12" t="s">
        <v>17</v>
      </c>
      <c r="B14" s="12" t="s">
        <v>20</v>
      </c>
      <c r="C14" s="12">
        <v>1000</v>
      </c>
      <c r="D14" s="12">
        <v>100</v>
      </c>
      <c r="E14" s="12">
        <v>100000</v>
      </c>
      <c r="F14" s="51">
        <f t="shared" si="0"/>
        <v>90000</v>
      </c>
      <c r="G14" s="40">
        <f t="shared" si="1"/>
        <v>90000</v>
      </c>
      <c r="H14" s="40">
        <f t="shared" si="2"/>
        <v>100000</v>
      </c>
    </row>
    <row r="15" spans="1:9" x14ac:dyDescent="0.25">
      <c r="A15" s="7"/>
      <c r="B15" s="7"/>
      <c r="C15" s="7"/>
      <c r="D15" s="7"/>
      <c r="E15" s="7"/>
      <c r="F15" s="7"/>
      <c r="G15" s="6"/>
      <c r="H15" s="2"/>
    </row>
    <row r="16" spans="1:9" x14ac:dyDescent="0.25">
      <c r="F16" s="3" t="s">
        <v>123</v>
      </c>
      <c r="G1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6"/>
  <sheetViews>
    <sheetView zoomScale="140" zoomScaleNormal="140" workbookViewId="0">
      <selection activeCell="C2" sqref="C2:C6"/>
    </sheetView>
  </sheetViews>
  <sheetFormatPr defaultRowHeight="15" x14ac:dyDescent="0.25"/>
  <sheetData>
    <row r="1" spans="1:6" x14ac:dyDescent="0.25">
      <c r="A1" s="3" t="s">
        <v>0</v>
      </c>
      <c r="B1" s="3" t="s">
        <v>44</v>
      </c>
      <c r="C1" s="3" t="s">
        <v>45</v>
      </c>
      <c r="E1" t="s">
        <v>29</v>
      </c>
      <c r="F1" t="s">
        <v>50</v>
      </c>
    </row>
    <row r="2" spans="1:6" x14ac:dyDescent="0.25">
      <c r="A2" t="s">
        <v>41</v>
      </c>
      <c r="B2" s="14">
        <v>0.4</v>
      </c>
      <c r="C2" s="55" t="str">
        <f>IF(B2&gt;=50%,"A","B")</f>
        <v>B</v>
      </c>
      <c r="E2" t="s">
        <v>30</v>
      </c>
    </row>
    <row r="3" spans="1:6" x14ac:dyDescent="0.25">
      <c r="A3" t="s">
        <v>40</v>
      </c>
      <c r="B3" s="14">
        <v>0.8</v>
      </c>
      <c r="C3" s="55" t="str">
        <f t="shared" ref="C3:C6" si="0">IF(B3&gt;=50%,"A","B")</f>
        <v>A</v>
      </c>
    </row>
    <row r="4" spans="1:6" x14ac:dyDescent="0.25">
      <c r="A4" t="s">
        <v>42</v>
      </c>
      <c r="B4" s="14">
        <v>0.56999999999999995</v>
      </c>
      <c r="C4" s="55" t="str">
        <f t="shared" si="0"/>
        <v>A</v>
      </c>
    </row>
    <row r="5" spans="1:6" x14ac:dyDescent="0.25">
      <c r="A5" t="s">
        <v>43</v>
      </c>
      <c r="B5" s="14">
        <v>0.98</v>
      </c>
      <c r="C5" s="55" t="str">
        <f t="shared" si="0"/>
        <v>A</v>
      </c>
    </row>
    <row r="6" spans="1:6" x14ac:dyDescent="0.25">
      <c r="A6" t="s">
        <v>26</v>
      </c>
      <c r="B6" s="14">
        <v>0.3</v>
      </c>
      <c r="C6" s="55" t="str">
        <f t="shared" si="0"/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G14"/>
  <sheetViews>
    <sheetView zoomScale="140" zoomScaleNormal="140" workbookViewId="0">
      <selection activeCell="D2" sqref="D2"/>
    </sheetView>
  </sheetViews>
  <sheetFormatPr defaultRowHeight="15" x14ac:dyDescent="0.25"/>
  <cols>
    <col min="1" max="1" width="16.85546875" bestFit="1" customWidth="1"/>
    <col min="2" max="2" width="10.85546875" customWidth="1"/>
    <col min="3" max="3" width="10.140625" customWidth="1"/>
    <col min="4" max="4" width="23.140625" bestFit="1" customWidth="1"/>
    <col min="6" max="6" width="16.42578125" customWidth="1"/>
    <col min="7" max="7" width="10.28515625" customWidth="1"/>
  </cols>
  <sheetData>
    <row r="1" spans="1:7" x14ac:dyDescent="0.25">
      <c r="A1" s="3" t="s">
        <v>0</v>
      </c>
      <c r="B1" s="3" t="s">
        <v>24</v>
      </c>
      <c r="C1" s="3" t="s">
        <v>108</v>
      </c>
      <c r="D1" s="3" t="s">
        <v>52</v>
      </c>
    </row>
    <row r="2" spans="1:7" x14ac:dyDescent="0.25">
      <c r="A2" t="s">
        <v>74</v>
      </c>
      <c r="B2">
        <v>13418</v>
      </c>
      <c r="C2">
        <v>18423</v>
      </c>
      <c r="D2">
        <f>IF(AND(C2&gt;=1000,C2&lt;=25000),B2+C2*10%,IF(AND(C2&gt;25000,C2&lt;=39500),B2+C2*20%,IF(C2&gt;39500,B2+C2*30%,B2)))</f>
        <v>15260.3</v>
      </c>
    </row>
    <row r="3" spans="1:7" x14ac:dyDescent="0.25">
      <c r="A3" t="s">
        <v>75</v>
      </c>
      <c r="B3">
        <v>29353</v>
      </c>
      <c r="C3">
        <v>500</v>
      </c>
      <c r="D3">
        <f t="shared" ref="D3:D6" si="0">IF(AND(C3&gt;=1000,C3&lt;=25000),B3+C3*10%,IF(AND(C3&gt;25000,C3&lt;=39500),B3+C3*20%,IF(C3&gt;39500,B3+C3*30%,B3)))</f>
        <v>29353</v>
      </c>
    </row>
    <row r="4" spans="1:7" x14ac:dyDescent="0.25">
      <c r="A4" t="s">
        <v>76</v>
      </c>
      <c r="B4">
        <v>37524</v>
      </c>
      <c r="C4">
        <v>25549</v>
      </c>
      <c r="D4">
        <f t="shared" si="0"/>
        <v>42633.8</v>
      </c>
      <c r="G4" s="3"/>
    </row>
    <row r="5" spans="1:7" x14ac:dyDescent="0.25">
      <c r="A5" t="s">
        <v>77</v>
      </c>
      <c r="B5">
        <v>36046</v>
      </c>
      <c r="C5">
        <v>28969</v>
      </c>
      <c r="D5">
        <f t="shared" si="0"/>
        <v>41839.800000000003</v>
      </c>
      <c r="G5" s="3"/>
    </row>
    <row r="6" spans="1:7" x14ac:dyDescent="0.25">
      <c r="A6" t="s">
        <v>78</v>
      </c>
      <c r="B6">
        <v>33901</v>
      </c>
      <c r="C6">
        <v>55732</v>
      </c>
      <c r="D6">
        <f t="shared" si="0"/>
        <v>50620.6</v>
      </c>
    </row>
    <row r="7" spans="1:7" ht="15.75" thickBot="1" x14ac:dyDescent="0.3"/>
    <row r="8" spans="1:7" ht="15.75" thickBot="1" x14ac:dyDescent="0.3">
      <c r="F8" s="53" t="s">
        <v>51</v>
      </c>
      <c r="G8" s="54"/>
    </row>
    <row r="9" spans="1:7" x14ac:dyDescent="0.25">
      <c r="C9" s="47" t="s">
        <v>28</v>
      </c>
      <c r="D9" s="47"/>
      <c r="F9" s="3" t="s">
        <v>48</v>
      </c>
      <c r="G9" s="13">
        <v>0.1</v>
      </c>
    </row>
    <row r="10" spans="1:7" x14ac:dyDescent="0.25">
      <c r="F10" s="3" t="s">
        <v>49</v>
      </c>
      <c r="G10" s="13">
        <v>0.2</v>
      </c>
    </row>
    <row r="11" spans="1:7" x14ac:dyDescent="0.25">
      <c r="F11" s="3" t="s">
        <v>27</v>
      </c>
      <c r="G11" s="13">
        <v>0.3</v>
      </c>
    </row>
    <row r="13" spans="1:7" x14ac:dyDescent="0.25">
      <c r="B13" t="b">
        <f>D13=IF(AND(C2&gt;=1000,C2&lt;=25000),B2+C2*10%,IF(AND(C2&gt;25000,C2&lt;=39500),B2+C2*20%,IF(C2&gt;39500,B2+C2*30%,B2)))</f>
        <v>0</v>
      </c>
    </row>
    <row r="14" spans="1:7" x14ac:dyDescent="0.25">
      <c r="C14" s="3">
        <f>IF(AND(C5&gt;=1000,C5&lt;=25000),B5+C5*10%,IF(AND(C5&gt;25000,C5&lt;=39500),B5+C5*20%,IF(C5&gt;39500,B5+C5*30%,B5)))</f>
        <v>41839.800000000003</v>
      </c>
    </row>
  </sheetData>
  <mergeCells count="1">
    <mergeCell ref="F8:G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L18"/>
  <sheetViews>
    <sheetView topLeftCell="A5" zoomScale="120" zoomScaleNormal="120" workbookViewId="0">
      <selection activeCell="D16" sqref="D16"/>
    </sheetView>
  </sheetViews>
  <sheetFormatPr defaultRowHeight="15" x14ac:dyDescent="0.25"/>
  <cols>
    <col min="1" max="1" width="8.28515625" bestFit="1" customWidth="1"/>
    <col min="2" max="2" width="13.140625" customWidth="1"/>
    <col min="3" max="3" width="15.140625" bestFit="1" customWidth="1"/>
    <col min="4" max="4" width="10.7109375" bestFit="1" customWidth="1"/>
    <col min="5" max="6" width="14.140625" customWidth="1"/>
    <col min="7" max="7" width="9.85546875" bestFit="1" customWidth="1"/>
    <col min="8" max="8" width="10.7109375" customWidth="1"/>
  </cols>
  <sheetData>
    <row r="1" spans="1:12" x14ac:dyDescent="0.25">
      <c r="A1" s="10" t="s">
        <v>10</v>
      </c>
      <c r="B1" s="10" t="s">
        <v>11</v>
      </c>
      <c r="C1" s="10" t="s">
        <v>7</v>
      </c>
      <c r="D1" s="10" t="s">
        <v>12</v>
      </c>
      <c r="E1" s="10" t="s">
        <v>13</v>
      </c>
      <c r="F1" s="10" t="s">
        <v>8</v>
      </c>
      <c r="G1" s="10" t="s">
        <v>2</v>
      </c>
      <c r="H1" s="10" t="s">
        <v>9</v>
      </c>
    </row>
    <row r="2" spans="1:12" x14ac:dyDescent="0.25">
      <c r="A2" s="12" t="s">
        <v>5</v>
      </c>
      <c r="B2" s="12" t="s">
        <v>15</v>
      </c>
      <c r="C2" s="12">
        <v>100</v>
      </c>
      <c r="D2" s="12">
        <v>10</v>
      </c>
      <c r="E2" s="12">
        <v>1000</v>
      </c>
      <c r="F2" s="12">
        <f>IF(E2&gt;=25000,E2-E2*10%,IF(A2="Gold",E2-E2*10%,IF(B2="China",E2-E2*10%,E2)))</f>
        <v>900</v>
      </c>
      <c r="G2" s="12">
        <f>IF(OR(E2&gt;=25000,A2="Gold",B2="China"),E2-E2*10%,E2)</f>
        <v>900</v>
      </c>
      <c r="H2" s="1">
        <f>IF(AND(E2&gt;=25000,A2="Gold",B2="China"),E2-E2*10%,E2)</f>
        <v>1000</v>
      </c>
      <c r="J2" s="11" t="s">
        <v>4</v>
      </c>
      <c r="L2" s="8">
        <v>0.1</v>
      </c>
    </row>
    <row r="3" spans="1:12" x14ac:dyDescent="0.25">
      <c r="A3" s="12" t="s">
        <v>5</v>
      </c>
      <c r="B3" s="12" t="s">
        <v>16</v>
      </c>
      <c r="C3" s="12">
        <v>200</v>
      </c>
      <c r="D3" s="12">
        <v>20</v>
      </c>
      <c r="E3" s="12">
        <v>4000</v>
      </c>
      <c r="F3" s="12">
        <f t="shared" ref="F3:F11" si="0">IF(E3&gt;=25000,E3-E3*10%,IF(A3="Gold",E3-E3*10%,IF(B3="China",E3-E3*10%,E3)))</f>
        <v>3600</v>
      </c>
      <c r="G3" s="12">
        <f t="shared" ref="G3:G11" si="1">IF(OR(E3&gt;=25000,A3="Gold",B3="China"),E3-E3*10%,E3)</f>
        <v>3600</v>
      </c>
      <c r="H3" s="1">
        <f t="shared" ref="H3:H11" si="2">IF(AND(E3&gt;=25000,A3="Gold",B3="China"),E3-E3*10%,E3)</f>
        <v>4000</v>
      </c>
      <c r="J3" s="11" t="s">
        <v>31</v>
      </c>
      <c r="L3" s="11" t="s">
        <v>53</v>
      </c>
    </row>
    <row r="4" spans="1:12" x14ac:dyDescent="0.25">
      <c r="A4" s="12" t="s">
        <v>17</v>
      </c>
      <c r="B4" s="12" t="s">
        <v>18</v>
      </c>
      <c r="C4" s="12">
        <v>300</v>
      </c>
      <c r="D4" s="12">
        <v>30</v>
      </c>
      <c r="E4" s="12">
        <v>9000</v>
      </c>
      <c r="F4" s="12">
        <f t="shared" si="0"/>
        <v>9000</v>
      </c>
      <c r="G4" s="12">
        <f t="shared" si="1"/>
        <v>9000</v>
      </c>
      <c r="H4" s="1">
        <f t="shared" si="2"/>
        <v>9000</v>
      </c>
      <c r="J4" s="11" t="s">
        <v>32</v>
      </c>
    </row>
    <row r="5" spans="1:12" x14ac:dyDescent="0.25">
      <c r="A5" s="12" t="s">
        <v>19</v>
      </c>
      <c r="B5" s="12" t="s">
        <v>20</v>
      </c>
      <c r="C5" s="12">
        <v>400</v>
      </c>
      <c r="D5" s="12">
        <v>40</v>
      </c>
      <c r="E5" s="12">
        <v>16000</v>
      </c>
      <c r="F5" s="12">
        <f t="shared" si="0"/>
        <v>16000</v>
      </c>
      <c r="G5" s="12">
        <f t="shared" si="1"/>
        <v>16000</v>
      </c>
      <c r="H5" s="1">
        <f t="shared" si="2"/>
        <v>16000</v>
      </c>
    </row>
    <row r="6" spans="1:12" x14ac:dyDescent="0.25">
      <c r="A6" s="12" t="s">
        <v>5</v>
      </c>
      <c r="B6" s="12" t="s">
        <v>15</v>
      </c>
      <c r="C6" s="12">
        <v>500</v>
      </c>
      <c r="D6" s="12">
        <v>50</v>
      </c>
      <c r="E6" s="12">
        <v>25000</v>
      </c>
      <c r="F6" s="12">
        <f t="shared" si="0"/>
        <v>22500</v>
      </c>
      <c r="G6" s="12">
        <f t="shared" si="1"/>
        <v>22500</v>
      </c>
      <c r="H6" s="1">
        <f t="shared" si="2"/>
        <v>25000</v>
      </c>
    </row>
    <row r="7" spans="1:12" x14ac:dyDescent="0.25">
      <c r="A7" s="12" t="s">
        <v>23</v>
      </c>
      <c r="B7" s="12" t="s">
        <v>16</v>
      </c>
      <c r="C7" s="12">
        <v>600</v>
      </c>
      <c r="D7" s="12">
        <v>60</v>
      </c>
      <c r="E7" s="12">
        <v>36000</v>
      </c>
      <c r="F7" s="12">
        <f t="shared" si="0"/>
        <v>32400</v>
      </c>
      <c r="G7" s="12">
        <f t="shared" si="1"/>
        <v>32400</v>
      </c>
      <c r="H7" s="1">
        <f t="shared" si="2"/>
        <v>36000</v>
      </c>
    </row>
    <row r="8" spans="1:12" x14ac:dyDescent="0.25">
      <c r="A8" s="12" t="s">
        <v>17</v>
      </c>
      <c r="B8" s="12" t="s">
        <v>20</v>
      </c>
      <c r="C8" s="12">
        <v>700</v>
      </c>
      <c r="D8" s="12">
        <v>70</v>
      </c>
      <c r="E8" s="12">
        <v>49000</v>
      </c>
      <c r="F8" s="12">
        <f t="shared" si="0"/>
        <v>44100</v>
      </c>
      <c r="G8" s="12">
        <f t="shared" si="1"/>
        <v>44100</v>
      </c>
      <c r="H8" s="1">
        <f t="shared" si="2"/>
        <v>49000</v>
      </c>
    </row>
    <row r="9" spans="1:12" x14ac:dyDescent="0.25">
      <c r="A9" s="12" t="s">
        <v>19</v>
      </c>
      <c r="B9" s="12" t="s">
        <v>16</v>
      </c>
      <c r="C9" s="12">
        <v>800</v>
      </c>
      <c r="D9" s="12">
        <v>80</v>
      </c>
      <c r="E9" s="12">
        <v>64000</v>
      </c>
      <c r="F9" s="12">
        <f t="shared" si="0"/>
        <v>57600</v>
      </c>
      <c r="G9" s="12">
        <f t="shared" si="1"/>
        <v>57600</v>
      </c>
      <c r="H9" s="1">
        <f t="shared" si="2"/>
        <v>64000</v>
      </c>
    </row>
    <row r="10" spans="1:12" x14ac:dyDescent="0.25">
      <c r="A10" s="12" t="s">
        <v>5</v>
      </c>
      <c r="B10" s="12" t="s">
        <v>16</v>
      </c>
      <c r="C10" s="12">
        <v>900</v>
      </c>
      <c r="D10" s="12">
        <v>90</v>
      </c>
      <c r="E10" s="12">
        <v>81000</v>
      </c>
      <c r="F10" s="12">
        <f t="shared" si="0"/>
        <v>72900</v>
      </c>
      <c r="G10" s="12">
        <f t="shared" si="1"/>
        <v>72900</v>
      </c>
      <c r="H10" s="1">
        <f t="shared" si="2"/>
        <v>72900</v>
      </c>
    </row>
    <row r="11" spans="1:12" x14ac:dyDescent="0.25">
      <c r="A11" s="12" t="s">
        <v>5</v>
      </c>
      <c r="B11" s="12" t="s">
        <v>20</v>
      </c>
      <c r="C11" s="12">
        <v>1000</v>
      </c>
      <c r="D11" s="12">
        <v>100</v>
      </c>
      <c r="E11" s="12">
        <v>100000</v>
      </c>
      <c r="F11" s="12">
        <f t="shared" si="0"/>
        <v>90000</v>
      </c>
      <c r="G11" s="12">
        <f t="shared" si="1"/>
        <v>90000</v>
      </c>
      <c r="H11" s="1">
        <f t="shared" si="2"/>
        <v>100000</v>
      </c>
    </row>
    <row r="13" spans="1:12" x14ac:dyDescent="0.25">
      <c r="E13" s="47" t="s">
        <v>55</v>
      </c>
    </row>
    <row r="14" spans="1:12" x14ac:dyDescent="0.25">
      <c r="D14" s="18" t="s">
        <v>9</v>
      </c>
      <c r="F14" s="47" t="s">
        <v>33</v>
      </c>
      <c r="G14" s="47" t="s">
        <v>34</v>
      </c>
    </row>
    <row r="15" spans="1:12" x14ac:dyDescent="0.25">
      <c r="A15" s="17" t="s">
        <v>0</v>
      </c>
      <c r="B15" s="17" t="s">
        <v>35</v>
      </c>
      <c r="C15" s="17" t="s">
        <v>36</v>
      </c>
      <c r="D15" s="17" t="s">
        <v>37</v>
      </c>
      <c r="E15" s="3" t="s">
        <v>38</v>
      </c>
      <c r="F15" s="48" t="s">
        <v>50</v>
      </c>
      <c r="G15" s="48" t="s">
        <v>54</v>
      </c>
    </row>
    <row r="16" spans="1:12" x14ac:dyDescent="0.25">
      <c r="A16" s="1" t="s">
        <v>39</v>
      </c>
      <c r="B16" s="19">
        <v>0.7</v>
      </c>
      <c r="C16" s="19">
        <v>0.5</v>
      </c>
      <c r="D16" s="1" t="str">
        <f>IF(AND( B16&gt;=50%,C16&gt;=55%),"Eligble","Not Eligble")</f>
        <v>Not Eligble</v>
      </c>
    </row>
    <row r="17" spans="1:4" x14ac:dyDescent="0.25">
      <c r="A17" s="1" t="s">
        <v>40</v>
      </c>
      <c r="B17" s="19">
        <v>0.5</v>
      </c>
      <c r="C17" s="19">
        <v>0.45</v>
      </c>
      <c r="D17" s="1" t="str">
        <f t="shared" ref="D17:D18" si="3">IF(AND( B17&gt;=50%,C17&gt;=55%),"Eligble","Not Eligble")</f>
        <v>Not Eligble</v>
      </c>
    </row>
    <row r="18" spans="1:4" x14ac:dyDescent="0.25">
      <c r="A18" s="1" t="s">
        <v>41</v>
      </c>
      <c r="B18" s="19">
        <v>0.5</v>
      </c>
      <c r="C18" s="19">
        <v>0.5</v>
      </c>
      <c r="D18" s="1" t="str">
        <f t="shared" si="3"/>
        <v>Not Eligble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15"/>
  <sheetViews>
    <sheetView zoomScale="120" zoomScaleNormal="120" workbookViewId="0">
      <selection activeCell="H3" sqref="H3"/>
    </sheetView>
  </sheetViews>
  <sheetFormatPr defaultRowHeight="15" x14ac:dyDescent="0.25"/>
  <cols>
    <col min="1" max="1" width="8" bestFit="1" customWidth="1"/>
    <col min="2" max="2" width="10.85546875" customWidth="1"/>
    <col min="3" max="4" width="13.140625" customWidth="1"/>
    <col min="5" max="5" width="15.140625" bestFit="1" customWidth="1"/>
    <col min="6" max="6" width="23.5703125" bestFit="1" customWidth="1"/>
    <col min="8" max="8" width="11" bestFit="1" customWidth="1"/>
  </cols>
  <sheetData>
    <row r="1" spans="1:8" x14ac:dyDescent="0.25">
      <c r="A1" s="10" t="s">
        <v>0</v>
      </c>
      <c r="B1" s="10" t="s">
        <v>7</v>
      </c>
      <c r="C1" s="10" t="s">
        <v>12</v>
      </c>
      <c r="D1" s="10" t="s">
        <v>24</v>
      </c>
      <c r="E1" s="10" t="s">
        <v>25</v>
      </c>
      <c r="F1" s="3" t="s">
        <v>52</v>
      </c>
    </row>
    <row r="2" spans="1:8" x14ac:dyDescent="0.25">
      <c r="A2" s="1" t="s">
        <v>41</v>
      </c>
      <c r="B2" s="12">
        <v>100</v>
      </c>
      <c r="C2" s="12">
        <v>10</v>
      </c>
      <c r="D2" s="12">
        <v>82591</v>
      </c>
      <c r="E2" s="12">
        <v>31595</v>
      </c>
      <c r="F2" s="12">
        <f>IF(AND(E2&gt;=1000,E2&lt;=25000),D2+E2*10%,IF(AND(E2&gt;25000,E2&lt;=39500),D2+E2*20%,IF(E2&gt;39500,D2+E2*30%,D2)))</f>
        <v>88910</v>
      </c>
      <c r="G2" s="2"/>
    </row>
    <row r="3" spans="1:8" x14ac:dyDescent="0.25">
      <c r="A3" s="1" t="s">
        <v>40</v>
      </c>
      <c r="B3" s="12">
        <v>200</v>
      </c>
      <c r="C3" s="12">
        <v>20</v>
      </c>
      <c r="D3" s="12">
        <v>38546</v>
      </c>
      <c r="E3" s="12">
        <v>41524</v>
      </c>
      <c r="F3" s="12">
        <f t="shared" ref="F3:F11" si="0">IF(AND(E3&gt;=1000,E3&lt;=25000),D3+E3*10%,IF(AND(E3&gt;25000,E3&lt;=39500),D3+E3*20%,IF(E3&gt;39500,D3+E3*30%,D3)))</f>
        <v>51003.199999999997</v>
      </c>
    </row>
    <row r="4" spans="1:8" x14ac:dyDescent="0.25">
      <c r="A4" s="1" t="s">
        <v>42</v>
      </c>
      <c r="B4" s="12">
        <v>300</v>
      </c>
      <c r="C4" s="12">
        <v>30</v>
      </c>
      <c r="D4" s="12">
        <v>56711</v>
      </c>
      <c r="E4" s="12">
        <v>980</v>
      </c>
      <c r="F4" s="12">
        <f t="shared" si="0"/>
        <v>56711</v>
      </c>
    </row>
    <row r="5" spans="1:8" x14ac:dyDescent="0.25">
      <c r="A5" s="1" t="s">
        <v>43</v>
      </c>
      <c r="B5" s="12">
        <v>400</v>
      </c>
      <c r="C5" s="12">
        <v>40</v>
      </c>
      <c r="D5" s="12">
        <v>62778</v>
      </c>
      <c r="E5" s="12">
        <v>37380</v>
      </c>
      <c r="F5" s="12">
        <f t="shared" si="0"/>
        <v>70254</v>
      </c>
    </row>
    <row r="6" spans="1:8" x14ac:dyDescent="0.25">
      <c r="A6" s="1" t="s">
        <v>26</v>
      </c>
      <c r="B6" s="12">
        <v>500</v>
      </c>
      <c r="C6" s="12">
        <v>50</v>
      </c>
      <c r="D6" s="12">
        <v>40555</v>
      </c>
      <c r="E6" s="12">
        <v>38941</v>
      </c>
      <c r="F6" s="12">
        <f t="shared" si="0"/>
        <v>48343.199999999997</v>
      </c>
    </row>
    <row r="7" spans="1:8" x14ac:dyDescent="0.25">
      <c r="A7" s="12" t="s">
        <v>66</v>
      </c>
      <c r="B7" s="12">
        <v>600</v>
      </c>
      <c r="C7" s="12">
        <v>60</v>
      </c>
      <c r="D7" s="12">
        <v>19025</v>
      </c>
      <c r="E7" s="12">
        <v>15402</v>
      </c>
      <c r="F7" s="12">
        <f t="shared" si="0"/>
        <v>20565.2</v>
      </c>
    </row>
    <row r="8" spans="1:8" x14ac:dyDescent="0.25">
      <c r="A8" s="12" t="s">
        <v>67</v>
      </c>
      <c r="B8" s="12">
        <v>700</v>
      </c>
      <c r="C8" s="12">
        <v>70</v>
      </c>
      <c r="D8" s="12">
        <v>49713</v>
      </c>
      <c r="E8" s="12">
        <v>822</v>
      </c>
      <c r="F8" s="12">
        <f t="shared" si="0"/>
        <v>49713</v>
      </c>
      <c r="H8" s="3" t="s">
        <v>8</v>
      </c>
    </row>
    <row r="9" spans="1:8" x14ac:dyDescent="0.25">
      <c r="A9" s="12" t="s">
        <v>68</v>
      </c>
      <c r="B9" s="12">
        <v>800</v>
      </c>
      <c r="C9" s="12">
        <v>80</v>
      </c>
      <c r="D9" s="12">
        <v>13647</v>
      </c>
      <c r="E9" s="12">
        <v>34712</v>
      </c>
      <c r="F9" s="12">
        <f t="shared" si="0"/>
        <v>20589.400000000001</v>
      </c>
    </row>
    <row r="10" spans="1:8" x14ac:dyDescent="0.25">
      <c r="A10" s="12" t="s">
        <v>69</v>
      </c>
      <c r="B10" s="12">
        <v>900</v>
      </c>
      <c r="C10" s="12">
        <v>90</v>
      </c>
      <c r="D10" s="12">
        <v>34298</v>
      </c>
      <c r="E10" s="12">
        <v>26882</v>
      </c>
      <c r="F10" s="12">
        <f t="shared" si="0"/>
        <v>39674.400000000001</v>
      </c>
    </row>
    <row r="11" spans="1:8" x14ac:dyDescent="0.25">
      <c r="A11" s="12" t="s">
        <v>70</v>
      </c>
      <c r="B11" s="12">
        <v>1000</v>
      </c>
      <c r="C11" s="12">
        <v>100</v>
      </c>
      <c r="D11" s="12">
        <v>73411</v>
      </c>
      <c r="E11" s="12">
        <v>29990</v>
      </c>
      <c r="F11" s="12">
        <f t="shared" si="0"/>
        <v>79409</v>
      </c>
    </row>
    <row r="13" spans="1:8" x14ac:dyDescent="0.25">
      <c r="E13" s="17" t="s">
        <v>48</v>
      </c>
      <c r="F13" s="22">
        <v>0.1</v>
      </c>
    </row>
    <row r="14" spans="1:8" x14ac:dyDescent="0.25">
      <c r="E14" s="17" t="s">
        <v>49</v>
      </c>
      <c r="F14" s="22">
        <v>0.2</v>
      </c>
    </row>
    <row r="15" spans="1:8" x14ac:dyDescent="0.25">
      <c r="E15" s="17" t="s">
        <v>27</v>
      </c>
      <c r="F15" s="22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H14"/>
  <sheetViews>
    <sheetView zoomScale="140" zoomScaleNormal="140" workbookViewId="0">
      <selection activeCell="F6" sqref="F6"/>
    </sheetView>
  </sheetViews>
  <sheetFormatPr defaultRowHeight="15" x14ac:dyDescent="0.25"/>
  <cols>
    <col min="2" max="2" width="32.42578125" customWidth="1"/>
    <col min="4" max="4" width="10.42578125" bestFit="1" customWidth="1"/>
  </cols>
  <sheetData>
    <row r="1" spans="1:8" x14ac:dyDescent="0.25">
      <c r="A1" s="24" t="s">
        <v>61</v>
      </c>
      <c r="B1" s="24" t="s">
        <v>62</v>
      </c>
      <c r="C1" s="23" t="s">
        <v>58</v>
      </c>
      <c r="D1" s="23" t="s">
        <v>57</v>
      </c>
      <c r="E1" s="23" t="s">
        <v>59</v>
      </c>
    </row>
    <row r="2" spans="1:8" x14ac:dyDescent="0.25">
      <c r="A2" s="1" t="e">
        <v>#N/A</v>
      </c>
      <c r="B2" s="1" t="s">
        <v>109</v>
      </c>
      <c r="C2" s="1" t="b">
        <f>ISERR(A2)</f>
        <v>0</v>
      </c>
      <c r="D2" s="1" t="b">
        <f>ISNA(A2)</f>
        <v>1</v>
      </c>
      <c r="E2" s="1" t="b">
        <f>ISERROR(A2)</f>
        <v>1</v>
      </c>
    </row>
    <row r="3" spans="1:8" x14ac:dyDescent="0.25">
      <c r="A3" s="1" t="e">
        <v>#DIV/0!</v>
      </c>
      <c r="B3" s="1" t="s">
        <v>110</v>
      </c>
      <c r="C3" s="1" t="b">
        <f t="shared" ref="C3:C6" si="0">ISERR(A3)</f>
        <v>1</v>
      </c>
      <c r="D3" s="1" t="b">
        <f t="shared" ref="D3:D6" si="1">ISNA(A3)</f>
        <v>0</v>
      </c>
      <c r="E3" s="1" t="b">
        <f t="shared" ref="E3:E6" si="2">ISERROR(A3)</f>
        <v>1</v>
      </c>
    </row>
    <row r="4" spans="1:8" x14ac:dyDescent="0.25">
      <c r="A4" s="1" t="e">
        <v>#NAME?</v>
      </c>
      <c r="B4" s="1" t="s">
        <v>111</v>
      </c>
      <c r="C4" s="1" t="b">
        <f t="shared" si="0"/>
        <v>1</v>
      </c>
      <c r="D4" s="1" t="b">
        <f t="shared" si="1"/>
        <v>0</v>
      </c>
      <c r="E4" s="1" t="b">
        <f t="shared" si="2"/>
        <v>1</v>
      </c>
      <c r="G4" t="e" cm="1">
        <f t="array" aca="1" ref="G4" ca="1">coachx()</f>
        <v>#NAME?</v>
      </c>
    </row>
    <row r="5" spans="1:8" x14ac:dyDescent="0.25">
      <c r="A5" s="1" t="e">
        <v>#REF!</v>
      </c>
      <c r="B5" s="1" t="s">
        <v>112</v>
      </c>
      <c r="C5" s="1" t="b">
        <f t="shared" si="0"/>
        <v>1</v>
      </c>
      <c r="D5" s="1" t="b">
        <f t="shared" si="1"/>
        <v>0</v>
      </c>
      <c r="E5" s="1" t="b">
        <f t="shared" si="2"/>
        <v>1</v>
      </c>
      <c r="G5" t="e" cm="1">
        <f t="array" ref="G5">if</f>
        <v>#NAME?</v>
      </c>
    </row>
    <row r="6" spans="1:8" x14ac:dyDescent="0.25">
      <c r="A6" s="1" t="e">
        <v>#VALUE!</v>
      </c>
      <c r="B6" s="1" t="s">
        <v>113</v>
      </c>
      <c r="C6" s="1" t="b">
        <f t="shared" si="0"/>
        <v>1</v>
      </c>
      <c r="D6" s="1" t="b">
        <f t="shared" si="1"/>
        <v>0</v>
      </c>
      <c r="E6" s="1" t="b">
        <f t="shared" si="2"/>
        <v>1</v>
      </c>
    </row>
    <row r="8" spans="1:8" x14ac:dyDescent="0.25">
      <c r="C8" s="23" t="s">
        <v>58</v>
      </c>
      <c r="D8" s="1" t="s">
        <v>121</v>
      </c>
      <c r="G8">
        <v>50</v>
      </c>
      <c r="H8" t="e">
        <f>G8+G9</f>
        <v>#VALUE!</v>
      </c>
    </row>
    <row r="9" spans="1:8" x14ac:dyDescent="0.25">
      <c r="C9" s="23" t="s">
        <v>57</v>
      </c>
      <c r="D9" s="1" t="s">
        <v>121</v>
      </c>
      <c r="G9" t="s">
        <v>120</v>
      </c>
    </row>
    <row r="10" spans="1:8" x14ac:dyDescent="0.25">
      <c r="C10" s="23" t="s">
        <v>59</v>
      </c>
      <c r="D10" s="1" t="s">
        <v>121</v>
      </c>
    </row>
    <row r="14" spans="1:8" x14ac:dyDescent="0.25">
      <c r="E14" s="52" t="e">
        <f>#REF!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I11"/>
  <sheetViews>
    <sheetView zoomScale="140" zoomScaleNormal="140" workbookViewId="0">
      <selection activeCell="G6" sqref="G6"/>
    </sheetView>
  </sheetViews>
  <sheetFormatPr defaultRowHeight="15" x14ac:dyDescent="0.25"/>
  <cols>
    <col min="3" max="3" width="10.7109375" customWidth="1"/>
    <col min="4" max="4" width="22.85546875" bestFit="1" customWidth="1"/>
    <col min="5" max="5" width="23.140625" bestFit="1" customWidth="1"/>
    <col min="11" max="11" width="16.85546875" bestFit="1" customWidth="1"/>
    <col min="14" max="14" width="16.85546875" bestFit="1" customWidth="1"/>
    <col min="16" max="16" width="6.7109375" bestFit="1" customWidth="1"/>
    <col min="17" max="17" width="14.28515625" bestFit="1" customWidth="1"/>
  </cols>
  <sheetData>
    <row r="1" spans="1:9" x14ac:dyDescent="0.25">
      <c r="A1" s="3" t="s">
        <v>25</v>
      </c>
      <c r="B1" s="3" t="s">
        <v>63</v>
      </c>
      <c r="C1" s="3" t="s">
        <v>64</v>
      </c>
      <c r="D1" s="3" t="s">
        <v>64</v>
      </c>
      <c r="E1" s="2" t="s">
        <v>60</v>
      </c>
    </row>
    <row r="2" spans="1:9" x14ac:dyDescent="0.25">
      <c r="A2">
        <v>1000</v>
      </c>
      <c r="B2">
        <v>2</v>
      </c>
      <c r="C2">
        <f>A2/B2</f>
        <v>500</v>
      </c>
      <c r="D2" s="25">
        <f>IF(ISERROR(A2/B2),"Divided Number Missing",A2/B2)</f>
        <v>500</v>
      </c>
      <c r="E2" s="25">
        <f>IFERROR(A2/B2,"Divided Number Missing")</f>
        <v>500</v>
      </c>
      <c r="G2" s="2" t="s">
        <v>122</v>
      </c>
      <c r="H2" s="2"/>
      <c r="I2" s="2"/>
    </row>
    <row r="3" spans="1:9" x14ac:dyDescent="0.25">
      <c r="A3">
        <v>1424</v>
      </c>
      <c r="B3">
        <v>9</v>
      </c>
      <c r="C3">
        <f t="shared" ref="C3:C11" si="0">A3/B3</f>
        <v>158.22222222222223</v>
      </c>
      <c r="D3" s="25">
        <f t="shared" ref="D3:D11" si="1">IF(ISERROR(A3/B3),"Divided Number Missing",A3/B3)</f>
        <v>158.22222222222223</v>
      </c>
      <c r="E3" s="25">
        <f t="shared" ref="E3:E11" si="2">IFERROR(A3/B3,"Divided Number Missing")</f>
        <v>158.22222222222223</v>
      </c>
      <c r="G3" s="2"/>
      <c r="H3" s="2"/>
    </row>
    <row r="4" spans="1:9" x14ac:dyDescent="0.25">
      <c r="A4">
        <v>1848</v>
      </c>
      <c r="C4" t="e">
        <f t="shared" si="0"/>
        <v>#DIV/0!</v>
      </c>
      <c r="D4" s="25" t="str">
        <f t="shared" si="1"/>
        <v>Divided Number Missing</v>
      </c>
      <c r="E4" s="25" t="str">
        <f t="shared" si="2"/>
        <v>Divided Number Missing</v>
      </c>
      <c r="G4" s="2"/>
      <c r="H4" s="2"/>
    </row>
    <row r="5" spans="1:9" x14ac:dyDescent="0.25">
      <c r="A5">
        <v>2272</v>
      </c>
      <c r="B5">
        <v>45</v>
      </c>
      <c r="C5">
        <f t="shared" si="0"/>
        <v>50.488888888888887</v>
      </c>
      <c r="D5" s="25">
        <f t="shared" si="1"/>
        <v>50.488888888888887</v>
      </c>
      <c r="E5" s="25">
        <f t="shared" si="2"/>
        <v>50.488888888888887</v>
      </c>
      <c r="G5" s="2"/>
      <c r="H5" s="2"/>
    </row>
    <row r="6" spans="1:9" x14ac:dyDescent="0.25">
      <c r="A6">
        <v>2696</v>
      </c>
      <c r="C6" t="e">
        <f t="shared" si="0"/>
        <v>#DIV/0!</v>
      </c>
      <c r="D6" s="25" t="str">
        <f t="shared" si="1"/>
        <v>Divided Number Missing</v>
      </c>
      <c r="E6" s="25" t="str">
        <f t="shared" si="2"/>
        <v>Divided Number Missing</v>
      </c>
    </row>
    <row r="7" spans="1:9" x14ac:dyDescent="0.25">
      <c r="A7">
        <v>3120</v>
      </c>
      <c r="B7">
        <v>22</v>
      </c>
      <c r="C7">
        <f t="shared" si="0"/>
        <v>141.81818181818181</v>
      </c>
      <c r="D7" s="25">
        <f t="shared" si="1"/>
        <v>141.81818181818181</v>
      </c>
      <c r="E7" s="25">
        <f t="shared" si="2"/>
        <v>141.81818181818181</v>
      </c>
    </row>
    <row r="8" spans="1:9" x14ac:dyDescent="0.25">
      <c r="A8">
        <v>3544</v>
      </c>
      <c r="C8" t="e">
        <f t="shared" si="0"/>
        <v>#DIV/0!</v>
      </c>
      <c r="D8" s="25" t="str">
        <f t="shared" si="1"/>
        <v>Divided Number Missing</v>
      </c>
      <c r="E8" s="25" t="str">
        <f t="shared" si="2"/>
        <v>Divided Number Missing</v>
      </c>
    </row>
    <row r="9" spans="1:9" x14ac:dyDescent="0.25">
      <c r="A9">
        <v>3968</v>
      </c>
      <c r="B9">
        <v>5</v>
      </c>
      <c r="C9">
        <f t="shared" si="0"/>
        <v>793.6</v>
      </c>
      <c r="D9" s="25">
        <f t="shared" si="1"/>
        <v>793.6</v>
      </c>
      <c r="E9" s="25">
        <f t="shared" si="2"/>
        <v>793.6</v>
      </c>
    </row>
    <row r="10" spans="1:9" x14ac:dyDescent="0.25">
      <c r="A10">
        <v>4392</v>
      </c>
      <c r="C10" t="e">
        <f t="shared" si="0"/>
        <v>#DIV/0!</v>
      </c>
      <c r="D10" s="25" t="str">
        <f t="shared" si="1"/>
        <v>Divided Number Missing</v>
      </c>
      <c r="E10" s="25" t="str">
        <f t="shared" si="2"/>
        <v>Divided Number Missing</v>
      </c>
    </row>
    <row r="11" spans="1:9" x14ac:dyDescent="0.25">
      <c r="A11">
        <v>4816</v>
      </c>
      <c r="B11">
        <v>98</v>
      </c>
      <c r="C11">
        <f t="shared" si="0"/>
        <v>49.142857142857146</v>
      </c>
      <c r="D11" s="25">
        <f t="shared" si="1"/>
        <v>49.142857142857146</v>
      </c>
      <c r="E11" s="25">
        <f t="shared" si="2"/>
        <v>49.142857142857146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161"/>
  <sheetViews>
    <sheetView tabSelected="1" zoomScale="110" zoomScaleNormal="110" workbookViewId="0">
      <selection activeCell="I12" sqref="I12"/>
    </sheetView>
  </sheetViews>
  <sheetFormatPr defaultRowHeight="15" x14ac:dyDescent="0.25"/>
  <cols>
    <col min="1" max="1" width="16.85546875" bestFit="1" customWidth="1"/>
    <col min="2" max="2" width="10.28515625" bestFit="1" customWidth="1"/>
    <col min="5" max="5" width="16.7109375" customWidth="1"/>
    <col min="9" max="9" width="11" bestFit="1" customWidth="1"/>
  </cols>
  <sheetData>
    <row r="1" spans="1:10" x14ac:dyDescent="0.25">
      <c r="A1" s="17" t="s">
        <v>79</v>
      </c>
      <c r="B1" s="17" t="s">
        <v>80</v>
      </c>
      <c r="C1" s="17" t="s">
        <v>81</v>
      </c>
      <c r="D1" s="17" t="s">
        <v>25</v>
      </c>
      <c r="E1" s="17" t="s">
        <v>37</v>
      </c>
    </row>
    <row r="2" spans="1:10" x14ac:dyDescent="0.25">
      <c r="A2" s="36" t="s">
        <v>82</v>
      </c>
      <c r="B2" s="36" t="s">
        <v>73</v>
      </c>
      <c r="C2" s="36" t="s">
        <v>83</v>
      </c>
      <c r="D2" s="37">
        <v>48</v>
      </c>
      <c r="E2" s="1" t="str">
        <f>IF(D2&lt;50,"Poor",IF(AND(D2&gt;=50,D2&lt;100),"OK",IF(AND(D2&gt;=100,D2&lt;=150),"Good",IF(D2&gt;150,"Excellent"))))</f>
        <v>Poor</v>
      </c>
      <c r="I2" s="17" t="s">
        <v>25</v>
      </c>
      <c r="J2" s="17" t="s">
        <v>37</v>
      </c>
    </row>
    <row r="3" spans="1:10" x14ac:dyDescent="0.25">
      <c r="A3" s="36" t="s">
        <v>82</v>
      </c>
      <c r="B3" s="36" t="s">
        <v>73</v>
      </c>
      <c r="C3" s="36" t="s">
        <v>84</v>
      </c>
      <c r="D3" s="37">
        <v>149</v>
      </c>
      <c r="E3" s="1" t="str">
        <f t="shared" ref="E3:E66" si="0">IF(D3&lt;50,"Poor",IF(AND(D3&gt;=50,D3&lt;100),"OK",IF(AND(D3&gt;=100,D3&lt;=150),"Good",IF(D3&gt;150,"Excellent"))))</f>
        <v>Good</v>
      </c>
      <c r="I3" s="38" t="s">
        <v>85</v>
      </c>
      <c r="J3" s="1" t="s">
        <v>86</v>
      </c>
    </row>
    <row r="4" spans="1:10" x14ac:dyDescent="0.25">
      <c r="A4" s="36" t="s">
        <v>87</v>
      </c>
      <c r="B4" s="36" t="s">
        <v>88</v>
      </c>
      <c r="C4" s="36" t="s">
        <v>84</v>
      </c>
      <c r="D4" s="37">
        <v>30</v>
      </c>
      <c r="E4" s="1" t="str">
        <f t="shared" si="0"/>
        <v>Poor</v>
      </c>
      <c r="I4" s="1" t="s">
        <v>89</v>
      </c>
      <c r="J4" s="1" t="s">
        <v>90</v>
      </c>
    </row>
    <row r="5" spans="1:10" x14ac:dyDescent="0.25">
      <c r="A5" s="36" t="s">
        <v>82</v>
      </c>
      <c r="B5" s="36" t="s">
        <v>88</v>
      </c>
      <c r="C5" s="36" t="s">
        <v>84</v>
      </c>
      <c r="D5" s="37">
        <v>98</v>
      </c>
      <c r="E5" s="1" t="str">
        <f t="shared" si="0"/>
        <v>OK</v>
      </c>
      <c r="I5" s="1" t="s">
        <v>91</v>
      </c>
      <c r="J5" s="1" t="s">
        <v>92</v>
      </c>
    </row>
    <row r="6" spans="1:10" x14ac:dyDescent="0.25">
      <c r="A6" s="36" t="s">
        <v>87</v>
      </c>
      <c r="B6" s="36" t="s">
        <v>88</v>
      </c>
      <c r="C6" s="36" t="s">
        <v>84</v>
      </c>
      <c r="D6" s="37">
        <v>76</v>
      </c>
      <c r="E6" s="1" t="str">
        <f t="shared" si="0"/>
        <v>OK</v>
      </c>
      <c r="I6" s="1" t="s">
        <v>93</v>
      </c>
      <c r="J6" s="1" t="s">
        <v>94</v>
      </c>
    </row>
    <row r="7" spans="1:10" x14ac:dyDescent="0.25">
      <c r="A7" s="36" t="s">
        <v>82</v>
      </c>
      <c r="B7" s="36" t="s">
        <v>88</v>
      </c>
      <c r="C7" s="36" t="s">
        <v>84</v>
      </c>
      <c r="D7" s="37">
        <v>198</v>
      </c>
      <c r="E7" s="1" t="str">
        <f t="shared" si="0"/>
        <v>Excellent</v>
      </c>
    </row>
    <row r="8" spans="1:10" x14ac:dyDescent="0.25">
      <c r="A8" s="36" t="s">
        <v>95</v>
      </c>
      <c r="B8" s="36" t="s">
        <v>88</v>
      </c>
      <c r="C8" s="36" t="s">
        <v>84</v>
      </c>
      <c r="D8" s="37">
        <v>78</v>
      </c>
      <c r="E8" s="1" t="str">
        <f t="shared" si="0"/>
        <v>OK</v>
      </c>
    </row>
    <row r="9" spans="1:10" x14ac:dyDescent="0.25">
      <c r="A9" s="36" t="s">
        <v>87</v>
      </c>
      <c r="B9" s="36" t="s">
        <v>88</v>
      </c>
      <c r="C9" s="36" t="s">
        <v>84</v>
      </c>
      <c r="D9" s="37">
        <v>56</v>
      </c>
      <c r="E9" s="1" t="str">
        <f t="shared" si="0"/>
        <v>OK</v>
      </c>
      <c r="I9" s="3" t="s">
        <v>96</v>
      </c>
    </row>
    <row r="10" spans="1:10" x14ac:dyDescent="0.25">
      <c r="A10" s="36" t="s">
        <v>97</v>
      </c>
      <c r="B10" s="36" t="s">
        <v>88</v>
      </c>
      <c r="C10" s="36" t="s">
        <v>84</v>
      </c>
      <c r="D10" s="37">
        <v>122</v>
      </c>
      <c r="E10" s="1" t="str">
        <f t="shared" si="0"/>
        <v>Good</v>
      </c>
    </row>
    <row r="11" spans="1:10" x14ac:dyDescent="0.25">
      <c r="A11" s="36" t="s">
        <v>95</v>
      </c>
      <c r="B11" s="36" t="s">
        <v>88</v>
      </c>
      <c r="C11" s="36" t="s">
        <v>84</v>
      </c>
      <c r="D11" s="37">
        <v>55</v>
      </c>
      <c r="E11" s="1" t="str">
        <f t="shared" si="0"/>
        <v>OK</v>
      </c>
    </row>
    <row r="12" spans="1:10" x14ac:dyDescent="0.25">
      <c r="A12" s="36" t="s">
        <v>97</v>
      </c>
      <c r="B12" s="36" t="s">
        <v>98</v>
      </c>
      <c r="C12" s="36" t="s">
        <v>83</v>
      </c>
      <c r="D12" s="37">
        <v>176</v>
      </c>
      <c r="E12" s="1" t="str">
        <f t="shared" si="0"/>
        <v>Excellent</v>
      </c>
    </row>
    <row r="13" spans="1:10" x14ac:dyDescent="0.25">
      <c r="A13" s="36" t="s">
        <v>82</v>
      </c>
      <c r="B13" s="36" t="s">
        <v>98</v>
      </c>
      <c r="C13" s="36" t="s">
        <v>83</v>
      </c>
      <c r="D13" s="37">
        <v>33</v>
      </c>
      <c r="E13" s="1" t="str">
        <f t="shared" si="0"/>
        <v>Poor</v>
      </c>
    </row>
    <row r="14" spans="1:10" x14ac:dyDescent="0.25">
      <c r="A14" s="36" t="s">
        <v>82</v>
      </c>
      <c r="B14" s="36" t="s">
        <v>73</v>
      </c>
      <c r="C14" s="36" t="s">
        <v>84</v>
      </c>
      <c r="D14" s="37">
        <v>149</v>
      </c>
      <c r="E14" s="1" t="str">
        <f t="shared" si="0"/>
        <v>Good</v>
      </c>
    </row>
    <row r="15" spans="1:10" x14ac:dyDescent="0.25">
      <c r="A15" s="36" t="s">
        <v>97</v>
      </c>
      <c r="B15" s="36" t="s">
        <v>98</v>
      </c>
      <c r="C15" s="36" t="s">
        <v>83</v>
      </c>
      <c r="D15" s="37">
        <v>44</v>
      </c>
      <c r="E15" s="1" t="str">
        <f t="shared" si="0"/>
        <v>Poor</v>
      </c>
    </row>
    <row r="16" spans="1:10" x14ac:dyDescent="0.25">
      <c r="A16" s="36" t="s">
        <v>99</v>
      </c>
      <c r="B16" s="36" t="s">
        <v>98</v>
      </c>
      <c r="C16" s="36" t="s">
        <v>83</v>
      </c>
      <c r="D16" s="37">
        <v>95</v>
      </c>
      <c r="E16" s="1" t="str">
        <f t="shared" si="0"/>
        <v>OK</v>
      </c>
    </row>
    <row r="17" spans="1:5" x14ac:dyDescent="0.25">
      <c r="A17" s="36" t="s">
        <v>99</v>
      </c>
      <c r="B17" s="36" t="s">
        <v>72</v>
      </c>
      <c r="C17" s="36" t="s">
        <v>84</v>
      </c>
      <c r="D17" s="37">
        <v>828</v>
      </c>
      <c r="E17" s="1" t="str">
        <f t="shared" si="0"/>
        <v>Excellent</v>
      </c>
    </row>
    <row r="18" spans="1:5" x14ac:dyDescent="0.25">
      <c r="A18" s="36" t="s">
        <v>97</v>
      </c>
      <c r="B18" s="36" t="s">
        <v>72</v>
      </c>
      <c r="C18" s="36" t="s">
        <v>84</v>
      </c>
      <c r="D18" s="37">
        <v>20</v>
      </c>
      <c r="E18" s="1" t="str">
        <f t="shared" si="0"/>
        <v>Poor</v>
      </c>
    </row>
    <row r="19" spans="1:5" x14ac:dyDescent="0.25">
      <c r="A19" s="36" t="s">
        <v>97</v>
      </c>
      <c r="B19" s="36" t="s">
        <v>72</v>
      </c>
      <c r="C19" s="36" t="s">
        <v>84</v>
      </c>
      <c r="D19" s="37">
        <v>28</v>
      </c>
      <c r="E19" s="1" t="str">
        <f t="shared" si="0"/>
        <v>Poor</v>
      </c>
    </row>
    <row r="20" spans="1:5" x14ac:dyDescent="0.25">
      <c r="A20" s="36" t="s">
        <v>99</v>
      </c>
      <c r="B20" s="36" t="s">
        <v>72</v>
      </c>
      <c r="C20" s="36" t="s">
        <v>84</v>
      </c>
      <c r="D20" s="37">
        <v>141</v>
      </c>
      <c r="E20" s="1" t="str">
        <f t="shared" si="0"/>
        <v>Good</v>
      </c>
    </row>
    <row r="21" spans="1:5" x14ac:dyDescent="0.25">
      <c r="A21" s="36" t="s">
        <v>87</v>
      </c>
      <c r="B21" s="36" t="s">
        <v>73</v>
      </c>
      <c r="C21" s="36" t="s">
        <v>84</v>
      </c>
      <c r="D21" s="37">
        <v>70</v>
      </c>
      <c r="E21" s="1" t="str">
        <f t="shared" si="0"/>
        <v>OK</v>
      </c>
    </row>
    <row r="22" spans="1:5" x14ac:dyDescent="0.25">
      <c r="A22" s="36" t="s">
        <v>100</v>
      </c>
      <c r="B22" s="36" t="s">
        <v>88</v>
      </c>
      <c r="C22" s="36" t="s">
        <v>84</v>
      </c>
      <c r="D22" s="37">
        <v>104</v>
      </c>
      <c r="E22" s="1" t="str">
        <f t="shared" si="0"/>
        <v>Good</v>
      </c>
    </row>
    <row r="23" spans="1:5" x14ac:dyDescent="0.25">
      <c r="A23" s="36" t="s">
        <v>101</v>
      </c>
      <c r="B23" s="36" t="s">
        <v>88</v>
      </c>
      <c r="C23" s="36" t="s">
        <v>84</v>
      </c>
      <c r="D23" s="37">
        <v>83</v>
      </c>
      <c r="E23" s="1" t="str">
        <f t="shared" si="0"/>
        <v>OK</v>
      </c>
    </row>
    <row r="24" spans="1:5" x14ac:dyDescent="0.25">
      <c r="A24" s="36" t="s">
        <v>87</v>
      </c>
      <c r="B24" s="36" t="s">
        <v>88</v>
      </c>
      <c r="C24" s="36" t="s">
        <v>84</v>
      </c>
      <c r="D24" s="37">
        <v>63</v>
      </c>
      <c r="E24" s="1" t="str">
        <f t="shared" si="0"/>
        <v>OK</v>
      </c>
    </row>
    <row r="25" spans="1:5" x14ac:dyDescent="0.25">
      <c r="A25" s="36" t="s">
        <v>87</v>
      </c>
      <c r="B25" s="36" t="s">
        <v>73</v>
      </c>
      <c r="C25" s="36" t="s">
        <v>84</v>
      </c>
      <c r="D25" s="37">
        <v>133</v>
      </c>
      <c r="E25" s="1" t="str">
        <f t="shared" si="0"/>
        <v>Good</v>
      </c>
    </row>
    <row r="26" spans="1:5" x14ac:dyDescent="0.25">
      <c r="A26" s="36" t="s">
        <v>102</v>
      </c>
      <c r="B26" s="36" t="s">
        <v>88</v>
      </c>
      <c r="C26" s="36" t="s">
        <v>84</v>
      </c>
      <c r="D26" s="37">
        <v>282</v>
      </c>
      <c r="E26" s="1" t="str">
        <f t="shared" si="0"/>
        <v>Excellent</v>
      </c>
    </row>
    <row r="27" spans="1:5" x14ac:dyDescent="0.25">
      <c r="A27" s="36" t="s">
        <v>102</v>
      </c>
      <c r="B27" s="36" t="s">
        <v>88</v>
      </c>
      <c r="C27" s="36" t="s">
        <v>84</v>
      </c>
      <c r="D27" s="37">
        <v>82</v>
      </c>
      <c r="E27" s="1" t="str">
        <f t="shared" si="0"/>
        <v>OK</v>
      </c>
    </row>
    <row r="28" spans="1:5" x14ac:dyDescent="0.25">
      <c r="A28" s="36" t="s">
        <v>103</v>
      </c>
      <c r="B28" s="36" t="s">
        <v>88</v>
      </c>
      <c r="C28" s="36" t="s">
        <v>84</v>
      </c>
      <c r="D28" s="37">
        <v>51</v>
      </c>
      <c r="E28" s="1" t="str">
        <f t="shared" si="0"/>
        <v>OK</v>
      </c>
    </row>
    <row r="29" spans="1:5" x14ac:dyDescent="0.25">
      <c r="A29" s="36" t="s">
        <v>100</v>
      </c>
      <c r="B29" s="36" t="s">
        <v>88</v>
      </c>
      <c r="C29" s="36" t="s">
        <v>84</v>
      </c>
      <c r="D29" s="37">
        <v>132</v>
      </c>
      <c r="E29" s="1" t="str">
        <f t="shared" si="0"/>
        <v>Good</v>
      </c>
    </row>
    <row r="30" spans="1:5" x14ac:dyDescent="0.25">
      <c r="A30" s="36" t="s">
        <v>101</v>
      </c>
      <c r="B30" s="36" t="s">
        <v>88</v>
      </c>
      <c r="C30" s="36" t="s">
        <v>84</v>
      </c>
      <c r="D30" s="37">
        <v>19</v>
      </c>
      <c r="E30" s="1" t="str">
        <f t="shared" si="0"/>
        <v>Poor</v>
      </c>
    </row>
    <row r="31" spans="1:5" x14ac:dyDescent="0.25">
      <c r="A31" s="36" t="s">
        <v>87</v>
      </c>
      <c r="B31" s="36" t="s">
        <v>88</v>
      </c>
      <c r="C31" s="36" t="s">
        <v>84</v>
      </c>
      <c r="D31" s="37">
        <v>32</v>
      </c>
      <c r="E31" s="1" t="str">
        <f t="shared" si="0"/>
        <v>Poor</v>
      </c>
    </row>
    <row r="32" spans="1:5" x14ac:dyDescent="0.25">
      <c r="A32" s="36" t="s">
        <v>87</v>
      </c>
      <c r="B32" s="36" t="s">
        <v>73</v>
      </c>
      <c r="C32" s="36" t="s">
        <v>84</v>
      </c>
      <c r="D32" s="37">
        <v>65</v>
      </c>
      <c r="E32" s="1" t="str">
        <f t="shared" si="0"/>
        <v>OK</v>
      </c>
    </row>
    <row r="33" spans="1:5" x14ac:dyDescent="0.25">
      <c r="A33" s="36" t="s">
        <v>102</v>
      </c>
      <c r="B33" s="36" t="s">
        <v>88</v>
      </c>
      <c r="C33" s="36" t="s">
        <v>84</v>
      </c>
      <c r="D33" s="37">
        <v>42</v>
      </c>
      <c r="E33" s="1" t="str">
        <f t="shared" si="0"/>
        <v>Poor</v>
      </c>
    </row>
    <row r="34" spans="1:5" x14ac:dyDescent="0.25">
      <c r="A34" s="36" t="s">
        <v>102</v>
      </c>
      <c r="B34" s="36" t="s">
        <v>88</v>
      </c>
      <c r="C34" s="36" t="s">
        <v>84</v>
      </c>
      <c r="D34" s="37">
        <v>81</v>
      </c>
      <c r="E34" s="1" t="str">
        <f t="shared" si="0"/>
        <v>OK</v>
      </c>
    </row>
    <row r="35" spans="1:5" x14ac:dyDescent="0.25">
      <c r="A35" s="36" t="s">
        <v>103</v>
      </c>
      <c r="B35" s="36" t="s">
        <v>88</v>
      </c>
      <c r="C35" s="36" t="s">
        <v>84</v>
      </c>
      <c r="D35" s="37">
        <v>143</v>
      </c>
      <c r="E35" s="1" t="str">
        <f t="shared" si="0"/>
        <v>Good</v>
      </c>
    </row>
    <row r="36" spans="1:5" x14ac:dyDescent="0.25">
      <c r="A36" s="36" t="s">
        <v>87</v>
      </c>
      <c r="B36" s="36" t="s">
        <v>72</v>
      </c>
      <c r="C36" s="36" t="s">
        <v>104</v>
      </c>
      <c r="D36" s="37">
        <v>137</v>
      </c>
      <c r="E36" s="1" t="str">
        <f t="shared" si="0"/>
        <v>Good</v>
      </c>
    </row>
    <row r="37" spans="1:5" x14ac:dyDescent="0.25">
      <c r="A37" s="36" t="s">
        <v>99</v>
      </c>
      <c r="B37" s="36" t="s">
        <v>72</v>
      </c>
      <c r="C37" s="36" t="s">
        <v>84</v>
      </c>
      <c r="D37" s="37">
        <v>141</v>
      </c>
      <c r="E37" s="1" t="str">
        <f t="shared" si="0"/>
        <v>Good</v>
      </c>
    </row>
    <row r="38" spans="1:5" x14ac:dyDescent="0.25">
      <c r="A38" s="36" t="s">
        <v>101</v>
      </c>
      <c r="B38" s="36" t="s">
        <v>73</v>
      </c>
      <c r="C38" s="36" t="s">
        <v>105</v>
      </c>
      <c r="D38" s="37">
        <v>91</v>
      </c>
      <c r="E38" s="1" t="str">
        <f t="shared" si="0"/>
        <v>OK</v>
      </c>
    </row>
    <row r="39" spans="1:5" x14ac:dyDescent="0.25">
      <c r="A39" s="36" t="s">
        <v>87</v>
      </c>
      <c r="B39" s="36" t="s">
        <v>88</v>
      </c>
      <c r="C39" s="36" t="s">
        <v>84</v>
      </c>
      <c r="D39" s="37">
        <v>101</v>
      </c>
      <c r="E39" s="1" t="str">
        <f t="shared" si="0"/>
        <v>Good</v>
      </c>
    </row>
    <row r="40" spans="1:5" x14ac:dyDescent="0.25">
      <c r="A40" s="36" t="s">
        <v>87</v>
      </c>
      <c r="B40" s="36" t="s">
        <v>73</v>
      </c>
      <c r="C40" s="36" t="s">
        <v>84</v>
      </c>
      <c r="D40" s="37">
        <v>117</v>
      </c>
      <c r="E40" s="1" t="str">
        <f t="shared" si="0"/>
        <v>Good</v>
      </c>
    </row>
    <row r="41" spans="1:5" x14ac:dyDescent="0.25">
      <c r="A41" s="36" t="s">
        <v>87</v>
      </c>
      <c r="B41" s="36" t="s">
        <v>73</v>
      </c>
      <c r="C41" s="36" t="s">
        <v>84</v>
      </c>
      <c r="D41" s="37">
        <v>54</v>
      </c>
      <c r="E41" s="1" t="str">
        <f t="shared" si="0"/>
        <v>OK</v>
      </c>
    </row>
    <row r="42" spans="1:5" x14ac:dyDescent="0.25">
      <c r="A42" s="36" t="s">
        <v>102</v>
      </c>
      <c r="B42" s="36" t="s">
        <v>88</v>
      </c>
      <c r="C42" s="36" t="s">
        <v>84</v>
      </c>
      <c r="D42" s="37">
        <v>139</v>
      </c>
      <c r="E42" s="1" t="str">
        <f t="shared" si="0"/>
        <v>Good</v>
      </c>
    </row>
    <row r="43" spans="1:5" x14ac:dyDescent="0.25">
      <c r="A43" s="36" t="s">
        <v>102</v>
      </c>
      <c r="B43" s="36" t="s">
        <v>88</v>
      </c>
      <c r="C43" s="36" t="s">
        <v>84</v>
      </c>
      <c r="D43" s="37">
        <v>75</v>
      </c>
      <c r="E43" s="1" t="str">
        <f t="shared" si="0"/>
        <v>OK</v>
      </c>
    </row>
    <row r="44" spans="1:5" x14ac:dyDescent="0.25">
      <c r="A44" s="36" t="s">
        <v>103</v>
      </c>
      <c r="B44" s="36" t="s">
        <v>88</v>
      </c>
      <c r="C44" s="36" t="s">
        <v>84</v>
      </c>
      <c r="D44" s="37">
        <v>150</v>
      </c>
      <c r="E44" s="1" t="str">
        <f t="shared" si="0"/>
        <v>Good</v>
      </c>
    </row>
    <row r="45" spans="1:5" x14ac:dyDescent="0.25">
      <c r="A45" s="1" t="s">
        <v>87</v>
      </c>
      <c r="B45" s="36" t="s">
        <v>72</v>
      </c>
      <c r="C45" s="1" t="s">
        <v>104</v>
      </c>
      <c r="D45" s="39">
        <v>124</v>
      </c>
      <c r="E45" s="1" t="str">
        <f t="shared" si="0"/>
        <v>Good</v>
      </c>
    </row>
    <row r="46" spans="1:5" x14ac:dyDescent="0.25">
      <c r="A46" s="1" t="s">
        <v>100</v>
      </c>
      <c r="B46" s="36" t="s">
        <v>88</v>
      </c>
      <c r="C46" s="1" t="s">
        <v>84</v>
      </c>
      <c r="D46" s="39">
        <v>90</v>
      </c>
      <c r="E46" s="1" t="str">
        <f t="shared" si="0"/>
        <v>OK</v>
      </c>
    </row>
    <row r="47" spans="1:5" x14ac:dyDescent="0.25">
      <c r="A47" s="1" t="s">
        <v>101</v>
      </c>
      <c r="B47" s="36" t="s">
        <v>73</v>
      </c>
      <c r="C47" s="1" t="s">
        <v>105</v>
      </c>
      <c r="D47" s="39">
        <v>50</v>
      </c>
      <c r="E47" s="1" t="str">
        <f t="shared" si="0"/>
        <v>OK</v>
      </c>
    </row>
    <row r="48" spans="1:5" x14ac:dyDescent="0.25">
      <c r="A48" s="1" t="s">
        <v>87</v>
      </c>
      <c r="B48" s="36" t="s">
        <v>88</v>
      </c>
      <c r="C48" s="1" t="s">
        <v>84</v>
      </c>
      <c r="D48" s="39">
        <v>124</v>
      </c>
      <c r="E48" s="1" t="str">
        <f t="shared" si="0"/>
        <v>Good</v>
      </c>
    </row>
    <row r="49" spans="1:5" x14ac:dyDescent="0.25">
      <c r="A49" s="1" t="s">
        <v>102</v>
      </c>
      <c r="B49" s="36" t="s">
        <v>73</v>
      </c>
      <c r="C49" s="1" t="s">
        <v>84</v>
      </c>
      <c r="D49" s="39">
        <v>57</v>
      </c>
      <c r="E49" s="1" t="str">
        <f t="shared" si="0"/>
        <v>OK</v>
      </c>
    </row>
    <row r="50" spans="1:5" x14ac:dyDescent="0.25">
      <c r="A50" s="1" t="s">
        <v>102</v>
      </c>
      <c r="B50" s="36" t="s">
        <v>88</v>
      </c>
      <c r="C50" s="1" t="s">
        <v>84</v>
      </c>
      <c r="D50" s="39">
        <v>111</v>
      </c>
      <c r="E50" s="1" t="str">
        <f t="shared" si="0"/>
        <v>Good</v>
      </c>
    </row>
    <row r="51" spans="1:5" x14ac:dyDescent="0.25">
      <c r="A51" s="1" t="s">
        <v>103</v>
      </c>
      <c r="B51" s="36" t="s">
        <v>88</v>
      </c>
      <c r="C51" s="1" t="s">
        <v>84</v>
      </c>
      <c r="D51" s="39">
        <v>133</v>
      </c>
      <c r="E51" s="1" t="str">
        <f t="shared" si="0"/>
        <v>Good</v>
      </c>
    </row>
    <row r="52" spans="1:5" x14ac:dyDescent="0.25">
      <c r="A52" s="1" t="s">
        <v>87</v>
      </c>
      <c r="B52" s="36" t="s">
        <v>73</v>
      </c>
      <c r="C52" s="1" t="s">
        <v>84</v>
      </c>
      <c r="D52" s="39">
        <v>133</v>
      </c>
      <c r="E52" s="1" t="str">
        <f t="shared" si="0"/>
        <v>Good</v>
      </c>
    </row>
    <row r="53" spans="1:5" x14ac:dyDescent="0.25">
      <c r="A53" s="1" t="s">
        <v>100</v>
      </c>
      <c r="B53" s="36" t="s">
        <v>88</v>
      </c>
      <c r="C53" s="1" t="s">
        <v>84</v>
      </c>
      <c r="D53" s="39">
        <v>112</v>
      </c>
      <c r="E53" s="1" t="str">
        <f t="shared" si="0"/>
        <v>Good</v>
      </c>
    </row>
    <row r="54" spans="1:5" x14ac:dyDescent="0.25">
      <c r="A54" s="1" t="s">
        <v>101</v>
      </c>
      <c r="B54" s="36" t="s">
        <v>88</v>
      </c>
      <c r="C54" s="1" t="s">
        <v>84</v>
      </c>
      <c r="D54" s="39">
        <v>73</v>
      </c>
      <c r="E54" s="1" t="str">
        <f t="shared" si="0"/>
        <v>OK</v>
      </c>
    </row>
    <row r="55" spans="1:5" x14ac:dyDescent="0.25">
      <c r="A55" s="1" t="s">
        <v>87</v>
      </c>
      <c r="B55" s="36" t="s">
        <v>72</v>
      </c>
      <c r="C55" s="1" t="s">
        <v>104</v>
      </c>
      <c r="D55" s="39">
        <v>146</v>
      </c>
      <c r="E55" s="1" t="str">
        <f t="shared" si="0"/>
        <v>Good</v>
      </c>
    </row>
    <row r="56" spans="1:5" x14ac:dyDescent="0.25">
      <c r="A56" s="36" t="s">
        <v>102</v>
      </c>
      <c r="B56" s="36" t="s">
        <v>88</v>
      </c>
      <c r="C56" s="36" t="s">
        <v>84</v>
      </c>
      <c r="D56" s="37">
        <v>75</v>
      </c>
      <c r="E56" s="1" t="str">
        <f t="shared" si="0"/>
        <v>OK</v>
      </c>
    </row>
    <row r="57" spans="1:5" x14ac:dyDescent="0.25">
      <c r="A57" s="36" t="s">
        <v>102</v>
      </c>
      <c r="B57" s="36" t="s">
        <v>88</v>
      </c>
      <c r="C57" s="36" t="s">
        <v>84</v>
      </c>
      <c r="D57" s="37">
        <v>75</v>
      </c>
      <c r="E57" s="1" t="str">
        <f t="shared" si="0"/>
        <v>OK</v>
      </c>
    </row>
    <row r="58" spans="1:5" x14ac:dyDescent="0.25">
      <c r="A58" s="1" t="s">
        <v>102</v>
      </c>
      <c r="B58" s="36" t="s">
        <v>88</v>
      </c>
      <c r="C58" s="1" t="s">
        <v>84</v>
      </c>
      <c r="D58" s="39">
        <v>140</v>
      </c>
      <c r="E58" s="1" t="str">
        <f t="shared" si="0"/>
        <v>Good</v>
      </c>
    </row>
    <row r="59" spans="1:5" x14ac:dyDescent="0.25">
      <c r="A59" s="1" t="s">
        <v>102</v>
      </c>
      <c r="B59" s="36" t="s">
        <v>73</v>
      </c>
      <c r="C59" s="1" t="s">
        <v>84</v>
      </c>
      <c r="D59" s="39">
        <v>33</v>
      </c>
      <c r="E59" s="1" t="str">
        <f t="shared" si="0"/>
        <v>Poor</v>
      </c>
    </row>
    <row r="60" spans="1:5" x14ac:dyDescent="0.25">
      <c r="A60" s="1" t="s">
        <v>103</v>
      </c>
      <c r="B60" s="36" t="s">
        <v>88</v>
      </c>
      <c r="C60" s="1" t="s">
        <v>84</v>
      </c>
      <c r="D60" s="39">
        <v>148</v>
      </c>
      <c r="E60" s="1" t="str">
        <f t="shared" si="0"/>
        <v>Good</v>
      </c>
    </row>
    <row r="61" spans="1:5" x14ac:dyDescent="0.25">
      <c r="A61" s="1" t="s">
        <v>100</v>
      </c>
      <c r="B61" s="36" t="s">
        <v>88</v>
      </c>
      <c r="C61" s="1" t="s">
        <v>84</v>
      </c>
      <c r="D61" s="39">
        <v>37</v>
      </c>
      <c r="E61" s="1" t="str">
        <f t="shared" si="0"/>
        <v>Poor</v>
      </c>
    </row>
    <row r="62" spans="1:5" x14ac:dyDescent="0.25">
      <c r="A62" s="1" t="s">
        <v>101</v>
      </c>
      <c r="B62" s="36" t="s">
        <v>88</v>
      </c>
      <c r="C62" s="1" t="s">
        <v>84</v>
      </c>
      <c r="D62" s="39">
        <v>102</v>
      </c>
      <c r="E62" s="1" t="str">
        <f t="shared" si="0"/>
        <v>Good</v>
      </c>
    </row>
    <row r="63" spans="1:5" x14ac:dyDescent="0.25">
      <c r="A63" s="1" t="s">
        <v>87</v>
      </c>
      <c r="B63" s="36" t="s">
        <v>88</v>
      </c>
      <c r="C63" s="1" t="s">
        <v>84</v>
      </c>
      <c r="D63" s="39">
        <v>35</v>
      </c>
      <c r="E63" s="1" t="str">
        <f t="shared" si="0"/>
        <v>Poor</v>
      </c>
    </row>
    <row r="64" spans="1:5" x14ac:dyDescent="0.25">
      <c r="A64" s="1" t="s">
        <v>87</v>
      </c>
      <c r="B64" s="36" t="s">
        <v>73</v>
      </c>
      <c r="C64" s="1" t="s">
        <v>84</v>
      </c>
      <c r="D64" s="39">
        <v>109</v>
      </c>
      <c r="E64" s="1" t="str">
        <f t="shared" si="0"/>
        <v>Good</v>
      </c>
    </row>
    <row r="65" spans="1:5" x14ac:dyDescent="0.25">
      <c r="A65" s="1" t="s">
        <v>87</v>
      </c>
      <c r="B65" s="36" t="s">
        <v>72</v>
      </c>
      <c r="C65" s="1" t="s">
        <v>104</v>
      </c>
      <c r="D65" s="39">
        <v>59</v>
      </c>
      <c r="E65" s="1" t="str">
        <f t="shared" si="0"/>
        <v>OK</v>
      </c>
    </row>
    <row r="66" spans="1:5" x14ac:dyDescent="0.25">
      <c r="A66" s="1" t="s">
        <v>102</v>
      </c>
      <c r="B66" s="36" t="s">
        <v>88</v>
      </c>
      <c r="C66" s="1" t="s">
        <v>84</v>
      </c>
      <c r="D66" s="39">
        <v>85</v>
      </c>
      <c r="E66" s="1" t="str">
        <f t="shared" si="0"/>
        <v>OK</v>
      </c>
    </row>
    <row r="67" spans="1:5" x14ac:dyDescent="0.25">
      <c r="A67" s="1" t="s">
        <v>102</v>
      </c>
      <c r="B67" s="36" t="s">
        <v>73</v>
      </c>
      <c r="C67" s="1" t="s">
        <v>105</v>
      </c>
      <c r="D67" s="39">
        <v>32</v>
      </c>
      <c r="E67" s="1" t="str">
        <f t="shared" ref="E67:E130" si="1">IF(D67&lt;50,"Poor",IF(AND(D67&gt;=50,D67&lt;100),"OK",IF(AND(D67&gt;=100,D67&lt;=150),"Good",IF(D67&gt;150,"Excellent"))))</f>
        <v>Poor</v>
      </c>
    </row>
    <row r="68" spans="1:5" x14ac:dyDescent="0.25">
      <c r="A68" s="1" t="s">
        <v>103</v>
      </c>
      <c r="B68" s="36" t="s">
        <v>88</v>
      </c>
      <c r="C68" s="1" t="s">
        <v>84</v>
      </c>
      <c r="D68" s="39">
        <v>118</v>
      </c>
      <c r="E68" s="1" t="str">
        <f t="shared" si="1"/>
        <v>Good</v>
      </c>
    </row>
    <row r="69" spans="1:5" x14ac:dyDescent="0.25">
      <c r="A69" s="1" t="s">
        <v>87</v>
      </c>
      <c r="B69" s="36" t="s">
        <v>73</v>
      </c>
      <c r="C69" s="1" t="s">
        <v>84</v>
      </c>
      <c r="D69" s="39">
        <v>49</v>
      </c>
      <c r="E69" s="1" t="str">
        <f t="shared" si="1"/>
        <v>Poor</v>
      </c>
    </row>
    <row r="70" spans="1:5" x14ac:dyDescent="0.25">
      <c r="A70" s="1" t="s">
        <v>100</v>
      </c>
      <c r="B70" s="36" t="s">
        <v>88</v>
      </c>
      <c r="C70" s="1" t="s">
        <v>84</v>
      </c>
      <c r="D70" s="39">
        <v>114</v>
      </c>
      <c r="E70" s="1" t="str">
        <f t="shared" si="1"/>
        <v>Good</v>
      </c>
    </row>
    <row r="71" spans="1:5" x14ac:dyDescent="0.25">
      <c r="A71" s="1" t="s">
        <v>101</v>
      </c>
      <c r="B71" s="36" t="s">
        <v>88</v>
      </c>
      <c r="C71" s="1" t="s">
        <v>84</v>
      </c>
      <c r="D71" s="39">
        <v>122</v>
      </c>
      <c r="E71" s="1" t="str">
        <f t="shared" si="1"/>
        <v>Good</v>
      </c>
    </row>
    <row r="72" spans="1:5" x14ac:dyDescent="0.25">
      <c r="A72" s="1" t="s">
        <v>87</v>
      </c>
      <c r="B72" s="36" t="s">
        <v>88</v>
      </c>
      <c r="C72" s="1" t="s">
        <v>84</v>
      </c>
      <c r="D72" s="39">
        <v>119</v>
      </c>
      <c r="E72" s="1" t="str">
        <f t="shared" si="1"/>
        <v>Good</v>
      </c>
    </row>
    <row r="73" spans="1:5" x14ac:dyDescent="0.25">
      <c r="A73" s="1" t="s">
        <v>87</v>
      </c>
      <c r="B73" s="36" t="s">
        <v>73</v>
      </c>
      <c r="C73" s="1" t="s">
        <v>84</v>
      </c>
      <c r="D73" s="39">
        <v>77</v>
      </c>
      <c r="E73" s="1" t="str">
        <f t="shared" si="1"/>
        <v>OK</v>
      </c>
    </row>
    <row r="74" spans="1:5" x14ac:dyDescent="0.25">
      <c r="A74" s="1" t="s">
        <v>102</v>
      </c>
      <c r="B74" s="36" t="s">
        <v>88</v>
      </c>
      <c r="C74" s="1" t="s">
        <v>84</v>
      </c>
      <c r="D74" s="39">
        <v>119</v>
      </c>
      <c r="E74" s="1" t="str">
        <f t="shared" si="1"/>
        <v>Good</v>
      </c>
    </row>
    <row r="75" spans="1:5" x14ac:dyDescent="0.25">
      <c r="A75" s="1" t="s">
        <v>102</v>
      </c>
      <c r="B75" s="36" t="s">
        <v>88</v>
      </c>
      <c r="C75" s="1" t="s">
        <v>84</v>
      </c>
      <c r="D75" s="39">
        <v>133</v>
      </c>
      <c r="E75" s="1" t="str">
        <f t="shared" si="1"/>
        <v>Good</v>
      </c>
    </row>
    <row r="76" spans="1:5" x14ac:dyDescent="0.25">
      <c r="A76" s="1" t="s">
        <v>103</v>
      </c>
      <c r="B76" s="36" t="s">
        <v>72</v>
      </c>
      <c r="C76" s="1" t="s">
        <v>104</v>
      </c>
      <c r="D76" s="39">
        <v>147</v>
      </c>
      <c r="E76" s="1" t="str">
        <f t="shared" si="1"/>
        <v>Good</v>
      </c>
    </row>
    <row r="77" spans="1:5" x14ac:dyDescent="0.25">
      <c r="A77" s="1" t="s">
        <v>87</v>
      </c>
      <c r="B77" s="36" t="s">
        <v>88</v>
      </c>
      <c r="C77" s="1" t="s">
        <v>84</v>
      </c>
      <c r="D77" s="39">
        <v>140</v>
      </c>
      <c r="E77" s="1" t="str">
        <f t="shared" si="1"/>
        <v>Good</v>
      </c>
    </row>
    <row r="78" spans="1:5" x14ac:dyDescent="0.25">
      <c r="A78" s="1" t="s">
        <v>100</v>
      </c>
      <c r="B78" s="36" t="s">
        <v>73</v>
      </c>
      <c r="C78" s="1" t="s">
        <v>105</v>
      </c>
      <c r="D78" s="39">
        <v>127</v>
      </c>
      <c r="E78" s="1" t="str">
        <f t="shared" si="1"/>
        <v>Good</v>
      </c>
    </row>
    <row r="79" spans="1:5" x14ac:dyDescent="0.25">
      <c r="A79" s="1" t="s">
        <v>101</v>
      </c>
      <c r="B79" s="36" t="s">
        <v>88</v>
      </c>
      <c r="C79" s="1" t="s">
        <v>84</v>
      </c>
      <c r="D79" s="39">
        <v>136</v>
      </c>
      <c r="E79" s="1" t="str">
        <f t="shared" si="1"/>
        <v>Good</v>
      </c>
    </row>
    <row r="80" spans="1:5" x14ac:dyDescent="0.25">
      <c r="A80" s="1" t="s">
        <v>87</v>
      </c>
      <c r="B80" s="36" t="s">
        <v>73</v>
      </c>
      <c r="C80" s="1" t="s">
        <v>84</v>
      </c>
      <c r="D80" s="39">
        <v>83</v>
      </c>
      <c r="E80" s="1" t="str">
        <f t="shared" si="1"/>
        <v>OK</v>
      </c>
    </row>
    <row r="81" spans="1:5" x14ac:dyDescent="0.25">
      <c r="A81" s="1" t="s">
        <v>102</v>
      </c>
      <c r="B81" s="36" t="s">
        <v>88</v>
      </c>
      <c r="C81" s="1" t="s">
        <v>84</v>
      </c>
      <c r="D81" s="39">
        <v>57</v>
      </c>
      <c r="E81" s="1" t="str">
        <f t="shared" si="1"/>
        <v>OK</v>
      </c>
    </row>
    <row r="82" spans="1:5" x14ac:dyDescent="0.25">
      <c r="A82" s="1" t="s">
        <v>102</v>
      </c>
      <c r="B82" s="36" t="s">
        <v>88</v>
      </c>
      <c r="C82" s="1" t="s">
        <v>84</v>
      </c>
      <c r="D82" s="39">
        <v>66</v>
      </c>
      <c r="E82" s="1" t="str">
        <f t="shared" si="1"/>
        <v>OK</v>
      </c>
    </row>
    <row r="83" spans="1:5" x14ac:dyDescent="0.25">
      <c r="A83" s="1" t="s">
        <v>103</v>
      </c>
      <c r="B83" s="36" t="s">
        <v>88</v>
      </c>
      <c r="C83" s="1" t="s">
        <v>84</v>
      </c>
      <c r="D83" s="39">
        <v>145</v>
      </c>
      <c r="E83" s="1" t="str">
        <f t="shared" si="1"/>
        <v>Good</v>
      </c>
    </row>
    <row r="84" spans="1:5" x14ac:dyDescent="0.25">
      <c r="A84" s="1" t="s">
        <v>87</v>
      </c>
      <c r="B84" s="36" t="s">
        <v>73</v>
      </c>
      <c r="C84" s="1" t="s">
        <v>84</v>
      </c>
      <c r="D84" s="39">
        <v>88</v>
      </c>
      <c r="E84" s="1" t="str">
        <f t="shared" si="1"/>
        <v>OK</v>
      </c>
    </row>
    <row r="85" spans="1:5" x14ac:dyDescent="0.25">
      <c r="A85" s="1" t="s">
        <v>87</v>
      </c>
      <c r="B85" s="36" t="s">
        <v>73</v>
      </c>
      <c r="C85" s="1" t="s">
        <v>84</v>
      </c>
      <c r="D85" s="39">
        <v>74</v>
      </c>
      <c r="E85" s="1" t="str">
        <f t="shared" si="1"/>
        <v>OK</v>
      </c>
    </row>
    <row r="86" spans="1:5" x14ac:dyDescent="0.25">
      <c r="A86" s="1" t="s">
        <v>100</v>
      </c>
      <c r="B86" s="36" t="s">
        <v>88</v>
      </c>
      <c r="C86" s="1" t="s">
        <v>84</v>
      </c>
      <c r="D86" s="39">
        <v>140</v>
      </c>
      <c r="E86" s="1" t="str">
        <f t="shared" si="1"/>
        <v>Good</v>
      </c>
    </row>
    <row r="87" spans="1:5" x14ac:dyDescent="0.25">
      <c r="A87" s="1" t="s">
        <v>101</v>
      </c>
      <c r="B87" s="36" t="s">
        <v>88</v>
      </c>
      <c r="C87" s="1" t="s">
        <v>84</v>
      </c>
      <c r="D87" s="39">
        <v>39</v>
      </c>
      <c r="E87" s="1" t="str">
        <f t="shared" si="1"/>
        <v>Poor</v>
      </c>
    </row>
    <row r="88" spans="1:5" x14ac:dyDescent="0.25">
      <c r="A88" s="1" t="s">
        <v>87</v>
      </c>
      <c r="B88" s="36" t="s">
        <v>88</v>
      </c>
      <c r="C88" s="1" t="s">
        <v>84</v>
      </c>
      <c r="D88" s="39">
        <v>40</v>
      </c>
      <c r="E88" s="1" t="str">
        <f t="shared" si="1"/>
        <v>Poor</v>
      </c>
    </row>
    <row r="89" spans="1:5" x14ac:dyDescent="0.25">
      <c r="A89" s="1" t="s">
        <v>87</v>
      </c>
      <c r="B89" s="36" t="s">
        <v>73</v>
      </c>
      <c r="C89" s="1" t="s">
        <v>84</v>
      </c>
      <c r="D89" s="39">
        <v>33</v>
      </c>
      <c r="E89" s="1" t="str">
        <f t="shared" si="1"/>
        <v>Poor</v>
      </c>
    </row>
    <row r="90" spans="1:5" x14ac:dyDescent="0.25">
      <c r="A90" s="1" t="s">
        <v>102</v>
      </c>
      <c r="B90" s="36" t="s">
        <v>88</v>
      </c>
      <c r="C90" s="1" t="s">
        <v>84</v>
      </c>
      <c r="D90" s="39">
        <v>23</v>
      </c>
      <c r="E90" s="1" t="str">
        <f t="shared" si="1"/>
        <v>Poor</v>
      </c>
    </row>
    <row r="91" spans="1:5" x14ac:dyDescent="0.25">
      <c r="A91" s="1" t="s">
        <v>102</v>
      </c>
      <c r="B91" s="36" t="s">
        <v>88</v>
      </c>
      <c r="C91" s="1" t="s">
        <v>84</v>
      </c>
      <c r="D91" s="39">
        <v>140</v>
      </c>
      <c r="E91" s="1" t="str">
        <f t="shared" si="1"/>
        <v>Good</v>
      </c>
    </row>
    <row r="92" spans="1:5" x14ac:dyDescent="0.25">
      <c r="A92" s="1" t="s">
        <v>103</v>
      </c>
      <c r="B92" s="36" t="s">
        <v>88</v>
      </c>
      <c r="C92" s="1" t="s">
        <v>84</v>
      </c>
      <c r="D92" s="39">
        <v>58</v>
      </c>
      <c r="E92" s="1" t="str">
        <f t="shared" si="1"/>
        <v>OK</v>
      </c>
    </row>
    <row r="93" spans="1:5" x14ac:dyDescent="0.25">
      <c r="A93" s="1" t="s">
        <v>100</v>
      </c>
      <c r="B93" s="36" t="s">
        <v>73</v>
      </c>
      <c r="C93" s="1" t="s">
        <v>84</v>
      </c>
      <c r="D93" s="39">
        <v>129</v>
      </c>
      <c r="E93" s="1" t="str">
        <f t="shared" si="1"/>
        <v>Good</v>
      </c>
    </row>
    <row r="94" spans="1:5" x14ac:dyDescent="0.25">
      <c r="A94" s="1" t="s">
        <v>101</v>
      </c>
      <c r="B94" s="36" t="s">
        <v>88</v>
      </c>
      <c r="C94" s="1" t="s">
        <v>84</v>
      </c>
      <c r="D94" s="39">
        <v>40</v>
      </c>
      <c r="E94" s="1" t="str">
        <f t="shared" si="1"/>
        <v>Poor</v>
      </c>
    </row>
    <row r="95" spans="1:5" x14ac:dyDescent="0.25">
      <c r="A95" s="1" t="s">
        <v>87</v>
      </c>
      <c r="B95" s="36" t="s">
        <v>88</v>
      </c>
      <c r="C95" s="1" t="s">
        <v>84</v>
      </c>
      <c r="D95" s="39">
        <v>112</v>
      </c>
      <c r="E95" s="1" t="str">
        <f t="shared" si="1"/>
        <v>Good</v>
      </c>
    </row>
    <row r="96" spans="1:5" x14ac:dyDescent="0.25">
      <c r="A96" s="1" t="s">
        <v>87</v>
      </c>
      <c r="B96" s="36" t="s">
        <v>73</v>
      </c>
      <c r="C96" s="1" t="s">
        <v>84</v>
      </c>
      <c r="D96" s="39">
        <v>42</v>
      </c>
      <c r="E96" s="1" t="str">
        <f t="shared" si="1"/>
        <v>Poor</v>
      </c>
    </row>
    <row r="97" spans="1:5" x14ac:dyDescent="0.25">
      <c r="A97" s="1" t="s">
        <v>87</v>
      </c>
      <c r="B97" s="36" t="s">
        <v>73</v>
      </c>
      <c r="C97" s="1" t="s">
        <v>84</v>
      </c>
      <c r="D97" s="39">
        <v>45</v>
      </c>
      <c r="E97" s="1" t="str">
        <f t="shared" si="1"/>
        <v>Poor</v>
      </c>
    </row>
    <row r="98" spans="1:5" x14ac:dyDescent="0.25">
      <c r="A98" s="1" t="s">
        <v>102</v>
      </c>
      <c r="B98" s="36" t="s">
        <v>88</v>
      </c>
      <c r="C98" s="1" t="s">
        <v>84</v>
      </c>
      <c r="D98" s="39">
        <v>144</v>
      </c>
      <c r="E98" s="1" t="str">
        <f t="shared" si="1"/>
        <v>Good</v>
      </c>
    </row>
    <row r="99" spans="1:5" x14ac:dyDescent="0.25">
      <c r="A99" s="1" t="s">
        <v>102</v>
      </c>
      <c r="B99" s="36" t="s">
        <v>88</v>
      </c>
      <c r="C99" s="1" t="s">
        <v>84</v>
      </c>
      <c r="D99" s="39">
        <v>71</v>
      </c>
      <c r="E99" s="1" t="str">
        <f t="shared" si="1"/>
        <v>OK</v>
      </c>
    </row>
    <row r="100" spans="1:5" x14ac:dyDescent="0.25">
      <c r="A100" s="1" t="s">
        <v>103</v>
      </c>
      <c r="B100" s="36" t="s">
        <v>88</v>
      </c>
      <c r="C100" s="1" t="s">
        <v>84</v>
      </c>
      <c r="D100" s="39">
        <v>137</v>
      </c>
      <c r="E100" s="1" t="str">
        <f t="shared" si="1"/>
        <v>Good</v>
      </c>
    </row>
    <row r="101" spans="1:5" x14ac:dyDescent="0.25">
      <c r="A101" s="1" t="s">
        <v>87</v>
      </c>
      <c r="B101" s="36" t="s">
        <v>72</v>
      </c>
      <c r="C101" s="1" t="s">
        <v>104</v>
      </c>
      <c r="D101" s="39">
        <v>101</v>
      </c>
      <c r="E101" s="1" t="str">
        <f t="shared" si="1"/>
        <v>Good</v>
      </c>
    </row>
    <row r="102" spans="1:5" x14ac:dyDescent="0.25">
      <c r="A102" s="1" t="s">
        <v>100</v>
      </c>
      <c r="B102" s="36" t="s">
        <v>88</v>
      </c>
      <c r="C102" s="1" t="s">
        <v>84</v>
      </c>
      <c r="D102" s="39">
        <v>98</v>
      </c>
      <c r="E102" s="1" t="str">
        <f t="shared" si="1"/>
        <v>OK</v>
      </c>
    </row>
    <row r="103" spans="1:5" x14ac:dyDescent="0.25">
      <c r="A103" s="1" t="s">
        <v>101</v>
      </c>
      <c r="B103" s="36" t="s">
        <v>73</v>
      </c>
      <c r="C103" s="1" t="s">
        <v>105</v>
      </c>
      <c r="D103" s="39">
        <v>86</v>
      </c>
      <c r="E103" s="1" t="str">
        <f t="shared" si="1"/>
        <v>OK</v>
      </c>
    </row>
    <row r="104" spans="1:5" x14ac:dyDescent="0.25">
      <c r="A104" s="1" t="s">
        <v>87</v>
      </c>
      <c r="B104" s="36" t="s">
        <v>88</v>
      </c>
      <c r="C104" s="1" t="s">
        <v>84</v>
      </c>
      <c r="D104" s="39">
        <v>148</v>
      </c>
      <c r="E104" s="1" t="str">
        <f t="shared" si="1"/>
        <v>Good</v>
      </c>
    </row>
    <row r="105" spans="1:5" x14ac:dyDescent="0.25">
      <c r="A105" s="1" t="s">
        <v>87</v>
      </c>
      <c r="B105" s="36" t="s">
        <v>73</v>
      </c>
      <c r="C105" s="1" t="s">
        <v>84</v>
      </c>
      <c r="D105" s="39">
        <v>109</v>
      </c>
      <c r="E105" s="1" t="str">
        <f t="shared" si="1"/>
        <v>Good</v>
      </c>
    </row>
    <row r="106" spans="1:5" x14ac:dyDescent="0.25">
      <c r="A106" s="1" t="s">
        <v>102</v>
      </c>
      <c r="B106" s="36" t="s">
        <v>88</v>
      </c>
      <c r="C106" s="1" t="s">
        <v>84</v>
      </c>
      <c r="D106" s="39">
        <v>52</v>
      </c>
      <c r="E106" s="1" t="str">
        <f t="shared" si="1"/>
        <v>OK</v>
      </c>
    </row>
    <row r="107" spans="1:5" x14ac:dyDescent="0.25">
      <c r="A107" s="1" t="s">
        <v>102</v>
      </c>
      <c r="B107" s="36" t="s">
        <v>88</v>
      </c>
      <c r="C107" s="1" t="s">
        <v>84</v>
      </c>
      <c r="D107" s="39">
        <v>89</v>
      </c>
      <c r="E107" s="1" t="str">
        <f t="shared" si="1"/>
        <v>OK</v>
      </c>
    </row>
    <row r="108" spans="1:5" x14ac:dyDescent="0.25">
      <c r="A108" s="1" t="s">
        <v>103</v>
      </c>
      <c r="B108" s="36" t="s">
        <v>88</v>
      </c>
      <c r="C108" s="1" t="s">
        <v>84</v>
      </c>
      <c r="D108" s="39">
        <v>27</v>
      </c>
      <c r="E108" s="1" t="str">
        <f t="shared" si="1"/>
        <v>Poor</v>
      </c>
    </row>
    <row r="109" spans="1:5" x14ac:dyDescent="0.25">
      <c r="A109" s="1" t="s">
        <v>87</v>
      </c>
      <c r="B109" s="36" t="s">
        <v>72</v>
      </c>
      <c r="C109" s="1" t="s">
        <v>104</v>
      </c>
      <c r="D109" s="39">
        <v>66</v>
      </c>
      <c r="E109" s="1" t="str">
        <f t="shared" si="1"/>
        <v>OK</v>
      </c>
    </row>
    <row r="110" spans="1:5" x14ac:dyDescent="0.25">
      <c r="A110" s="1" t="s">
        <v>101</v>
      </c>
      <c r="B110" s="36" t="s">
        <v>72</v>
      </c>
      <c r="C110" s="1" t="s">
        <v>104</v>
      </c>
      <c r="D110" s="39">
        <v>52</v>
      </c>
      <c r="E110" s="1" t="str">
        <f t="shared" si="1"/>
        <v>OK</v>
      </c>
    </row>
    <row r="111" spans="1:5" x14ac:dyDescent="0.25">
      <c r="A111" s="1" t="s">
        <v>87</v>
      </c>
      <c r="B111" s="36" t="s">
        <v>72</v>
      </c>
      <c r="C111" s="1" t="s">
        <v>104</v>
      </c>
      <c r="D111" s="39">
        <v>143</v>
      </c>
      <c r="E111" s="1" t="str">
        <f t="shared" si="1"/>
        <v>Good</v>
      </c>
    </row>
    <row r="112" spans="1:5" x14ac:dyDescent="0.25">
      <c r="A112" s="1" t="s">
        <v>82</v>
      </c>
      <c r="B112" s="36" t="s">
        <v>72</v>
      </c>
      <c r="C112" s="1" t="s">
        <v>104</v>
      </c>
      <c r="D112" s="39">
        <v>46</v>
      </c>
      <c r="E112" s="1" t="str">
        <f t="shared" si="1"/>
        <v>Poor</v>
      </c>
    </row>
    <row r="113" spans="1:5" x14ac:dyDescent="0.25">
      <c r="A113" s="1" t="s">
        <v>87</v>
      </c>
      <c r="B113" s="36" t="s">
        <v>72</v>
      </c>
      <c r="C113" s="1" t="s">
        <v>104</v>
      </c>
      <c r="D113" s="39">
        <v>43</v>
      </c>
      <c r="E113" s="1" t="str">
        <f t="shared" si="1"/>
        <v>Poor</v>
      </c>
    </row>
    <row r="114" spans="1:5" x14ac:dyDescent="0.25">
      <c r="A114" s="1" t="s">
        <v>101</v>
      </c>
      <c r="B114" s="36" t="s">
        <v>72</v>
      </c>
      <c r="C114" s="1" t="s">
        <v>104</v>
      </c>
      <c r="D114" s="39">
        <v>83</v>
      </c>
      <c r="E114" s="1" t="str">
        <f t="shared" si="1"/>
        <v>OK</v>
      </c>
    </row>
    <row r="115" spans="1:5" x14ac:dyDescent="0.25">
      <c r="A115" s="1" t="s">
        <v>87</v>
      </c>
      <c r="B115" s="36" t="s">
        <v>72</v>
      </c>
      <c r="C115" s="1" t="s">
        <v>104</v>
      </c>
      <c r="D115" s="39">
        <v>123</v>
      </c>
      <c r="E115" s="1" t="str">
        <f t="shared" si="1"/>
        <v>Good</v>
      </c>
    </row>
    <row r="116" spans="1:5" x14ac:dyDescent="0.25">
      <c r="A116" s="1" t="s">
        <v>82</v>
      </c>
      <c r="B116" s="36" t="s">
        <v>72</v>
      </c>
      <c r="C116" s="1" t="s">
        <v>104</v>
      </c>
      <c r="D116" s="39">
        <v>119</v>
      </c>
      <c r="E116" s="1" t="str">
        <f t="shared" si="1"/>
        <v>Good</v>
      </c>
    </row>
    <row r="117" spans="1:5" x14ac:dyDescent="0.25">
      <c r="A117" s="1" t="s">
        <v>87</v>
      </c>
      <c r="B117" s="36" t="s">
        <v>72</v>
      </c>
      <c r="C117" s="1" t="s">
        <v>104</v>
      </c>
      <c r="D117" s="39">
        <v>35</v>
      </c>
      <c r="E117" s="1" t="str">
        <f t="shared" si="1"/>
        <v>Poor</v>
      </c>
    </row>
    <row r="118" spans="1:5" x14ac:dyDescent="0.25">
      <c r="A118" s="1" t="s">
        <v>101</v>
      </c>
      <c r="B118" s="36" t="s">
        <v>72</v>
      </c>
      <c r="C118" s="1" t="s">
        <v>104</v>
      </c>
      <c r="D118" s="39">
        <v>145</v>
      </c>
      <c r="E118" s="1" t="str">
        <f t="shared" si="1"/>
        <v>Good</v>
      </c>
    </row>
    <row r="119" spans="1:5" x14ac:dyDescent="0.25">
      <c r="A119" s="1" t="s">
        <v>87</v>
      </c>
      <c r="B119" s="36" t="s">
        <v>72</v>
      </c>
      <c r="C119" s="1" t="s">
        <v>104</v>
      </c>
      <c r="D119" s="39">
        <v>100</v>
      </c>
      <c r="E119" s="1" t="str">
        <f t="shared" si="1"/>
        <v>Good</v>
      </c>
    </row>
    <row r="120" spans="1:5" x14ac:dyDescent="0.25">
      <c r="A120" s="1" t="s">
        <v>82</v>
      </c>
      <c r="B120" s="36" t="s">
        <v>73</v>
      </c>
      <c r="C120" s="1" t="s">
        <v>105</v>
      </c>
      <c r="D120" s="39">
        <v>129</v>
      </c>
      <c r="E120" s="1" t="str">
        <f t="shared" si="1"/>
        <v>Good</v>
      </c>
    </row>
    <row r="121" spans="1:5" x14ac:dyDescent="0.25">
      <c r="A121" s="1" t="s">
        <v>87</v>
      </c>
      <c r="B121" s="36" t="s">
        <v>73</v>
      </c>
      <c r="C121" s="1" t="s">
        <v>105</v>
      </c>
      <c r="D121" s="39">
        <v>93</v>
      </c>
      <c r="E121" s="1" t="str">
        <f t="shared" si="1"/>
        <v>OK</v>
      </c>
    </row>
    <row r="122" spans="1:5" x14ac:dyDescent="0.25">
      <c r="A122" s="1" t="s">
        <v>101</v>
      </c>
      <c r="B122" s="36" t="s">
        <v>73</v>
      </c>
      <c r="C122" s="1" t="s">
        <v>105</v>
      </c>
      <c r="D122" s="39">
        <v>17</v>
      </c>
      <c r="E122" s="1" t="str">
        <f t="shared" si="1"/>
        <v>Poor</v>
      </c>
    </row>
    <row r="123" spans="1:5" x14ac:dyDescent="0.25">
      <c r="A123" s="1" t="s">
        <v>87</v>
      </c>
      <c r="B123" s="36" t="s">
        <v>73</v>
      </c>
      <c r="C123" s="1" t="s">
        <v>105</v>
      </c>
      <c r="D123" s="39">
        <v>63</v>
      </c>
      <c r="E123" s="1" t="str">
        <f t="shared" si="1"/>
        <v>OK</v>
      </c>
    </row>
    <row r="124" spans="1:5" x14ac:dyDescent="0.25">
      <c r="A124" s="1" t="s">
        <v>82</v>
      </c>
      <c r="B124" s="36" t="s">
        <v>73</v>
      </c>
      <c r="C124" s="1" t="s">
        <v>105</v>
      </c>
      <c r="D124" s="39">
        <v>27</v>
      </c>
      <c r="E124" s="1" t="str">
        <f t="shared" si="1"/>
        <v>Poor</v>
      </c>
    </row>
    <row r="125" spans="1:5" x14ac:dyDescent="0.25">
      <c r="A125" s="1" t="s">
        <v>87</v>
      </c>
      <c r="B125" s="36" t="s">
        <v>73</v>
      </c>
      <c r="C125" s="1" t="s">
        <v>105</v>
      </c>
      <c r="D125" s="39">
        <v>84</v>
      </c>
      <c r="E125" s="1" t="str">
        <f t="shared" si="1"/>
        <v>OK</v>
      </c>
    </row>
    <row r="126" spans="1:5" x14ac:dyDescent="0.25">
      <c r="A126" s="1" t="s">
        <v>101</v>
      </c>
      <c r="B126" s="36" t="s">
        <v>73</v>
      </c>
      <c r="C126" s="1" t="s">
        <v>105</v>
      </c>
      <c r="D126" s="39">
        <v>119</v>
      </c>
      <c r="E126" s="1" t="str">
        <f t="shared" si="1"/>
        <v>Good</v>
      </c>
    </row>
    <row r="127" spans="1:5" x14ac:dyDescent="0.25">
      <c r="A127" s="1" t="s">
        <v>87</v>
      </c>
      <c r="B127" s="36" t="s">
        <v>73</v>
      </c>
      <c r="C127" s="1" t="s">
        <v>105</v>
      </c>
      <c r="D127" s="39">
        <v>35</v>
      </c>
      <c r="E127" s="1" t="str">
        <f t="shared" si="1"/>
        <v>Poor</v>
      </c>
    </row>
    <row r="128" spans="1:5" x14ac:dyDescent="0.25">
      <c r="A128" s="1" t="s">
        <v>82</v>
      </c>
      <c r="B128" s="36" t="s">
        <v>73</v>
      </c>
      <c r="C128" s="1" t="s">
        <v>105</v>
      </c>
      <c r="D128" s="39">
        <v>139</v>
      </c>
      <c r="E128" s="1" t="str">
        <f t="shared" si="1"/>
        <v>Good</v>
      </c>
    </row>
    <row r="129" spans="1:5" x14ac:dyDescent="0.25">
      <c r="A129" s="1" t="s">
        <v>87</v>
      </c>
      <c r="B129" s="36" t="s">
        <v>73</v>
      </c>
      <c r="C129" s="1" t="s">
        <v>105</v>
      </c>
      <c r="D129" s="39">
        <v>92</v>
      </c>
      <c r="E129" s="1" t="str">
        <f t="shared" si="1"/>
        <v>OK</v>
      </c>
    </row>
    <row r="130" spans="1:5" x14ac:dyDescent="0.25">
      <c r="A130" s="1" t="s">
        <v>101</v>
      </c>
      <c r="B130" s="36" t="s">
        <v>73</v>
      </c>
      <c r="C130" s="1" t="s">
        <v>105</v>
      </c>
      <c r="D130" s="39">
        <v>103</v>
      </c>
      <c r="E130" s="1" t="str">
        <f t="shared" si="1"/>
        <v>Good</v>
      </c>
    </row>
    <row r="131" spans="1:5" x14ac:dyDescent="0.25">
      <c r="A131" s="1" t="s">
        <v>87</v>
      </c>
      <c r="B131" s="36" t="s">
        <v>73</v>
      </c>
      <c r="C131" s="1" t="s">
        <v>105</v>
      </c>
      <c r="D131" s="39">
        <v>117</v>
      </c>
      <c r="E131" s="1" t="str">
        <f t="shared" ref="E131:E161" si="2">IF(D131&lt;50,"Poor",IF(AND(D131&gt;=50,D131&lt;100),"OK",IF(AND(D131&gt;=100,D131&lt;=150),"Good",IF(D131&gt;150,"Excellent"))))</f>
        <v>Good</v>
      </c>
    </row>
    <row r="132" spans="1:5" x14ac:dyDescent="0.25">
      <c r="A132" s="1" t="s">
        <v>82</v>
      </c>
      <c r="B132" s="36" t="s">
        <v>73</v>
      </c>
      <c r="C132" s="1" t="s">
        <v>105</v>
      </c>
      <c r="D132" s="39">
        <v>91</v>
      </c>
      <c r="E132" s="1" t="str">
        <f t="shared" si="2"/>
        <v>OK</v>
      </c>
    </row>
    <row r="133" spans="1:5" x14ac:dyDescent="0.25">
      <c r="A133" s="1" t="s">
        <v>87</v>
      </c>
      <c r="B133" s="36" t="s">
        <v>72</v>
      </c>
      <c r="C133" s="1" t="s">
        <v>104</v>
      </c>
      <c r="D133" s="39">
        <v>86</v>
      </c>
      <c r="E133" s="1" t="str">
        <f t="shared" si="2"/>
        <v>OK</v>
      </c>
    </row>
    <row r="134" spans="1:5" x14ac:dyDescent="0.25">
      <c r="A134" s="1" t="s">
        <v>101</v>
      </c>
      <c r="B134" s="36" t="s">
        <v>72</v>
      </c>
      <c r="C134" s="1" t="s">
        <v>104</v>
      </c>
      <c r="D134" s="39">
        <v>82</v>
      </c>
      <c r="E134" s="1" t="str">
        <f t="shared" si="2"/>
        <v>OK</v>
      </c>
    </row>
    <row r="135" spans="1:5" x14ac:dyDescent="0.25">
      <c r="A135" s="1" t="s">
        <v>87</v>
      </c>
      <c r="B135" s="36" t="s">
        <v>72</v>
      </c>
      <c r="C135" s="1" t="s">
        <v>104</v>
      </c>
      <c r="D135" s="39">
        <v>22</v>
      </c>
      <c r="E135" s="1" t="str">
        <f t="shared" si="2"/>
        <v>Poor</v>
      </c>
    </row>
    <row r="136" spans="1:5" x14ac:dyDescent="0.25">
      <c r="A136" s="1" t="s">
        <v>82</v>
      </c>
      <c r="B136" s="36" t="s">
        <v>72</v>
      </c>
      <c r="C136" s="1" t="s">
        <v>104</v>
      </c>
      <c r="D136" s="39">
        <v>133</v>
      </c>
      <c r="E136" s="1" t="str">
        <f t="shared" si="2"/>
        <v>Good</v>
      </c>
    </row>
    <row r="137" spans="1:5" x14ac:dyDescent="0.25">
      <c r="A137" s="1" t="s">
        <v>87</v>
      </c>
      <c r="B137" s="36" t="s">
        <v>72</v>
      </c>
      <c r="C137" s="1" t="s">
        <v>104</v>
      </c>
      <c r="D137" s="39">
        <v>122</v>
      </c>
      <c r="E137" s="1" t="str">
        <f t="shared" si="2"/>
        <v>Good</v>
      </c>
    </row>
    <row r="138" spans="1:5" x14ac:dyDescent="0.25">
      <c r="A138" s="1" t="s">
        <v>101</v>
      </c>
      <c r="B138" s="36" t="s">
        <v>72</v>
      </c>
      <c r="C138" s="1" t="s">
        <v>104</v>
      </c>
      <c r="D138" s="39">
        <v>44</v>
      </c>
      <c r="E138" s="1" t="str">
        <f t="shared" si="2"/>
        <v>Poor</v>
      </c>
    </row>
    <row r="139" spans="1:5" x14ac:dyDescent="0.25">
      <c r="A139" s="1" t="s">
        <v>95</v>
      </c>
      <c r="B139" s="36" t="s">
        <v>88</v>
      </c>
      <c r="C139" s="1" t="s">
        <v>84</v>
      </c>
      <c r="D139" s="39">
        <v>91</v>
      </c>
      <c r="E139" s="1" t="str">
        <f t="shared" si="2"/>
        <v>OK</v>
      </c>
    </row>
    <row r="140" spans="1:5" x14ac:dyDescent="0.25">
      <c r="A140" s="1" t="s">
        <v>95</v>
      </c>
      <c r="B140" s="36" t="s">
        <v>88</v>
      </c>
      <c r="C140" s="1" t="s">
        <v>84</v>
      </c>
      <c r="D140" s="39">
        <v>123</v>
      </c>
      <c r="E140" s="1" t="str">
        <f t="shared" si="2"/>
        <v>Good</v>
      </c>
    </row>
    <row r="141" spans="1:5" x14ac:dyDescent="0.25">
      <c r="A141" s="1" t="s">
        <v>87</v>
      </c>
      <c r="B141" s="36" t="s">
        <v>73</v>
      </c>
      <c r="C141" s="1" t="s">
        <v>105</v>
      </c>
      <c r="D141" s="39">
        <v>98</v>
      </c>
      <c r="E141" s="1" t="str">
        <f t="shared" si="2"/>
        <v>OK</v>
      </c>
    </row>
    <row r="142" spans="1:5" x14ac:dyDescent="0.25">
      <c r="A142" s="1" t="s">
        <v>82</v>
      </c>
      <c r="B142" s="36" t="s">
        <v>73</v>
      </c>
      <c r="C142" s="1" t="s">
        <v>105</v>
      </c>
      <c r="D142" s="39">
        <v>115</v>
      </c>
      <c r="E142" s="1" t="str">
        <f t="shared" si="2"/>
        <v>Good</v>
      </c>
    </row>
    <row r="143" spans="1:5" x14ac:dyDescent="0.25">
      <c r="A143" s="1" t="s">
        <v>87</v>
      </c>
      <c r="B143" s="36" t="s">
        <v>73</v>
      </c>
      <c r="C143" s="1" t="s">
        <v>105</v>
      </c>
      <c r="D143" s="39">
        <v>147</v>
      </c>
      <c r="E143" s="1" t="str">
        <f t="shared" si="2"/>
        <v>Good</v>
      </c>
    </row>
    <row r="144" spans="1:5" x14ac:dyDescent="0.25">
      <c r="A144" s="1" t="s">
        <v>101</v>
      </c>
      <c r="B144" s="36" t="s">
        <v>73</v>
      </c>
      <c r="C144" s="1" t="s">
        <v>105</v>
      </c>
      <c r="D144" s="39">
        <v>85</v>
      </c>
      <c r="E144" s="1" t="str">
        <f t="shared" si="2"/>
        <v>OK</v>
      </c>
    </row>
    <row r="145" spans="1:5" x14ac:dyDescent="0.25">
      <c r="A145" s="1" t="s">
        <v>87</v>
      </c>
      <c r="B145" s="36" t="s">
        <v>73</v>
      </c>
      <c r="C145" s="1" t="s">
        <v>105</v>
      </c>
      <c r="D145" s="39">
        <v>30</v>
      </c>
      <c r="E145" s="1" t="str">
        <f t="shared" si="2"/>
        <v>Poor</v>
      </c>
    </row>
    <row r="146" spans="1:5" x14ac:dyDescent="0.25">
      <c r="A146" s="1" t="s">
        <v>82</v>
      </c>
      <c r="B146" s="36" t="s">
        <v>73</v>
      </c>
      <c r="C146" s="1" t="s">
        <v>105</v>
      </c>
      <c r="D146" s="39">
        <v>144</v>
      </c>
      <c r="E146" s="1" t="str">
        <f t="shared" si="2"/>
        <v>Good</v>
      </c>
    </row>
    <row r="147" spans="1:5" x14ac:dyDescent="0.25">
      <c r="A147" s="1" t="s">
        <v>106</v>
      </c>
      <c r="B147" s="36" t="s">
        <v>72</v>
      </c>
      <c r="C147" s="1" t="s">
        <v>104</v>
      </c>
      <c r="D147" s="39">
        <v>34</v>
      </c>
      <c r="E147" s="1" t="str">
        <f t="shared" si="2"/>
        <v>Poor</v>
      </c>
    </row>
    <row r="148" spans="1:5" x14ac:dyDescent="0.25">
      <c r="A148" s="1" t="s">
        <v>106</v>
      </c>
      <c r="B148" s="36" t="s">
        <v>72</v>
      </c>
      <c r="C148" s="1" t="s">
        <v>104</v>
      </c>
      <c r="D148" s="39">
        <v>135</v>
      </c>
      <c r="E148" s="1" t="str">
        <f t="shared" si="2"/>
        <v>Good</v>
      </c>
    </row>
    <row r="149" spans="1:5" x14ac:dyDescent="0.25">
      <c r="A149" s="1" t="s">
        <v>107</v>
      </c>
      <c r="B149" s="36" t="s">
        <v>72</v>
      </c>
      <c r="C149" s="1" t="s">
        <v>104</v>
      </c>
      <c r="D149" s="39">
        <v>139</v>
      </c>
      <c r="E149" s="1" t="str">
        <f t="shared" si="2"/>
        <v>Good</v>
      </c>
    </row>
    <row r="150" spans="1:5" x14ac:dyDescent="0.25">
      <c r="A150" s="1" t="s">
        <v>101</v>
      </c>
      <c r="B150" s="36" t="s">
        <v>72</v>
      </c>
      <c r="C150" s="1" t="s">
        <v>104</v>
      </c>
      <c r="D150" s="39">
        <v>134</v>
      </c>
      <c r="E150" s="1" t="str">
        <f t="shared" si="2"/>
        <v>Good</v>
      </c>
    </row>
    <row r="151" spans="1:5" x14ac:dyDescent="0.25">
      <c r="A151" s="1" t="s">
        <v>101</v>
      </c>
      <c r="B151" s="36" t="s">
        <v>72</v>
      </c>
      <c r="C151" s="1" t="s">
        <v>104</v>
      </c>
      <c r="D151" s="39">
        <v>55</v>
      </c>
      <c r="E151" s="1" t="str">
        <f t="shared" si="2"/>
        <v>OK</v>
      </c>
    </row>
    <row r="152" spans="1:5" x14ac:dyDescent="0.25">
      <c r="A152" s="1" t="s">
        <v>106</v>
      </c>
      <c r="B152" s="36" t="s">
        <v>88</v>
      </c>
      <c r="C152" s="1" t="s">
        <v>84</v>
      </c>
      <c r="D152" s="39">
        <v>75</v>
      </c>
      <c r="E152" s="1" t="str">
        <f t="shared" si="2"/>
        <v>OK</v>
      </c>
    </row>
    <row r="153" spans="1:5" x14ac:dyDescent="0.25">
      <c r="A153" s="1" t="s">
        <v>106</v>
      </c>
      <c r="B153" s="36" t="s">
        <v>73</v>
      </c>
      <c r="C153" s="1" t="s">
        <v>105</v>
      </c>
      <c r="D153" s="39">
        <v>42</v>
      </c>
      <c r="E153" s="1" t="str">
        <f t="shared" si="2"/>
        <v>Poor</v>
      </c>
    </row>
    <row r="154" spans="1:5" x14ac:dyDescent="0.25">
      <c r="A154" s="1" t="s">
        <v>107</v>
      </c>
      <c r="B154" s="36" t="s">
        <v>88</v>
      </c>
      <c r="C154" s="1" t="s">
        <v>84</v>
      </c>
      <c r="D154" s="39">
        <v>22</v>
      </c>
      <c r="E154" s="1" t="str">
        <f t="shared" si="2"/>
        <v>Poor</v>
      </c>
    </row>
    <row r="155" spans="1:5" x14ac:dyDescent="0.25">
      <c r="A155" s="1" t="s">
        <v>101</v>
      </c>
      <c r="B155" s="36" t="s">
        <v>73</v>
      </c>
      <c r="C155" s="1" t="s">
        <v>84</v>
      </c>
      <c r="D155" s="39">
        <v>27</v>
      </c>
      <c r="E155" s="1" t="str">
        <f t="shared" si="2"/>
        <v>Poor</v>
      </c>
    </row>
    <row r="156" spans="1:5" x14ac:dyDescent="0.25">
      <c r="A156" s="1" t="s">
        <v>101</v>
      </c>
      <c r="B156" s="36" t="s">
        <v>72</v>
      </c>
      <c r="C156" s="1" t="s">
        <v>104</v>
      </c>
      <c r="D156" s="39">
        <v>58</v>
      </c>
      <c r="E156" s="1" t="str">
        <f t="shared" si="2"/>
        <v>OK</v>
      </c>
    </row>
    <row r="157" spans="1:5" x14ac:dyDescent="0.25">
      <c r="A157" s="1" t="s">
        <v>106</v>
      </c>
      <c r="B157" s="36" t="s">
        <v>98</v>
      </c>
      <c r="C157" s="1" t="s">
        <v>84</v>
      </c>
      <c r="D157" s="39">
        <v>726</v>
      </c>
      <c r="E157" s="1" t="str">
        <f t="shared" si="2"/>
        <v>Excellent</v>
      </c>
    </row>
    <row r="158" spans="1:5" x14ac:dyDescent="0.25">
      <c r="A158" s="1" t="s">
        <v>106</v>
      </c>
      <c r="B158" s="36" t="s">
        <v>98</v>
      </c>
      <c r="C158" s="1" t="s">
        <v>84</v>
      </c>
      <c r="D158" s="39">
        <v>42</v>
      </c>
      <c r="E158" s="1" t="str">
        <f t="shared" si="2"/>
        <v>Poor</v>
      </c>
    </row>
    <row r="159" spans="1:5" x14ac:dyDescent="0.25">
      <c r="A159" s="1" t="s">
        <v>101</v>
      </c>
      <c r="B159" s="1" t="s">
        <v>71</v>
      </c>
      <c r="C159" s="1" t="s">
        <v>104</v>
      </c>
      <c r="D159" s="39">
        <v>34</v>
      </c>
      <c r="E159" s="1" t="str">
        <f t="shared" si="2"/>
        <v>Poor</v>
      </c>
    </row>
    <row r="160" spans="1:5" x14ac:dyDescent="0.25">
      <c r="A160" s="1" t="s">
        <v>106</v>
      </c>
      <c r="B160" s="1" t="s">
        <v>71</v>
      </c>
      <c r="C160" s="1" t="s">
        <v>104</v>
      </c>
      <c r="D160" s="39">
        <v>135</v>
      </c>
      <c r="E160" s="1" t="str">
        <f t="shared" si="2"/>
        <v>Good</v>
      </c>
    </row>
    <row r="161" spans="1:5" x14ac:dyDescent="0.25">
      <c r="A161" s="1" t="s">
        <v>107</v>
      </c>
      <c r="B161" s="1" t="s">
        <v>71</v>
      </c>
      <c r="C161" s="1" t="s">
        <v>104</v>
      </c>
      <c r="D161" s="39">
        <v>139</v>
      </c>
      <c r="E161" s="1" t="str">
        <f t="shared" si="2"/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IF </vt:lpstr>
      <vt:lpstr>Nested if &amp; OR</vt:lpstr>
      <vt:lpstr>If</vt:lpstr>
      <vt:lpstr>NestedIF</vt:lpstr>
      <vt:lpstr>Assignment (2)</vt:lpstr>
      <vt:lpstr>Assignment2</vt:lpstr>
      <vt:lpstr>Error Handling</vt:lpstr>
      <vt:lpstr>IF with ISERR</vt:lpstr>
      <vt:lpstr>Assignment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Akash Nikam</cp:lastModifiedBy>
  <dcterms:created xsi:type="dcterms:W3CDTF">2013-07-21T03:14:00Z</dcterms:created>
  <dcterms:modified xsi:type="dcterms:W3CDTF">2024-06-28T04:14:19Z</dcterms:modified>
</cp:coreProperties>
</file>