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E3A08A54-6A67-426C-AFC2-B9DC5A3007CB}" xr6:coauthVersionLast="47" xr6:coauthVersionMax="47" xr10:uidLastSave="{00000000-0000-0000-0000-000000000000}"/>
  <bookViews>
    <workbookView xWindow="-120" yWindow="-120" windowWidth="20730" windowHeight="11040" tabRatio="834" firstSheet="1" activeTab="1" xr2:uid="{00000000-000D-0000-FFFF-FFFF00000000}"/>
  </bookViews>
  <sheets>
    <sheet name="Index" sheetId="1" r:id="rId1"/>
    <sheet name="Simple Vlookup" sheetId="40" r:id="rId2"/>
    <sheet name="Vlookup from Diff Sheet" sheetId="39" r:id="rId3"/>
    <sheet name="Vlookup1" sheetId="58" r:id="rId4"/>
    <sheet name="Match" sheetId="49" r:id="rId5"/>
    <sheet name="Vlookup_Match" sheetId="16" r:id="rId6"/>
    <sheet name="VlookupMatch" sheetId="17" r:id="rId7"/>
    <sheet name="Data1" sheetId="19" r:id="rId8"/>
    <sheet name="Assignment" sheetId="20" r:id="rId9"/>
    <sheet name="Vlookup with Approx" sheetId="21" r:id="rId10"/>
    <sheet name="Index Match" sheetId="59" r:id="rId11"/>
  </sheets>
  <definedNames>
    <definedName name="_xlnm._FilterDatabase" localSheetId="7" hidden="1">Data1!$A$1:$Z$100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9" l="1"/>
  <c r="N2" i="59"/>
  <c r="O2" i="59"/>
  <c r="P2" i="59"/>
  <c r="M3" i="59"/>
  <c r="N3" i="59"/>
  <c r="O3" i="59"/>
  <c r="P3" i="59"/>
  <c r="M4" i="59"/>
  <c r="N4" i="59"/>
  <c r="O4" i="59"/>
  <c r="P4" i="59"/>
  <c r="M5" i="59"/>
  <c r="N5" i="59"/>
  <c r="O5" i="59"/>
  <c r="P5" i="59"/>
  <c r="M6" i="59"/>
  <c r="N6" i="59"/>
  <c r="O6" i="59"/>
  <c r="P6" i="59"/>
  <c r="M7" i="59"/>
  <c r="N7" i="59"/>
  <c r="O7" i="59"/>
  <c r="P7" i="59"/>
  <c r="M8" i="59"/>
  <c r="N8" i="59"/>
  <c r="O8" i="59"/>
  <c r="P8" i="59"/>
  <c r="M9" i="59"/>
  <c r="N9" i="59"/>
  <c r="O9" i="59"/>
  <c r="P9" i="59"/>
  <c r="M10" i="59"/>
  <c r="N10" i="59"/>
  <c r="O10" i="59"/>
  <c r="P10" i="59"/>
  <c r="M11" i="59"/>
  <c r="N11" i="59"/>
  <c r="O11" i="59"/>
  <c r="P11" i="59"/>
  <c r="M12" i="59"/>
  <c r="N12" i="59"/>
  <c r="O12" i="59"/>
  <c r="P12" i="59"/>
  <c r="M13" i="59"/>
  <c r="N13" i="59"/>
  <c r="O13" i="59"/>
  <c r="P13" i="59"/>
  <c r="M14" i="59"/>
  <c r="N14" i="59"/>
  <c r="O14" i="59"/>
  <c r="P14" i="59"/>
  <c r="L3" i="59"/>
  <c r="L4" i="59"/>
  <c r="L5" i="59"/>
  <c r="L6" i="59"/>
  <c r="L7" i="59"/>
  <c r="L8" i="59"/>
  <c r="L9" i="59"/>
  <c r="L10" i="59"/>
  <c r="L11" i="59"/>
  <c r="L12" i="59"/>
  <c r="L13" i="59"/>
  <c r="L14" i="59"/>
  <c r="L2" i="59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3" i="21"/>
  <c r="J4" i="21"/>
  <c r="C4" i="21"/>
  <c r="C5" i="21"/>
  <c r="C6" i="21"/>
  <c r="C7" i="21"/>
  <c r="C8" i="21"/>
  <c r="C9" i="21"/>
  <c r="C10" i="21"/>
  <c r="C11" i="21"/>
  <c r="C12" i="21"/>
  <c r="C13" i="21"/>
  <c r="C14" i="21"/>
  <c r="C15" i="21"/>
  <c r="C3" i="21"/>
  <c r="C2" i="20"/>
  <c r="D2" i="20"/>
  <c r="E2" i="20"/>
  <c r="C3" i="20"/>
  <c r="D3" i="20"/>
  <c r="E3" i="20"/>
  <c r="C4" i="20"/>
  <c r="D4" i="20"/>
  <c r="E4" i="20"/>
  <c r="C5" i="20"/>
  <c r="D5" i="20"/>
  <c r="E5" i="20"/>
  <c r="C6" i="20"/>
  <c r="D6" i="20"/>
  <c r="E6" i="20"/>
  <c r="C7" i="20"/>
  <c r="D7" i="20"/>
  <c r="E7" i="20"/>
  <c r="C8" i="20"/>
  <c r="D8" i="20"/>
  <c r="E8" i="20"/>
  <c r="C9" i="20"/>
  <c r="D9" i="20"/>
  <c r="E9" i="20"/>
  <c r="C10" i="20"/>
  <c r="D10" i="20"/>
  <c r="E10" i="20"/>
  <c r="C11" i="20"/>
  <c r="D11" i="20"/>
  <c r="E11" i="20"/>
  <c r="C12" i="20"/>
  <c r="D12" i="20"/>
  <c r="E12" i="20"/>
  <c r="C13" i="20"/>
  <c r="D13" i="20"/>
  <c r="E13" i="20"/>
  <c r="C14" i="20"/>
  <c r="D14" i="20"/>
  <c r="E14" i="20"/>
  <c r="C15" i="20"/>
  <c r="D15" i="20"/>
  <c r="E15" i="20"/>
  <c r="C16" i="20"/>
  <c r="D16" i="20"/>
  <c r="E16" i="20"/>
  <c r="C17" i="20"/>
  <c r="D17" i="20"/>
  <c r="E17" i="20"/>
  <c r="C18" i="20"/>
  <c r="D18" i="20"/>
  <c r="E18" i="20"/>
  <c r="C19" i="20"/>
  <c r="D19" i="20"/>
  <c r="E19" i="20"/>
  <c r="C20" i="20"/>
  <c r="D20" i="20"/>
  <c r="E20" i="20"/>
  <c r="C21" i="20"/>
  <c r="D21" i="20"/>
  <c r="E21" i="20"/>
  <c r="C22" i="20"/>
  <c r="D22" i="20"/>
  <c r="E22" i="20"/>
  <c r="C23" i="20"/>
  <c r="D23" i="20"/>
  <c r="E23" i="20"/>
  <c r="C24" i="20"/>
  <c r="D24" i="20"/>
  <c r="E24" i="20"/>
  <c r="C25" i="20"/>
  <c r="D25" i="20"/>
  <c r="E25" i="20"/>
  <c r="C26" i="20"/>
  <c r="D26" i="20"/>
  <c r="E26" i="20"/>
  <c r="C27" i="20"/>
  <c r="D27" i="20"/>
  <c r="E27" i="20"/>
  <c r="C28" i="20"/>
  <c r="D28" i="20"/>
  <c r="E28" i="20"/>
  <c r="C29" i="20"/>
  <c r="D29" i="20"/>
  <c r="E29" i="20"/>
  <c r="C30" i="20"/>
  <c r="D30" i="20"/>
  <c r="E30" i="20"/>
  <c r="C31" i="20"/>
  <c r="D31" i="20"/>
  <c r="E31" i="20"/>
  <c r="C32" i="20"/>
  <c r="D32" i="20"/>
  <c r="E32" i="20"/>
  <c r="C33" i="20"/>
  <c r="D33" i="20"/>
  <c r="E33" i="20"/>
  <c r="C34" i="20"/>
  <c r="D34" i="20"/>
  <c r="E34" i="20"/>
  <c r="C35" i="20"/>
  <c r="D35" i="20"/>
  <c r="E35" i="20"/>
  <c r="C36" i="20"/>
  <c r="D36" i="20"/>
  <c r="E36" i="20"/>
  <c r="C37" i="20"/>
  <c r="D37" i="20"/>
  <c r="E37" i="20"/>
  <c r="C38" i="20"/>
  <c r="D38" i="20"/>
  <c r="E38" i="20"/>
  <c r="C39" i="20"/>
  <c r="D39" i="20"/>
  <c r="E39" i="20"/>
  <c r="C40" i="20"/>
  <c r="D40" i="20"/>
  <c r="E40" i="20"/>
  <c r="C41" i="20"/>
  <c r="D41" i="20"/>
  <c r="E41" i="20"/>
  <c r="C42" i="20"/>
  <c r="D42" i="20"/>
  <c r="E42" i="20"/>
  <c r="C43" i="20"/>
  <c r="D43" i="20"/>
  <c r="E43" i="20"/>
  <c r="C44" i="20"/>
  <c r="D44" i="20"/>
  <c r="E44" i="20"/>
  <c r="C45" i="20"/>
  <c r="D45" i="20"/>
  <c r="E45" i="20"/>
  <c r="C46" i="20"/>
  <c r="D46" i="20"/>
  <c r="E46" i="20"/>
  <c r="C47" i="20"/>
  <c r="D47" i="20"/>
  <c r="E47" i="20"/>
  <c r="C48" i="20"/>
  <c r="D48" i="20"/>
  <c r="E48" i="20"/>
  <c r="C49" i="20"/>
  <c r="D49" i="20"/>
  <c r="E49" i="20"/>
  <c r="C50" i="20"/>
  <c r="D50" i="20"/>
  <c r="E50" i="20"/>
  <c r="C51" i="20"/>
  <c r="D51" i="20"/>
  <c r="E51" i="20"/>
  <c r="C52" i="20"/>
  <c r="D52" i="20"/>
  <c r="E52" i="20"/>
  <c r="C53" i="20"/>
  <c r="D53" i="20"/>
  <c r="E53" i="20"/>
  <c r="C54" i="20"/>
  <c r="D54" i="20"/>
  <c r="E54" i="20"/>
  <c r="C55" i="20"/>
  <c r="D55" i="20"/>
  <c r="E55" i="20"/>
  <c r="C56" i="20"/>
  <c r="D56" i="20"/>
  <c r="E56" i="20"/>
  <c r="C57" i="20"/>
  <c r="D57" i="20"/>
  <c r="E57" i="20"/>
  <c r="C58" i="20"/>
  <c r="D58" i="20"/>
  <c r="E58" i="20"/>
  <c r="C59" i="20"/>
  <c r="D59" i="20"/>
  <c r="E59" i="20"/>
  <c r="C60" i="20"/>
  <c r="D60" i="20"/>
  <c r="E60" i="20"/>
  <c r="C61" i="20"/>
  <c r="D61" i="20"/>
  <c r="E61" i="20"/>
  <c r="C62" i="20"/>
  <c r="D62" i="20"/>
  <c r="E62" i="20"/>
  <c r="C63" i="20"/>
  <c r="D63" i="20"/>
  <c r="E63" i="20"/>
  <c r="C64" i="20"/>
  <c r="D64" i="20"/>
  <c r="E64" i="20"/>
  <c r="C65" i="20"/>
  <c r="D65" i="20"/>
  <c r="E65" i="20"/>
  <c r="C66" i="20"/>
  <c r="D66" i="20"/>
  <c r="E66" i="20"/>
  <c r="C67" i="20"/>
  <c r="D67" i="20"/>
  <c r="E67" i="20"/>
  <c r="C68" i="20"/>
  <c r="D68" i="20"/>
  <c r="E68" i="20"/>
  <c r="C69" i="20"/>
  <c r="D69" i="20"/>
  <c r="E69" i="20"/>
  <c r="C70" i="20"/>
  <c r="D70" i="20"/>
  <c r="E70" i="20"/>
  <c r="C71" i="20"/>
  <c r="D71" i="20"/>
  <c r="E71" i="20"/>
  <c r="C72" i="20"/>
  <c r="D72" i="20"/>
  <c r="E72" i="20"/>
  <c r="C73" i="20"/>
  <c r="D73" i="20"/>
  <c r="E73" i="20"/>
  <c r="C74" i="20"/>
  <c r="D74" i="20"/>
  <c r="E74" i="20"/>
  <c r="C75" i="20"/>
  <c r="D75" i="20"/>
  <c r="E75" i="20"/>
  <c r="C76" i="20"/>
  <c r="D76" i="20"/>
  <c r="E76" i="20"/>
  <c r="C77" i="20"/>
  <c r="D77" i="20"/>
  <c r="E77" i="20"/>
  <c r="C78" i="20"/>
  <c r="D78" i="20"/>
  <c r="E78" i="20"/>
  <c r="C79" i="20"/>
  <c r="D79" i="20"/>
  <c r="E79" i="20"/>
  <c r="C80" i="20"/>
  <c r="D80" i="20"/>
  <c r="E80" i="20"/>
  <c r="C81" i="20"/>
  <c r="D81" i="20"/>
  <c r="E81" i="20"/>
  <c r="C82" i="20"/>
  <c r="D82" i="20"/>
  <c r="E82" i="20"/>
  <c r="C83" i="20"/>
  <c r="D83" i="20"/>
  <c r="E83" i="20"/>
  <c r="C84" i="20"/>
  <c r="D84" i="20"/>
  <c r="E84" i="20"/>
  <c r="C85" i="20"/>
  <c r="D85" i="20"/>
  <c r="E85" i="20"/>
  <c r="C86" i="20"/>
  <c r="D86" i="20"/>
  <c r="E86" i="20"/>
  <c r="C87" i="20"/>
  <c r="D87" i="20"/>
  <c r="E87" i="20"/>
  <c r="C88" i="20"/>
  <c r="D88" i="20"/>
  <c r="E88" i="20"/>
  <c r="C89" i="20"/>
  <c r="D89" i="20"/>
  <c r="E89" i="20"/>
  <c r="C90" i="20"/>
  <c r="D90" i="20"/>
  <c r="E90" i="20"/>
  <c r="C91" i="20"/>
  <c r="D91" i="20"/>
  <c r="E91" i="20"/>
  <c r="C92" i="20"/>
  <c r="D92" i="20"/>
  <c r="E92" i="20"/>
  <c r="C93" i="20"/>
  <c r="D93" i="20"/>
  <c r="E93" i="20"/>
  <c r="C94" i="20"/>
  <c r="D94" i="20"/>
  <c r="E94" i="20"/>
  <c r="C95" i="20"/>
  <c r="D95" i="20"/>
  <c r="E95" i="20"/>
  <c r="C96" i="20"/>
  <c r="D96" i="20"/>
  <c r="E96" i="20"/>
  <c r="C97" i="20"/>
  <c r="D97" i="20"/>
  <c r="E97" i="20"/>
  <c r="C98" i="20"/>
  <c r="D98" i="20"/>
  <c r="E98" i="20"/>
  <c r="C99" i="20"/>
  <c r="D99" i="20"/>
  <c r="E99" i="20"/>
  <c r="C100" i="20"/>
  <c r="D100" i="20"/>
  <c r="E100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2" i="20"/>
  <c r="F5" i="17"/>
  <c r="G5" i="17"/>
  <c r="H5" i="17"/>
  <c r="F6" i="17"/>
  <c r="G6" i="17"/>
  <c r="H6" i="17"/>
  <c r="F7" i="17"/>
  <c r="G7" i="17"/>
  <c r="H7" i="17"/>
  <c r="F8" i="17"/>
  <c r="G8" i="17"/>
  <c r="H8" i="17"/>
  <c r="F9" i="17"/>
  <c r="G9" i="17"/>
  <c r="H9" i="17"/>
  <c r="F10" i="17"/>
  <c r="G10" i="17"/>
  <c r="H10" i="17"/>
  <c r="F11" i="17"/>
  <c r="G11" i="17"/>
  <c r="H11" i="17"/>
  <c r="F12" i="17"/>
  <c r="G12" i="17"/>
  <c r="H12" i="17"/>
  <c r="F13" i="17"/>
  <c r="G13" i="17"/>
  <c r="H13" i="17"/>
  <c r="F14" i="17"/>
  <c r="G14" i="17"/>
  <c r="H14" i="17"/>
  <c r="F15" i="17"/>
  <c r="G15" i="17"/>
  <c r="H15" i="17"/>
  <c r="F16" i="17"/>
  <c r="G16" i="17"/>
  <c r="H16" i="17"/>
  <c r="F17" i="17"/>
  <c r="G17" i="17"/>
  <c r="H17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5" i="17"/>
  <c r="I2" i="16"/>
  <c r="J2" i="16"/>
  <c r="K2" i="16"/>
  <c r="I3" i="16"/>
  <c r="J3" i="16"/>
  <c r="K3" i="16"/>
  <c r="I4" i="16"/>
  <c r="J4" i="16"/>
  <c r="K4" i="16"/>
  <c r="I5" i="16"/>
  <c r="J5" i="16"/>
  <c r="K5" i="16"/>
  <c r="I6" i="16"/>
  <c r="J6" i="16"/>
  <c r="K6" i="16"/>
  <c r="I7" i="16"/>
  <c r="J7" i="16"/>
  <c r="K7" i="16"/>
  <c r="I8" i="16"/>
  <c r="J8" i="16"/>
  <c r="K8" i="16"/>
  <c r="I9" i="16"/>
  <c r="J9" i="16"/>
  <c r="K9" i="16"/>
  <c r="I10" i="16"/>
  <c r="J10" i="16"/>
  <c r="K10" i="16"/>
  <c r="I11" i="16"/>
  <c r="J11" i="16"/>
  <c r="K11" i="16"/>
  <c r="I12" i="16"/>
  <c r="J12" i="16"/>
  <c r="K12" i="16"/>
  <c r="I13" i="16"/>
  <c r="J13" i="16"/>
  <c r="K13" i="16"/>
  <c r="I14" i="16"/>
  <c r="J14" i="16"/>
  <c r="K14" i="16"/>
  <c r="H3" i="16"/>
  <c r="H4" i="16"/>
  <c r="H5" i="16"/>
  <c r="H6" i="16"/>
  <c r="H7" i="16"/>
  <c r="H8" i="16"/>
  <c r="H9" i="16"/>
  <c r="H10" i="16"/>
  <c r="H11" i="16"/>
  <c r="H12" i="16"/>
  <c r="H13" i="16"/>
  <c r="H14" i="16"/>
  <c r="H2" i="16"/>
  <c r="G5" i="49"/>
  <c r="K3" i="58"/>
  <c r="K4" i="58"/>
  <c r="K5" i="58"/>
  <c r="K6" i="58"/>
  <c r="K7" i="58"/>
  <c r="K8" i="58"/>
  <c r="K9" i="58"/>
  <c r="K10" i="58"/>
  <c r="K11" i="58"/>
  <c r="K12" i="58"/>
  <c r="K13" i="58"/>
  <c r="K14" i="58"/>
  <c r="J3" i="58"/>
  <c r="J4" i="58"/>
  <c r="J5" i="58"/>
  <c r="J6" i="58"/>
  <c r="J7" i="58"/>
  <c r="J8" i="58"/>
  <c r="J9" i="58"/>
  <c r="J10" i="58"/>
  <c r="J11" i="58"/>
  <c r="J12" i="58"/>
  <c r="J13" i="58"/>
  <c r="J14" i="58"/>
  <c r="I3" i="58"/>
  <c r="I4" i="58"/>
  <c r="I5" i="58"/>
  <c r="I6" i="58"/>
  <c r="I7" i="58"/>
  <c r="I8" i="58"/>
  <c r="I9" i="58"/>
  <c r="I10" i="58"/>
  <c r="I11" i="58"/>
  <c r="I12" i="58"/>
  <c r="I13" i="58"/>
  <c r="I14" i="58"/>
  <c r="K2" i="58"/>
  <c r="J2" i="58"/>
  <c r="I2" i="58"/>
  <c r="H3" i="58"/>
  <c r="H4" i="58"/>
  <c r="H5" i="58"/>
  <c r="H6" i="58"/>
  <c r="H7" i="58"/>
  <c r="H8" i="58"/>
  <c r="H9" i="58"/>
  <c r="H10" i="58"/>
  <c r="H11" i="58"/>
  <c r="H12" i="58"/>
  <c r="H13" i="58"/>
  <c r="H14" i="58"/>
  <c r="H2" i="58"/>
  <c r="B3" i="39"/>
  <c r="B4" i="39"/>
  <c r="B5" i="39"/>
  <c r="B6" i="39"/>
  <c r="B7" i="39"/>
  <c r="B8" i="39"/>
  <c r="B9" i="39"/>
  <c r="B10" i="39"/>
  <c r="B11" i="39"/>
  <c r="B12" i="39"/>
  <c r="B13" i="39"/>
  <c r="B14" i="39"/>
  <c r="B2" i="39"/>
  <c r="H3" i="40"/>
  <c r="H4" i="40"/>
  <c r="H2" i="40"/>
  <c r="U4" i="21"/>
  <c r="U5" i="21"/>
  <c r="U6" i="21"/>
  <c r="U7" i="21"/>
  <c r="U8" i="21"/>
  <c r="U9" i="21"/>
  <c r="U10" i="21"/>
  <c r="U11" i="21"/>
  <c r="U12" i="21"/>
  <c r="U13" i="21"/>
  <c r="U14" i="21"/>
  <c r="A3" i="59" l="1"/>
  <c r="B3" i="59"/>
  <c r="A4" i="59"/>
  <c r="B4" i="59"/>
  <c r="A5" i="59"/>
  <c r="B5" i="59"/>
  <c r="A6" i="59"/>
  <c r="B6" i="59"/>
  <c r="A7" i="59"/>
  <c r="B7" i="59"/>
  <c r="A8" i="59"/>
  <c r="B8" i="59"/>
  <c r="A9" i="59"/>
  <c r="B9" i="59"/>
  <c r="A10" i="59"/>
  <c r="B10" i="59"/>
  <c r="A11" i="59"/>
  <c r="B11" i="59"/>
  <c r="A12" i="59"/>
  <c r="B12" i="59"/>
  <c r="A13" i="59"/>
  <c r="B13" i="59"/>
  <c r="A14" i="59"/>
  <c r="B14" i="59"/>
  <c r="B2" i="59"/>
  <c r="A2" i="59"/>
  <c r="L8" i="21" l="1"/>
  <c r="L7" i="21"/>
  <c r="L6" i="21"/>
  <c r="L5" i="21"/>
  <c r="V4" i="21"/>
  <c r="V5" i="21" s="1"/>
  <c r="V6" i="21" s="1"/>
  <c r="V7" i="21" s="1"/>
  <c r="P4" i="21"/>
  <c r="P5" i="21" s="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P84" i="21" s="1"/>
  <c r="P85" i="21" s="1"/>
  <c r="P86" i="21" s="1"/>
  <c r="P87" i="21" s="1"/>
  <c r="P88" i="21" s="1"/>
  <c r="P89" i="21" s="1"/>
  <c r="P90" i="21" s="1"/>
  <c r="P91" i="21" s="1"/>
  <c r="P92" i="21" s="1"/>
  <c r="P93" i="21" s="1"/>
  <c r="P94" i="21" s="1"/>
  <c r="P95" i="21" s="1"/>
  <c r="P96" i="21" s="1"/>
  <c r="P97" i="21" s="1"/>
  <c r="P98" i="21" s="1"/>
  <c r="P99" i="21" s="1"/>
  <c r="P100" i="21" s="1"/>
  <c r="P101" i="21" s="1"/>
  <c r="P102" i="21" s="1"/>
  <c r="P103" i="21" s="1"/>
  <c r="P104" i="21" s="1"/>
  <c r="P105" i="21" s="1"/>
  <c r="P106" i="21" s="1"/>
  <c r="P107" i="21" s="1"/>
  <c r="P108" i="21" s="1"/>
  <c r="P109" i="21" s="1"/>
  <c r="P110" i="21" s="1"/>
  <c r="P111" i="21" s="1"/>
  <c r="P112" i="21" s="1"/>
  <c r="P113" i="21" s="1"/>
  <c r="P114" i="21" s="1"/>
  <c r="P115" i="21" s="1"/>
  <c r="P116" i="21" s="1"/>
  <c r="P117" i="21" s="1"/>
  <c r="P118" i="21" s="1"/>
  <c r="P119" i="21" s="1"/>
  <c r="P120" i="21" s="1"/>
  <c r="P121" i="21" s="1"/>
  <c r="P122" i="21" s="1"/>
  <c r="P123" i="21" s="1"/>
  <c r="P124" i="21" s="1"/>
  <c r="P125" i="21" s="1"/>
  <c r="P126" i="21" s="1"/>
  <c r="P127" i="21" s="1"/>
  <c r="P128" i="21" s="1"/>
  <c r="P129" i="21" s="1"/>
  <c r="P130" i="21" s="1"/>
  <c r="P131" i="21" s="1"/>
  <c r="P132" i="21" s="1"/>
  <c r="P133" i="21" s="1"/>
  <c r="P134" i="21" s="1"/>
  <c r="P135" i="21" s="1"/>
  <c r="P136" i="21" s="1"/>
  <c r="P137" i="21" s="1"/>
  <c r="P138" i="21" s="1"/>
  <c r="P139" i="21" s="1"/>
  <c r="P140" i="21" s="1"/>
  <c r="P141" i="21" s="1"/>
  <c r="P142" i="21" s="1"/>
  <c r="P143" i="21" s="1"/>
  <c r="P144" i="21" s="1"/>
  <c r="P145" i="21" s="1"/>
  <c r="P146" i="21" s="1"/>
  <c r="P147" i="21" s="1"/>
  <c r="P148" i="21" s="1"/>
  <c r="P149" i="21" s="1"/>
  <c r="P150" i="21" s="1"/>
  <c r="P151" i="21" s="1"/>
  <c r="P152" i="21" s="1"/>
  <c r="P153" i="21" s="1"/>
  <c r="P154" i="21" s="1"/>
  <c r="P155" i="21" s="1"/>
  <c r="P156" i="21" s="1"/>
  <c r="P157" i="21" s="1"/>
  <c r="P158" i="21" s="1"/>
  <c r="P159" i="21" s="1"/>
  <c r="P160" i="21" s="1"/>
  <c r="P161" i="21" s="1"/>
  <c r="P162" i="21" s="1"/>
  <c r="P163" i="21" s="1"/>
  <c r="P164" i="21" s="1"/>
  <c r="P165" i="21" s="1"/>
  <c r="P166" i="21" s="1"/>
  <c r="P167" i="21" s="1"/>
  <c r="P168" i="21" s="1"/>
  <c r="P169" i="21" s="1"/>
  <c r="P170" i="21" s="1"/>
  <c r="P171" i="21" s="1"/>
  <c r="P172" i="21" s="1"/>
  <c r="P173" i="21" s="1"/>
  <c r="P174" i="21" s="1"/>
  <c r="P175" i="21" s="1"/>
  <c r="P176" i="21" s="1"/>
  <c r="P177" i="21" s="1"/>
  <c r="P178" i="21" s="1"/>
  <c r="P179" i="21" s="1"/>
  <c r="P180" i="21" s="1"/>
  <c r="P181" i="21" s="1"/>
  <c r="P182" i="21" s="1"/>
  <c r="P183" i="21" s="1"/>
  <c r="P184" i="21" s="1"/>
  <c r="P185" i="21" s="1"/>
  <c r="P186" i="21" s="1"/>
  <c r="P187" i="21" s="1"/>
  <c r="P188" i="21" s="1"/>
  <c r="P189" i="21" s="1"/>
  <c r="P190" i="21" s="1"/>
  <c r="P191" i="21" s="1"/>
  <c r="P192" i="21" s="1"/>
  <c r="P193" i="21" s="1"/>
  <c r="P194" i="21" s="1"/>
  <c r="P195" i="21" s="1"/>
  <c r="P196" i="21" s="1"/>
  <c r="P197" i="21" s="1"/>
  <c r="P198" i="21" s="1"/>
  <c r="P199" i="21" s="1"/>
  <c r="P200" i="21" s="1"/>
  <c r="P201" i="21" s="1"/>
  <c r="L4" i="21"/>
  <c r="V8" i="21" l="1"/>
  <c r="V9" i="21" l="1"/>
  <c r="V10" i="21" l="1"/>
  <c r="V11" i="21" l="1"/>
  <c r="V12" i="21" l="1"/>
  <c r="V13" i="21" l="1"/>
  <c r="V14" i="21" l="1"/>
</calcChain>
</file>

<file path=xl/sharedStrings.xml><?xml version="1.0" encoding="utf-8"?>
<sst xmlns="http://schemas.openxmlformats.org/spreadsheetml/2006/main" count="2448" uniqueCount="458">
  <si>
    <t>ID</t>
  </si>
  <si>
    <t>Name</t>
  </si>
  <si>
    <t>Designation</t>
  </si>
  <si>
    <t>Associate</t>
  </si>
  <si>
    <t>Loc</t>
  </si>
  <si>
    <t>SAL</t>
  </si>
  <si>
    <t>Vlookup with Match Function</t>
  </si>
  <si>
    <t>Bonus</t>
  </si>
  <si>
    <t>Account No</t>
  </si>
  <si>
    <t>Acct Ext Id</t>
  </si>
  <si>
    <t>Bill Company</t>
  </si>
  <si>
    <t>Address1</t>
  </si>
  <si>
    <t>Address2</t>
  </si>
  <si>
    <t>Address3</t>
  </si>
  <si>
    <t>Bill City</t>
  </si>
  <si>
    <t>Bill Zip</t>
  </si>
  <si>
    <t>Hierarchy Id</t>
  </si>
  <si>
    <t>Account Active Date</t>
  </si>
  <si>
    <t>Circle</t>
  </si>
  <si>
    <t>Region</t>
  </si>
  <si>
    <t>Unique Name</t>
  </si>
  <si>
    <t>Group name</t>
  </si>
  <si>
    <t>NSB Bill Company</t>
  </si>
  <si>
    <t>NSB Address1</t>
  </si>
  <si>
    <t>NSB Address2</t>
  </si>
  <si>
    <t>NSB Address3</t>
  </si>
  <si>
    <t>Remark</t>
  </si>
  <si>
    <t>Remark_1</t>
  </si>
  <si>
    <t>Remark_2</t>
  </si>
  <si>
    <t>Remark_3</t>
  </si>
  <si>
    <t>IFSC Code</t>
  </si>
  <si>
    <t>104-100553469</t>
  </si>
  <si>
    <t>GE India Exports Private Limited</t>
  </si>
  <si>
    <t>M/s GE India Export Pvt Ltd</t>
  </si>
  <si>
    <t>Mr Gopal Kagithoju Beside Splendid Towers</t>
  </si>
  <si>
    <t>India Innovation Center Centre Point Huda Lane SP Road Begumpet</t>
  </si>
  <si>
    <t>Secunderabad</t>
  </si>
  <si>
    <t>102-102036186</t>
  </si>
  <si>
    <t>04/28/2010</t>
  </si>
  <si>
    <t>AP</t>
  </si>
  <si>
    <t>South</t>
  </si>
  <si>
    <t>GE India</t>
  </si>
  <si>
    <t>GE India Export Pvt Ltd</t>
  </si>
  <si>
    <t>C/o : Mr Gopal Kagithoju</t>
  </si>
  <si>
    <t xml:space="preserve">1-8-359 to 363, India Innovation Center </t>
  </si>
  <si>
    <t>HUDA Lane, SP Road, Begumpet</t>
  </si>
  <si>
    <t>Address Update From Google</t>
  </si>
  <si>
    <t>Additional Project Director Asst Project Manager</t>
  </si>
  <si>
    <t>Additional Project Director</t>
  </si>
  <si>
    <t>Trmu Ikp Itda Bhadrachalam</t>
  </si>
  <si>
    <t>Near Main Road</t>
  </si>
  <si>
    <t>Khammam</t>
  </si>
  <si>
    <t>104-100125889</t>
  </si>
  <si>
    <t>02/28/2013</t>
  </si>
  <si>
    <t>D/o Rural Development</t>
  </si>
  <si>
    <t>Govt of AP</t>
  </si>
  <si>
    <t>Asst Project Manager</t>
  </si>
  <si>
    <t/>
  </si>
  <si>
    <t>IKP, TPMU, ITDA, Bhadrachalam</t>
  </si>
  <si>
    <t>Address Updated From Google</t>
  </si>
  <si>
    <t>Bhadrachalam</t>
  </si>
  <si>
    <t>Trmu Ikp Itda</t>
  </si>
  <si>
    <t>Trmu IkP Itda</t>
  </si>
  <si>
    <t>ADDL Project Director</t>
  </si>
  <si>
    <t>Aprpap Veluga Ikp</t>
  </si>
  <si>
    <t>Ppmv TTDA Bhadrachalam Khamam</t>
  </si>
  <si>
    <t>Near Ikpt Ltda</t>
  </si>
  <si>
    <t>12/31/2013</t>
  </si>
  <si>
    <t>Andhra Pradesh Rural Poverty Reduction Project ( APRPRP)</t>
  </si>
  <si>
    <t>C/o : APRPRP Velugu</t>
  </si>
  <si>
    <t>APRPRP Velugu TKR TPMV ITDA</t>
  </si>
  <si>
    <t>Near ITDA</t>
  </si>
  <si>
    <t>12/30/2013</t>
  </si>
  <si>
    <t>CTO's Office</t>
  </si>
  <si>
    <t>Mr. SUM Janadev,</t>
  </si>
  <si>
    <t>DCTO, Tfd to CTOs Office,</t>
  </si>
  <si>
    <t>2nd Floor, Vuda Building, Siripuram Junction,</t>
  </si>
  <si>
    <t>Visakhapatnam</t>
  </si>
  <si>
    <t>05/30/2006</t>
  </si>
  <si>
    <t>D/o Commercial Taxes</t>
  </si>
  <si>
    <t>Commercial Tax Officer</t>
  </si>
  <si>
    <t>C/o : Mr. SUM Janadev</t>
  </si>
  <si>
    <t>2nd Floor, Vuda Building</t>
  </si>
  <si>
    <t>Siripuram Junction</t>
  </si>
  <si>
    <t>Complete</t>
  </si>
  <si>
    <t>Address2 Need To Be Check</t>
  </si>
  <si>
    <t>Coromandel International Limited</t>
  </si>
  <si>
    <t>40-6-4A 1st FLOOR REVENUE EMPLOYEES COLONY</t>
  </si>
  <si>
    <t>FORTUNE MURALI PARK ROAD</t>
  </si>
  <si>
    <t>MOGHALRAJUPURAM VIJAYAWADA-520010</t>
  </si>
  <si>
    <t>Vijayawada Ho</t>
  </si>
  <si>
    <t>104-101080149</t>
  </si>
  <si>
    <t>08/01/2007</t>
  </si>
  <si>
    <t>Coramandel International Ltd</t>
  </si>
  <si>
    <t>Murugappa Group</t>
  </si>
  <si>
    <t>Coromandel International Ltd</t>
  </si>
  <si>
    <t>40-6-4A, 1st Floor, Revenue Employees Colony</t>
  </si>
  <si>
    <t xml:space="preserve">Fortune Murali Park Road, Moghalrajupuram </t>
  </si>
  <si>
    <t>Address3 Need To Be Check</t>
  </si>
  <si>
    <t>CIMI</t>
  </si>
  <si>
    <t>Plot No 85/43</t>
  </si>
  <si>
    <t>Hi-Tech City</t>
  </si>
  <si>
    <t>Madhapur</t>
  </si>
  <si>
    <t>Hyderabad</t>
  </si>
  <si>
    <t>104-101230489</t>
  </si>
  <si>
    <t>12/08/2007</t>
  </si>
  <si>
    <t>Plot No. 85/43</t>
  </si>
  <si>
    <t>Hi-Tech City, Madhapur</t>
  </si>
  <si>
    <t>Bill Company Check</t>
  </si>
  <si>
    <t>A.R.RAKESH BABU</t>
  </si>
  <si>
    <t>H No. 12-13-840</t>
  </si>
  <si>
    <t>Gokul Nagar Cly, Tarnaka,secunderabad</t>
  </si>
  <si>
    <t>nr: Dairy Farm</t>
  </si>
  <si>
    <t>1021930001</t>
  </si>
  <si>
    <t>10/28/2010</t>
  </si>
  <si>
    <t>Individual</t>
  </si>
  <si>
    <t>A.R Rakesh Babu</t>
  </si>
  <si>
    <t>No. 12-13-840</t>
  </si>
  <si>
    <t>Gokul Nagar Cly, Tarnaka, Secunderabadh</t>
  </si>
  <si>
    <t>Bill Name Need to be check</t>
  </si>
  <si>
    <t>Blank Bill Name</t>
  </si>
  <si>
    <t>Chief Manager</t>
  </si>
  <si>
    <t>Local Head Office 6th Floor</t>
  </si>
  <si>
    <t>Bankstreet</t>
  </si>
  <si>
    <t>Koti</t>
  </si>
  <si>
    <t>1020121540</t>
  </si>
  <si>
    <t>09/23/2011</t>
  </si>
  <si>
    <t>State Bank of India</t>
  </si>
  <si>
    <t>SBI Group</t>
  </si>
  <si>
    <t>C/o : Chief Manager</t>
  </si>
  <si>
    <t>6th Floor, Bank Street</t>
  </si>
  <si>
    <t>Local Head Office, Koti</t>
  </si>
  <si>
    <t>Bill Name Updated by google</t>
  </si>
  <si>
    <t>State Bank of India Admin Section&amp;Zonal Office.</t>
  </si>
  <si>
    <t>Suryaraopet</t>
  </si>
  <si>
    <t>Near Pushpa Hotel</t>
  </si>
  <si>
    <t>Vijayawada</t>
  </si>
  <si>
    <t>02/02/2012</t>
  </si>
  <si>
    <t>C/o : Admin Section &amp; Zonal Office/Chief Manager</t>
  </si>
  <si>
    <t>Suryaraopet, Near Pushpa Hotel</t>
  </si>
  <si>
    <t>ok</t>
  </si>
  <si>
    <t>Care Hospital India Ltd</t>
  </si>
  <si>
    <t>Road No 1</t>
  </si>
  <si>
    <t>Banjara Hills</t>
  </si>
  <si>
    <t>.</t>
  </si>
  <si>
    <t>104-100562476</t>
  </si>
  <si>
    <t>12/02/2008</t>
  </si>
  <si>
    <t>Care Hospital</t>
  </si>
  <si>
    <t>Road No. 1, Banjara Hills</t>
  </si>
  <si>
    <t>Bill Name Updated from google</t>
  </si>
  <si>
    <t>104-101293784</t>
  </si>
  <si>
    <t>O/o Dy Chief Executive Officer</t>
  </si>
  <si>
    <t>Near Adalath</t>
  </si>
  <si>
    <t>Zilla Praja Parishad Honamkonda Warangal</t>
  </si>
  <si>
    <t>Warangal</t>
  </si>
  <si>
    <t>12/07/2011</t>
  </si>
  <si>
    <t>Dy Chief Executive Officer</t>
  </si>
  <si>
    <t>C/o : Dy Chief Executive Officer</t>
  </si>
  <si>
    <t>Zilla Praja Parishad Honamkonda Warangal, Near Adalath</t>
  </si>
  <si>
    <t>Check Bill Name</t>
  </si>
  <si>
    <t>104-101293773</t>
  </si>
  <si>
    <t>O/o Dy Commercial Tax</t>
  </si>
  <si>
    <t>Nirmal Bldg</t>
  </si>
  <si>
    <t>Nimmagadda Somashekar Rao Street</t>
  </si>
  <si>
    <t>Benz Circle Near Murali Fortune Park</t>
  </si>
  <si>
    <t>07/08/2008</t>
  </si>
  <si>
    <t>Dy Commercial Tax</t>
  </si>
  <si>
    <t>Nirmal Bulding, Nimmagadda Somashekar Rao Street</t>
  </si>
  <si>
    <t>Benz Circle Near, Murali Fortune Park</t>
  </si>
  <si>
    <t>104-101293828</t>
  </si>
  <si>
    <t>O/o Dy Commissioner</t>
  </si>
  <si>
    <t>(CT) Guntur II Divn</t>
  </si>
  <si>
    <t>4th Floor Commercial Taxes Complex</t>
  </si>
  <si>
    <t>Near Jinna Tower</t>
  </si>
  <si>
    <t>Guntur</t>
  </si>
  <si>
    <t>07/11/2007</t>
  </si>
  <si>
    <t>Dy Commissioner</t>
  </si>
  <si>
    <t>C/o : (CT) Guntur Division 2</t>
  </si>
  <si>
    <t>4th Floor</t>
  </si>
  <si>
    <t>Commercial Taxes Complex, Near Jinna Tower</t>
  </si>
  <si>
    <t>104-101098420</t>
  </si>
  <si>
    <t>O/o Chairman</t>
  </si>
  <si>
    <t>Flot No:207 Kancherla Towers Golconda Cross Road Mushirabad Hyderabad</t>
  </si>
  <si>
    <t>BRKR BHAVAN</t>
  </si>
  <si>
    <t>TANKBUND ROAD</t>
  </si>
  <si>
    <t>104-100419753</t>
  </si>
  <si>
    <t>02/27/2005</t>
  </si>
  <si>
    <t>Chairman</t>
  </si>
  <si>
    <t>Flot No. 207 Kancherla Towers , Brkr Bhavan</t>
  </si>
  <si>
    <t>Tankbund Road, Golconda Cross Road Mushirabad Hyderabad</t>
  </si>
  <si>
    <t>Addl Project Coordinator</t>
  </si>
  <si>
    <t>SSA</t>
  </si>
  <si>
    <t>Cuddapah</t>
  </si>
  <si>
    <t>09/07/2007</t>
  </si>
  <si>
    <t>Sarv Shiksha Abhiyaan</t>
  </si>
  <si>
    <t>Addl Project Co - Ordinator</t>
  </si>
  <si>
    <t>Incomplete Address</t>
  </si>
  <si>
    <t>Franklin Templeton Asset Management India Private Limited</t>
  </si>
  <si>
    <t>Mr. A.  Raju,</t>
  </si>
  <si>
    <t>204, First Floor, Eswar Plaza,</t>
  </si>
  <si>
    <t>Dwarakanagar,</t>
  </si>
  <si>
    <t>104-101160616</t>
  </si>
  <si>
    <t>09/22/2007</t>
  </si>
  <si>
    <t>Franklin Templeton</t>
  </si>
  <si>
    <t>Franklin Templetion International Services India Pvt Ltd</t>
  </si>
  <si>
    <t>C/o : Mr. A.  Raju</t>
  </si>
  <si>
    <t>204, 1st Floor</t>
  </si>
  <si>
    <t>Eswar Plaza, Dwarakanagar</t>
  </si>
  <si>
    <t>Airtel Enterprises Services</t>
  </si>
  <si>
    <t>Bharti Mobile Ltd</t>
  </si>
  <si>
    <t>Begumpet</t>
  </si>
  <si>
    <t>104-100010083</t>
  </si>
  <si>
    <t>07/25/2000</t>
  </si>
  <si>
    <t>Bharti Group</t>
  </si>
  <si>
    <t>BC Corpn</t>
  </si>
  <si>
    <t>The Executive Director</t>
  </si>
  <si>
    <t>District Backward Classes Service Coop Society Ltd</t>
  </si>
  <si>
    <t>Chenna Reddy Bhawan</t>
  </si>
  <si>
    <t>Vizianagaram</t>
  </si>
  <si>
    <t>02/29/2004</t>
  </si>
  <si>
    <t>D/o Backward Classes Welfare</t>
  </si>
  <si>
    <t>B.C. Corporation</t>
  </si>
  <si>
    <t>C/o : The Executive Director</t>
  </si>
  <si>
    <t>Chief Planning Officer</t>
  </si>
  <si>
    <t>Govt Of Andhra Pradesh Collectorate</t>
  </si>
  <si>
    <t>The Chief Planning Officer</t>
  </si>
  <si>
    <t>Anantapur</t>
  </si>
  <si>
    <t>05/03/2007</t>
  </si>
  <si>
    <t>Collector and District Magistrate Collectorate</t>
  </si>
  <si>
    <t>Samkshema Bhawan</t>
  </si>
  <si>
    <t>Kurnool</t>
  </si>
  <si>
    <t>AP-Dummy Account - B2B</t>
  </si>
  <si>
    <t>Dummy Account</t>
  </si>
  <si>
    <t>1027221076</t>
  </si>
  <si>
    <t>02/18/2012</t>
  </si>
  <si>
    <t>AP State Minorities Finance Corporation Ltd</t>
  </si>
  <si>
    <t>I And</t>
  </si>
  <si>
    <t>PR Dept</t>
  </si>
  <si>
    <t>AC Gaurds</t>
  </si>
  <si>
    <t>11/30/2012</t>
  </si>
  <si>
    <t>AP State Minorites Finance Corporation Ltd</t>
  </si>
  <si>
    <t>AP State Minorities Finance Corporation Limited</t>
  </si>
  <si>
    <t>AC Guards/I And PR Department</t>
  </si>
  <si>
    <t>Check Po</t>
  </si>
  <si>
    <t>Check PO Address</t>
  </si>
  <si>
    <t>APSRTC</t>
  </si>
  <si>
    <t>Depot Manager</t>
  </si>
  <si>
    <t>Nizamabad-I Depot</t>
  </si>
  <si>
    <t>Nizamabad</t>
  </si>
  <si>
    <t>07/14/2007</t>
  </si>
  <si>
    <t>Road Transport Authority (APSRTC)</t>
  </si>
  <si>
    <t>incomplete address</t>
  </si>
  <si>
    <t>RMS Office</t>
  </si>
  <si>
    <t>Office</t>
  </si>
  <si>
    <t>07/31/2007</t>
  </si>
  <si>
    <t>Social Welfare Socierty Ltd</t>
  </si>
  <si>
    <t>B/h Z P Officer</t>
  </si>
  <si>
    <t>C/o : Social Welfare Socierty Ltd</t>
  </si>
  <si>
    <t>Behind Z P Officer</t>
  </si>
  <si>
    <t>Bharat Heavy Electricals Limited</t>
  </si>
  <si>
    <t>Bharat Heavy Plate  And  Vessels Ltd</t>
  </si>
  <si>
    <t>A Govt Of India Enterprise</t>
  </si>
  <si>
    <t>104-100610930</t>
  </si>
  <si>
    <t>12/21/2005</t>
  </si>
  <si>
    <t>Bharat Heavy Electricals Ltd (BHEL)</t>
  </si>
  <si>
    <t>Bharat Heavy Electricals Ltd</t>
  </si>
  <si>
    <t>Bharat Heavy Plate &amp; Vessels Ltd</t>
  </si>
  <si>
    <t>A Govterment Of India Enterprise</t>
  </si>
  <si>
    <t>Govterment Of Andhra Pradesh Collectorate</t>
  </si>
  <si>
    <t>104-101311642</t>
  </si>
  <si>
    <t>O/o Dy Director</t>
  </si>
  <si>
    <t>Mr A Krishnalal</t>
  </si>
  <si>
    <t>Ground Water Dept</t>
  </si>
  <si>
    <t>Karimnagar</t>
  </si>
  <si>
    <t>11/19/2005</t>
  </si>
  <si>
    <t>District Wate Management Agency</t>
  </si>
  <si>
    <t>Dy Director</t>
  </si>
  <si>
    <t>C/o : Mr A Krishnalal / Ground Water Depaetment</t>
  </si>
  <si>
    <t>104-101311638</t>
  </si>
  <si>
    <t>Mr N Hari Kumar</t>
  </si>
  <si>
    <t>C/o : Mr N Hari Kumar / Ground Water Departement</t>
  </si>
  <si>
    <t>104-101311298</t>
  </si>
  <si>
    <t>O/o Dy Director of Sericulture</t>
  </si>
  <si>
    <t>Sericulture Office</t>
  </si>
  <si>
    <t>Markapur</t>
  </si>
  <si>
    <t>Ongole</t>
  </si>
  <si>
    <t>02/22/2006</t>
  </si>
  <si>
    <t>D/o Sericulture</t>
  </si>
  <si>
    <t>Dy Director of Sericulture</t>
  </si>
  <si>
    <t>C/o : Sericulture Office</t>
  </si>
  <si>
    <t>104-101293838</t>
  </si>
  <si>
    <t>Asst Director of Sericulture</t>
  </si>
  <si>
    <t>C/o : Asst Director of Sericulture</t>
  </si>
  <si>
    <t>Sericulture Office, Ongole</t>
  </si>
  <si>
    <t>104-101293833</t>
  </si>
  <si>
    <t>O/o Dy EE Civil</t>
  </si>
  <si>
    <t>C/o TTD Kalyanamantapam</t>
  </si>
  <si>
    <t>Danavaipet</t>
  </si>
  <si>
    <t>E Godavari Dist</t>
  </si>
  <si>
    <t>Rajahmundry</t>
  </si>
  <si>
    <t>104-100248914</t>
  </si>
  <si>
    <t>Tirumala Tirupathi Devasthanam</t>
  </si>
  <si>
    <t>Dy EE Civil</t>
  </si>
  <si>
    <t>C/o : TTD Kalyanamantapam</t>
  </si>
  <si>
    <t>Danavaipet, E Godavari Dist</t>
  </si>
  <si>
    <t>104-101293799</t>
  </si>
  <si>
    <t>O/o Dy Executive Engineer (SV Vedik University)</t>
  </si>
  <si>
    <t>Rm No 90,TT Devasthanam</t>
  </si>
  <si>
    <t>TTD Admn Building, K T Road</t>
  </si>
  <si>
    <t>Tirupathi</t>
  </si>
  <si>
    <t>07/18/2007</t>
  </si>
  <si>
    <t xml:space="preserve"> Dy Executive Engineer (SV Vedik University)</t>
  </si>
  <si>
    <t>Dy Executive Engineer (SV Vedik University)</t>
  </si>
  <si>
    <t>C/o : Dy Executive Engineer (SV Vedik University)</t>
  </si>
  <si>
    <t>Room No. 90, TTD Admn Building</t>
  </si>
  <si>
    <t>K T Road, TT Devasthanam</t>
  </si>
  <si>
    <t>104-101293789</t>
  </si>
  <si>
    <t>O/o Dy Executive Engineer Apreisociety</t>
  </si>
  <si>
    <t>C/o Principal, APR Junior College,</t>
  </si>
  <si>
    <t>Gyarampally,</t>
  </si>
  <si>
    <t>-</t>
  </si>
  <si>
    <t>Kothapalle</t>
  </si>
  <si>
    <t>07/01/2007</t>
  </si>
  <si>
    <t>AP Residential Educational Institutions Society (APREI)</t>
  </si>
  <si>
    <t>Dy Executive Engineer Apreisociety</t>
  </si>
  <si>
    <t>C/o : Principal, APR Junior College,</t>
  </si>
  <si>
    <t>Gyarampally</t>
  </si>
  <si>
    <t>104-101293886</t>
  </si>
  <si>
    <t>O/o Executive Engineer</t>
  </si>
  <si>
    <t>Mr V Suresh</t>
  </si>
  <si>
    <t>Door No 50-79-1/1 Flat No 2 Sneha Enclave</t>
  </si>
  <si>
    <t>Ganesh Nagar Seetampeta</t>
  </si>
  <si>
    <t>01/04/2006</t>
  </si>
  <si>
    <t>Executive Engineer</t>
  </si>
  <si>
    <t>C/o : Mr V Suresh</t>
  </si>
  <si>
    <t>Door No. 50-79-1/1, Flat No.. 2</t>
  </si>
  <si>
    <t>Sneha Enclave, Ganesh Nagar Seetampeta</t>
  </si>
  <si>
    <t>H No 1-8-71 Near Childrens Park</t>
  </si>
  <si>
    <t>Keshava Rao Auditorium Balasamudram</t>
  </si>
  <si>
    <t>09/19/2014</t>
  </si>
  <si>
    <t>C/o : Executive Engineer</t>
  </si>
  <si>
    <t>House No. 1-8-71</t>
  </si>
  <si>
    <t>Keshava Rao Auditorium Balasamudram,  Near Childrens Park</t>
  </si>
  <si>
    <t>O/o Executive Engineer 8</t>
  </si>
  <si>
    <t>O/o Executive Engineer-7</t>
  </si>
  <si>
    <t>Tirumala Tirupati Devasthanam</t>
  </si>
  <si>
    <t>Room No 82  Admn Building</t>
  </si>
  <si>
    <t>11/07/2007</t>
  </si>
  <si>
    <t xml:space="preserve"> Executive Engineer 8</t>
  </si>
  <si>
    <t>C/o : Executive Engineer-7-8</t>
  </si>
  <si>
    <t>Room No. 82, Admn Building</t>
  </si>
  <si>
    <t>104-101293851</t>
  </si>
  <si>
    <t>A Chandu Naidu</t>
  </si>
  <si>
    <t>Rural Water Supply Divn</t>
  </si>
  <si>
    <t>Zilla Parishad Compound</t>
  </si>
  <si>
    <t>Andhra Pradesh Rural Water Supply &amp;Sanitation Project (APRWSSP)</t>
  </si>
  <si>
    <t>C/o : A Chandu Naidu1 / Rural Water Supply Divn</t>
  </si>
  <si>
    <t>AMRP Divn No 2</t>
  </si>
  <si>
    <t>GV Gudam</t>
  </si>
  <si>
    <t>Nalgonda</t>
  </si>
  <si>
    <t>02/22/2007</t>
  </si>
  <si>
    <t>AMR Project</t>
  </si>
  <si>
    <t>C/o : AMRP/Division No. 2</t>
  </si>
  <si>
    <t>Slbc So</t>
  </si>
  <si>
    <t>104-101068807</t>
  </si>
  <si>
    <t>O/o Executive Engineer Public Health Division</t>
  </si>
  <si>
    <t>Bala Samudram</t>
  </si>
  <si>
    <t>Hanamakonda</t>
  </si>
  <si>
    <t>05/23/2007</t>
  </si>
  <si>
    <t>D/o Health</t>
  </si>
  <si>
    <t>C/o : Bala Samudram/Public Health Division</t>
  </si>
  <si>
    <t>D/o Public Health</t>
  </si>
  <si>
    <t>Get the IFSC Code Using Vlookup Match and Source Data is in "Data1"</t>
  </si>
  <si>
    <t xml:space="preserve">Grade Sheet </t>
  </si>
  <si>
    <t>Vlookup_Income  Tax  Sheet : Data Base</t>
  </si>
  <si>
    <t>Data Base :</t>
  </si>
  <si>
    <t>Student</t>
  </si>
  <si>
    <t>Score</t>
  </si>
  <si>
    <t>Grade</t>
  </si>
  <si>
    <t>Income is Greater Than or Equal To…</t>
  </si>
  <si>
    <t>But Less Than or Equal To…</t>
  </si>
  <si>
    <t>Tax Rate</t>
  </si>
  <si>
    <t>Emp Code</t>
  </si>
  <si>
    <t>Premium</t>
  </si>
  <si>
    <t>Commission %</t>
  </si>
  <si>
    <t>COMMISSION CONDITION</t>
  </si>
  <si>
    <t>Adams</t>
  </si>
  <si>
    <t>F</t>
  </si>
  <si>
    <t xml:space="preserve">Enter Income: </t>
  </si>
  <si>
    <t>Baker</t>
  </si>
  <si>
    <t>D</t>
  </si>
  <si>
    <t xml:space="preserve">The Tax Rate is: </t>
  </si>
  <si>
    <t>Camden</t>
  </si>
  <si>
    <t>C</t>
  </si>
  <si>
    <t>Dailey</t>
  </si>
  <si>
    <t>B</t>
  </si>
  <si>
    <t>Gomez</t>
  </si>
  <si>
    <t>A</t>
  </si>
  <si>
    <t>Hernandez</t>
  </si>
  <si>
    <t>Jackson</t>
  </si>
  <si>
    <t>Maplethorpe</t>
  </si>
  <si>
    <t>Paulson</t>
  </si>
  <si>
    <t>Ramirez</t>
  </si>
  <si>
    <t>Sosa</t>
  </si>
  <si>
    <t>Thompson</t>
  </si>
  <si>
    <t>Wilson</t>
  </si>
  <si>
    <t>Amount</t>
  </si>
  <si>
    <t>Vlookup With Approx</t>
  </si>
  <si>
    <t>Vlookup</t>
  </si>
  <si>
    <t>Vlookup Golden Rule</t>
  </si>
  <si>
    <t>Team Lead</t>
  </si>
  <si>
    <t>MIS Manager</t>
  </si>
  <si>
    <t>HR Manager</t>
  </si>
  <si>
    <t>Sr.Associate</t>
  </si>
  <si>
    <t>Reporting Analyst</t>
  </si>
  <si>
    <t>Data Analyst</t>
  </si>
  <si>
    <t>Financial Analyst</t>
  </si>
  <si>
    <t>VBA Developer</t>
  </si>
  <si>
    <t>Bonnie Potter</t>
  </si>
  <si>
    <t>Ronnie Proctor</t>
  </si>
  <si>
    <t>Marcus Dunlap</t>
  </si>
  <si>
    <t>Gwendolyn Tyson</t>
  </si>
  <si>
    <t>Timothy Reese</t>
  </si>
  <si>
    <t>Sarah Ramsey</t>
  </si>
  <si>
    <t>Laurie Hanna</t>
  </si>
  <si>
    <t>Jim Rodgers</t>
  </si>
  <si>
    <t>Tony Winters</t>
  </si>
  <si>
    <t>Edna Thomas</t>
  </si>
  <si>
    <t>Guy Gallagher</t>
  </si>
  <si>
    <t>Matthew Berman</t>
  </si>
  <si>
    <t>Ricky Hensley</t>
  </si>
  <si>
    <t>Simple Vlookup</t>
  </si>
  <si>
    <t>Vlookup from Different Sheet</t>
  </si>
  <si>
    <t>Match</t>
  </si>
  <si>
    <t>India</t>
  </si>
  <si>
    <t>Australia</t>
  </si>
  <si>
    <t>Sweden</t>
  </si>
  <si>
    <t>Hongkong</t>
  </si>
  <si>
    <t>China</t>
  </si>
  <si>
    <t>United States</t>
  </si>
  <si>
    <t>Brazil</t>
  </si>
  <si>
    <t>Kenya</t>
  </si>
  <si>
    <t>United Kingdom</t>
  </si>
  <si>
    <t>Canada</t>
  </si>
  <si>
    <t>New Zealand</t>
  </si>
  <si>
    <t>Switzerland</t>
  </si>
  <si>
    <t>Singapore</t>
  </si>
  <si>
    <t>Data (Table Array) must be sort in ascending order</t>
  </si>
  <si>
    <t>Sal</t>
  </si>
  <si>
    <t>=MATCH(lookup_value,lookup_array,match_type)</t>
  </si>
  <si>
    <t>Find all value through vlookup Match</t>
  </si>
  <si>
    <t>=VLOOKUP(lookup_value,table_array,col_index_num,range_lookup)</t>
  </si>
  <si>
    <t>Index Match</t>
  </si>
  <si>
    <t>Tax</t>
  </si>
  <si>
    <t>GST</t>
  </si>
  <si>
    <t>Sales</t>
  </si>
  <si>
    <t>loc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</si>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</sst>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"/>
    <numFmt numFmtId="168" formatCode="_-* #,##0.00_-;\-* #,##0.00_-;_-* &quot;-&quot;??_-;_-@_-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sz val="10"/>
      <name val="Arial"/>
      <family val="2"/>
    </font>
    <font>
      <sz val="8"/>
      <name val="Verdana"/>
      <family val="2"/>
    </font>
    <font>
      <b/>
      <sz val="16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1"/>
      <color rgb="FF000000"/>
      <name val="Calibri"/>
      <family val="2"/>
      <charset val="1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rgb="FF0070C0"/>
      <name val="Arial"/>
      <family val="2"/>
    </font>
    <font>
      <sz val="12"/>
      <color theme="1"/>
      <name val="Bookman Old Style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2"/>
      </patternFill>
    </fill>
    <fill>
      <patternFill patternType="solid">
        <fgColor theme="4" tint="0.79998168889431442"/>
        <bgColor indexed="63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19">
    <xf numFmtId="0" fontId="0" fillId="0" borderId="0"/>
    <xf numFmtId="0" fontId="2" fillId="2" borderId="0" applyNumberFormat="0" applyFont="0" applyBorder="0" applyAlignment="0" applyProtection="0"/>
    <xf numFmtId="0" fontId="2" fillId="0" borderId="0"/>
    <xf numFmtId="0" fontId="2" fillId="3" borderId="0" applyNumberFormat="0" applyFont="0" applyBorder="0" applyAlignment="0" applyProtection="0"/>
    <xf numFmtId="0" fontId="4" fillId="0" borderId="0"/>
    <xf numFmtId="0" fontId="2" fillId="0" borderId="0"/>
    <xf numFmtId="0" fontId="2" fillId="0" borderId="0"/>
    <xf numFmtId="0" fontId="8" fillId="0" borderId="0"/>
    <xf numFmtId="0" fontId="9" fillId="0" borderId="0"/>
    <xf numFmtId="0" fontId="2" fillId="0" borderId="0"/>
    <xf numFmtId="0" fontId="2" fillId="0" borderId="0"/>
    <xf numFmtId="0" fontId="7" fillId="0" borderId="0"/>
    <xf numFmtId="0" fontId="10" fillId="0" borderId="0"/>
    <xf numFmtId="0" fontId="2" fillId="0" borderId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4" applyNumberFormat="0" applyAlignment="0" applyProtection="0"/>
    <xf numFmtId="0" fontId="16" fillId="18" borderId="4" applyNumberFormat="0" applyAlignment="0" applyProtection="0"/>
    <xf numFmtId="0" fontId="16" fillId="18" borderId="4" applyNumberFormat="0" applyAlignment="0" applyProtection="0"/>
    <xf numFmtId="0" fontId="16" fillId="18" borderId="4" applyNumberFormat="0" applyAlignment="0" applyProtection="0"/>
    <xf numFmtId="0" fontId="17" fillId="19" borderId="5" applyNumberFormat="0" applyAlignment="0" applyProtection="0"/>
    <xf numFmtId="0" fontId="17" fillId="19" borderId="5" applyNumberFormat="0" applyAlignment="0" applyProtection="0"/>
    <xf numFmtId="0" fontId="17" fillId="19" borderId="5" applyNumberFormat="0" applyAlignment="0" applyProtection="0"/>
    <xf numFmtId="0" fontId="17" fillId="19" borderId="5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9" borderId="4" applyNumberFormat="0" applyAlignment="0" applyProtection="0"/>
    <xf numFmtId="0" fontId="25" fillId="9" borderId="4" applyNumberFormat="0" applyAlignment="0" applyProtection="0"/>
    <xf numFmtId="0" fontId="25" fillId="9" borderId="4" applyNumberFormat="0" applyAlignment="0" applyProtection="0"/>
    <xf numFmtId="0" fontId="25" fillId="9" borderId="4" applyNumberFormat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9" fillId="0" borderId="0"/>
    <xf numFmtId="0" fontId="2" fillId="0" borderId="0"/>
    <xf numFmtId="0" fontId="2" fillId="0" borderId="0"/>
    <xf numFmtId="0" fontId="13" fillId="3" borderId="10" applyNumberFormat="0" applyFont="0" applyAlignment="0" applyProtection="0"/>
    <xf numFmtId="0" fontId="13" fillId="3" borderId="10" applyNumberFormat="0" applyFont="0" applyAlignment="0" applyProtection="0"/>
    <xf numFmtId="0" fontId="13" fillId="3" borderId="10" applyNumberFormat="0" applyFont="0" applyAlignment="0" applyProtection="0"/>
    <xf numFmtId="0" fontId="13" fillId="3" borderId="10" applyNumberFormat="0" applyFont="0" applyAlignment="0" applyProtection="0"/>
    <xf numFmtId="0" fontId="29" fillId="18" borderId="11" applyNumberFormat="0" applyAlignment="0" applyProtection="0"/>
    <xf numFmtId="0" fontId="29" fillId="18" borderId="11" applyNumberFormat="0" applyAlignment="0" applyProtection="0"/>
    <xf numFmtId="0" fontId="29" fillId="18" borderId="11" applyNumberFormat="0" applyAlignment="0" applyProtection="0"/>
    <xf numFmtId="0" fontId="29" fillId="18" borderId="1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" fillId="0" borderId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3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35" fillId="0" borderId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5" fillId="0" borderId="1" xfId="13" applyFont="1" applyBorder="1" applyAlignment="1" applyProtection="1">
      <alignment horizontal="center" vertical="center" wrapText="1"/>
      <protection locked="0"/>
    </xf>
    <xf numFmtId="0" fontId="5" fillId="0" borderId="1" xfId="13" applyFont="1" applyBorder="1" applyAlignment="1" applyProtection="1">
      <alignment horizontal="center" vertical="center"/>
      <protection locked="0"/>
    </xf>
    <xf numFmtId="0" fontId="11" fillId="0" borderId="1" xfId="0" applyFont="1" applyBorder="1"/>
    <xf numFmtId="0" fontId="12" fillId="0" borderId="1" xfId="0" applyFont="1" applyBorder="1"/>
    <xf numFmtId="0" fontId="7" fillId="0" borderId="0" xfId="206"/>
    <xf numFmtId="0" fontId="7" fillId="0" borderId="0" xfId="206" applyAlignment="1">
      <alignment horizontal="center"/>
    </xf>
    <xf numFmtId="0" fontId="1" fillId="0" borderId="0" xfId="206" applyFont="1" applyAlignment="1">
      <alignment horizontal="center"/>
    </xf>
    <xf numFmtId="0" fontId="32" fillId="20" borderId="1" xfId="206" applyFont="1" applyFill="1" applyBorder="1" applyAlignment="1">
      <alignment horizontal="center"/>
    </xf>
    <xf numFmtId="0" fontId="32" fillId="20" borderId="3" xfId="206" applyFont="1" applyFill="1" applyBorder="1" applyAlignment="1">
      <alignment horizontal="center"/>
    </xf>
    <xf numFmtId="0" fontId="32" fillId="20" borderId="1" xfId="206" applyFont="1" applyFill="1" applyBorder="1" applyAlignment="1">
      <alignment horizontal="center" vertical="center" wrapText="1"/>
    </xf>
    <xf numFmtId="0" fontId="7" fillId="0" borderId="0" xfId="207"/>
    <xf numFmtId="0" fontId="7" fillId="0" borderId="1" xfId="206" applyBorder="1"/>
    <xf numFmtId="0" fontId="7" fillId="0" borderId="1" xfId="206" applyBorder="1" applyAlignment="1">
      <alignment horizontal="center"/>
    </xf>
    <xf numFmtId="0" fontId="7" fillId="21" borderId="1" xfId="206" applyFill="1" applyBorder="1" applyAlignment="1">
      <alignment horizontal="center"/>
    </xf>
    <xf numFmtId="0" fontId="11" fillId="0" borderId="0" xfId="206" applyFont="1" applyAlignment="1">
      <alignment horizontal="center"/>
    </xf>
    <xf numFmtId="167" fontId="12" fillId="22" borderId="17" xfId="206" applyNumberFormat="1" applyFont="1" applyFill="1" applyBorder="1" applyAlignment="1">
      <alignment horizontal="right" vertical="top" wrapText="1"/>
    </xf>
    <xf numFmtId="10" fontId="12" fillId="22" borderId="17" xfId="206" applyNumberFormat="1" applyFont="1" applyFill="1" applyBorder="1" applyAlignment="1">
      <alignment horizontal="center" vertical="top" wrapText="1"/>
    </xf>
    <xf numFmtId="0" fontId="7" fillId="0" borderId="1" xfId="207" applyBorder="1" applyAlignment="1">
      <alignment horizontal="center"/>
    </xf>
    <xf numFmtId="9" fontId="7" fillId="0" borderId="1" xfId="207" applyNumberFormat="1" applyBorder="1" applyAlignment="1">
      <alignment horizontal="center"/>
    </xf>
    <xf numFmtId="167" fontId="12" fillId="22" borderId="18" xfId="206" applyNumberFormat="1" applyFont="1" applyFill="1" applyBorder="1" applyAlignment="1">
      <alignment horizontal="right" vertical="top" wrapText="1"/>
    </xf>
    <xf numFmtId="10" fontId="12" fillId="22" borderId="18" xfId="206" applyNumberFormat="1" applyFont="1" applyFill="1" applyBorder="1" applyAlignment="1">
      <alignment horizontal="center" vertical="top" wrapText="1"/>
    </xf>
    <xf numFmtId="10" fontId="7" fillId="0" borderId="1" xfId="207" applyNumberFormat="1" applyBorder="1" applyAlignment="1">
      <alignment horizontal="center"/>
    </xf>
    <xf numFmtId="10" fontId="2" fillId="0" borderId="0" xfId="206" applyNumberFormat="1" applyFont="1" applyAlignment="1">
      <alignment horizontal="right" vertical="top" wrapText="1"/>
    </xf>
    <xf numFmtId="0" fontId="11" fillId="0" borderId="2" xfId="0" applyFont="1" applyBorder="1"/>
    <xf numFmtId="0" fontId="6" fillId="23" borderId="1" xfId="0" applyFont="1" applyFill="1" applyBorder="1"/>
    <xf numFmtId="0" fontId="6" fillId="2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0" xfId="206" applyFont="1"/>
    <xf numFmtId="0" fontId="3" fillId="4" borderId="1" xfId="0" applyFont="1" applyFill="1" applyBorder="1" applyAlignment="1">
      <alignment horizontal="left"/>
    </xf>
    <xf numFmtId="0" fontId="7" fillId="0" borderId="0" xfId="206" applyAlignment="1">
      <alignment horizontal="left"/>
    </xf>
    <xf numFmtId="0" fontId="0" fillId="0" borderId="1" xfId="0" applyBorder="1" applyAlignment="1">
      <alignment horizontal="left"/>
    </xf>
    <xf numFmtId="0" fontId="1" fillId="4" borderId="19" xfId="206" applyFont="1" applyFill="1" applyBorder="1"/>
    <xf numFmtId="0" fontId="1" fillId="4" borderId="21" xfId="206" applyFont="1" applyFill="1" applyBorder="1"/>
    <xf numFmtId="0" fontId="1" fillId="4" borderId="20" xfId="206" applyFont="1" applyFill="1" applyBorder="1"/>
    <xf numFmtId="0" fontId="1" fillId="0" borderId="0" xfId="0" quotePrefix="1" applyFont="1"/>
    <xf numFmtId="0" fontId="0" fillId="0" borderId="0" xfId="0" applyAlignment="1">
      <alignment horizontal="center"/>
    </xf>
    <xf numFmtId="0" fontId="1" fillId="4" borderId="22" xfId="0" applyFont="1" applyFill="1" applyBorder="1"/>
    <xf numFmtId="167" fontId="33" fillId="4" borderId="1" xfId="206" applyNumberFormat="1" applyFont="1" applyFill="1" applyBorder="1" applyAlignment="1">
      <alignment horizontal="center" vertical="top" wrapText="1"/>
    </xf>
    <xf numFmtId="0" fontId="1" fillId="4" borderId="1" xfId="207" applyFont="1" applyFill="1" applyBorder="1" applyAlignment="1">
      <alignment horizontal="center"/>
    </xf>
    <xf numFmtId="10" fontId="34" fillId="24" borderId="1" xfId="206" applyNumberFormat="1" applyFont="1" applyFill="1" applyBorder="1" applyAlignment="1">
      <alignment horizontal="center" vertical="top" wrapText="1"/>
    </xf>
    <xf numFmtId="9" fontId="33" fillId="0" borderId="1" xfId="208" applyFont="1" applyBorder="1" applyAlignment="1"/>
    <xf numFmtId="0" fontId="1" fillId="0" borderId="23" xfId="0" quotePrefix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1" fillId="0" borderId="26" xfId="0" quotePrefix="1" applyFont="1" applyBorder="1" applyAlignment="1">
      <alignment horizontal="left"/>
    </xf>
    <xf numFmtId="0" fontId="0" fillId="0" borderId="27" xfId="0" applyBorder="1"/>
    <xf numFmtId="0" fontId="1" fillId="0" borderId="28" xfId="0" quotePrefix="1" applyFont="1" applyBorder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0" xfId="206" quotePrefix="1" applyFont="1"/>
    <xf numFmtId="20" fontId="0" fillId="0" borderId="0" xfId="0" applyNumberFormat="1"/>
    <xf numFmtId="18" fontId="0" fillId="0" borderId="0" xfId="0" applyNumberFormat="1"/>
    <xf numFmtId="0" fontId="1" fillId="0" borderId="1" xfId="206" applyFont="1" applyBorder="1" applyAlignment="1">
      <alignment horizontal="left"/>
    </xf>
    <xf numFmtId="0" fontId="1" fillId="0" borderId="15" xfId="207" applyFont="1" applyBorder="1" applyAlignment="1">
      <alignment horizontal="center"/>
    </xf>
    <xf numFmtId="0" fontId="1" fillId="0" borderId="16" xfId="207" applyFont="1" applyBorder="1" applyAlignment="1">
      <alignment horizontal="center"/>
    </xf>
    <xf numFmtId="0" fontId="1" fillId="0" borderId="13" xfId="207" applyFont="1" applyBorder="1" applyAlignment="1">
      <alignment horizontal="center"/>
    </xf>
    <xf numFmtId="0" fontId="1" fillId="0" borderId="0" xfId="206" applyFont="1" applyAlignment="1">
      <alignment horizontal="center"/>
    </xf>
    <xf numFmtId="0" fontId="1" fillId="0" borderId="14" xfId="206" applyFont="1" applyBorder="1" applyAlignment="1">
      <alignment horizontal="center"/>
    </xf>
  </cellXfs>
  <cellStyles count="219">
    <cellStyle name="20% - Accent1 2" xfId="14" xr:uid="{00000000-0005-0000-0000-000000000000}"/>
    <cellStyle name="20% - Accent1 3" xfId="15" xr:uid="{00000000-0005-0000-0000-000001000000}"/>
    <cellStyle name="20% - Accent1 4" xfId="16" xr:uid="{00000000-0005-0000-0000-000002000000}"/>
    <cellStyle name="20% - Accent1 5" xfId="17" xr:uid="{00000000-0005-0000-0000-000003000000}"/>
    <cellStyle name="20% - Accent2 2" xfId="18" xr:uid="{00000000-0005-0000-0000-000004000000}"/>
    <cellStyle name="20% - Accent2 3" xfId="19" xr:uid="{00000000-0005-0000-0000-000005000000}"/>
    <cellStyle name="20% - Accent2 4" xfId="20" xr:uid="{00000000-0005-0000-0000-000006000000}"/>
    <cellStyle name="20% - Accent2 5" xfId="21" xr:uid="{00000000-0005-0000-0000-000007000000}"/>
    <cellStyle name="20% - Accent3 2" xfId="22" xr:uid="{00000000-0005-0000-0000-000008000000}"/>
    <cellStyle name="20% - Accent3 3" xfId="23" xr:uid="{00000000-0005-0000-0000-000009000000}"/>
    <cellStyle name="20% - Accent3 4" xfId="24" xr:uid="{00000000-0005-0000-0000-00000A000000}"/>
    <cellStyle name="20% - Accent3 5" xfId="25" xr:uid="{00000000-0005-0000-0000-00000B000000}"/>
    <cellStyle name="20% - Accent4 2" xfId="26" xr:uid="{00000000-0005-0000-0000-00000C000000}"/>
    <cellStyle name="20% - Accent4 3" xfId="27" xr:uid="{00000000-0005-0000-0000-00000D000000}"/>
    <cellStyle name="20% - Accent4 4" xfId="28" xr:uid="{00000000-0005-0000-0000-00000E000000}"/>
    <cellStyle name="20% - Accent4 5" xfId="29" xr:uid="{00000000-0005-0000-0000-00000F000000}"/>
    <cellStyle name="20% - Accent5 2" xfId="30" xr:uid="{00000000-0005-0000-0000-000010000000}"/>
    <cellStyle name="20% - Accent5 3" xfId="31" xr:uid="{00000000-0005-0000-0000-000011000000}"/>
    <cellStyle name="20% - Accent5 4" xfId="32" xr:uid="{00000000-0005-0000-0000-000012000000}"/>
    <cellStyle name="20% - Accent5 5" xfId="33" xr:uid="{00000000-0005-0000-0000-000013000000}"/>
    <cellStyle name="20% - Accent6 2" xfId="34" xr:uid="{00000000-0005-0000-0000-000014000000}"/>
    <cellStyle name="20% - Accent6 3" xfId="35" xr:uid="{00000000-0005-0000-0000-000015000000}"/>
    <cellStyle name="20% - Accent6 4" xfId="36" xr:uid="{00000000-0005-0000-0000-000016000000}"/>
    <cellStyle name="20% - Accent6 5" xfId="37" xr:uid="{00000000-0005-0000-0000-000017000000}"/>
    <cellStyle name="40% - Accent1 2" xfId="38" xr:uid="{00000000-0005-0000-0000-000018000000}"/>
    <cellStyle name="40% - Accent1 3" xfId="39" xr:uid="{00000000-0005-0000-0000-000019000000}"/>
    <cellStyle name="40% - Accent1 4" xfId="40" xr:uid="{00000000-0005-0000-0000-00001A000000}"/>
    <cellStyle name="40% - Accent1 5" xfId="41" xr:uid="{00000000-0005-0000-0000-00001B000000}"/>
    <cellStyle name="40% - Accent2 2" xfId="42" xr:uid="{00000000-0005-0000-0000-00001C000000}"/>
    <cellStyle name="40% - Accent2 3" xfId="43" xr:uid="{00000000-0005-0000-0000-00001D000000}"/>
    <cellStyle name="40% - Accent2 4" xfId="44" xr:uid="{00000000-0005-0000-0000-00001E000000}"/>
    <cellStyle name="40% - Accent2 5" xfId="45" xr:uid="{00000000-0005-0000-0000-00001F000000}"/>
    <cellStyle name="40% - Accent3 2" xfId="46" xr:uid="{00000000-0005-0000-0000-000020000000}"/>
    <cellStyle name="40% - Accent3 3" xfId="47" xr:uid="{00000000-0005-0000-0000-000021000000}"/>
    <cellStyle name="40% - Accent3 4" xfId="48" xr:uid="{00000000-0005-0000-0000-000022000000}"/>
    <cellStyle name="40% - Accent3 5" xfId="49" xr:uid="{00000000-0005-0000-0000-000023000000}"/>
    <cellStyle name="40% - Accent4 2" xfId="50" xr:uid="{00000000-0005-0000-0000-000024000000}"/>
    <cellStyle name="40% - Accent4 3" xfId="51" xr:uid="{00000000-0005-0000-0000-000025000000}"/>
    <cellStyle name="40% - Accent4 4" xfId="52" xr:uid="{00000000-0005-0000-0000-000026000000}"/>
    <cellStyle name="40% - Accent4 5" xfId="53" xr:uid="{00000000-0005-0000-0000-000027000000}"/>
    <cellStyle name="40% - Accent5 2" xfId="54" xr:uid="{00000000-0005-0000-0000-000028000000}"/>
    <cellStyle name="40% - Accent5 3" xfId="55" xr:uid="{00000000-0005-0000-0000-000029000000}"/>
    <cellStyle name="40% - Accent5 4" xfId="56" xr:uid="{00000000-0005-0000-0000-00002A000000}"/>
    <cellStyle name="40% - Accent5 5" xfId="57" xr:uid="{00000000-0005-0000-0000-00002B000000}"/>
    <cellStyle name="40% - Accent6 2" xfId="58" xr:uid="{00000000-0005-0000-0000-00002C000000}"/>
    <cellStyle name="40% - Accent6 3" xfId="59" xr:uid="{00000000-0005-0000-0000-00002D000000}"/>
    <cellStyle name="40% - Accent6 4" xfId="60" xr:uid="{00000000-0005-0000-0000-00002E000000}"/>
    <cellStyle name="40% - Accent6 5" xfId="61" xr:uid="{00000000-0005-0000-0000-00002F000000}"/>
    <cellStyle name="60% - Accent1 2" xfId="62" xr:uid="{00000000-0005-0000-0000-000030000000}"/>
    <cellStyle name="60% - Accent1 3" xfId="63" xr:uid="{00000000-0005-0000-0000-000031000000}"/>
    <cellStyle name="60% - Accent1 4" xfId="64" xr:uid="{00000000-0005-0000-0000-000032000000}"/>
    <cellStyle name="60% - Accent1 5" xfId="65" xr:uid="{00000000-0005-0000-0000-000033000000}"/>
    <cellStyle name="60% - Accent2 2" xfId="66" xr:uid="{00000000-0005-0000-0000-000034000000}"/>
    <cellStyle name="60% - Accent2 3" xfId="67" xr:uid="{00000000-0005-0000-0000-000035000000}"/>
    <cellStyle name="60% - Accent2 4" xfId="68" xr:uid="{00000000-0005-0000-0000-000036000000}"/>
    <cellStyle name="60% - Accent2 5" xfId="69" xr:uid="{00000000-0005-0000-0000-000037000000}"/>
    <cellStyle name="60% - Accent3 2" xfId="70" xr:uid="{00000000-0005-0000-0000-000038000000}"/>
    <cellStyle name="60% - Accent3 3" xfId="71" xr:uid="{00000000-0005-0000-0000-000039000000}"/>
    <cellStyle name="60% - Accent3 4" xfId="72" xr:uid="{00000000-0005-0000-0000-00003A000000}"/>
    <cellStyle name="60% - Accent3 5" xfId="73" xr:uid="{00000000-0005-0000-0000-00003B000000}"/>
    <cellStyle name="60% - Accent4 2" xfId="74" xr:uid="{00000000-0005-0000-0000-00003C000000}"/>
    <cellStyle name="60% - Accent4 3" xfId="75" xr:uid="{00000000-0005-0000-0000-00003D000000}"/>
    <cellStyle name="60% - Accent4 4" xfId="76" xr:uid="{00000000-0005-0000-0000-00003E000000}"/>
    <cellStyle name="60% - Accent4 5" xfId="77" xr:uid="{00000000-0005-0000-0000-00003F000000}"/>
    <cellStyle name="60% - Accent5 2" xfId="78" xr:uid="{00000000-0005-0000-0000-000040000000}"/>
    <cellStyle name="60% - Accent5 3" xfId="79" xr:uid="{00000000-0005-0000-0000-000041000000}"/>
    <cellStyle name="60% - Accent5 4" xfId="80" xr:uid="{00000000-0005-0000-0000-000042000000}"/>
    <cellStyle name="60% - Accent5 5" xfId="81" xr:uid="{00000000-0005-0000-0000-000043000000}"/>
    <cellStyle name="60% - Accent6 2" xfId="82" xr:uid="{00000000-0005-0000-0000-000044000000}"/>
    <cellStyle name="60% - Accent6 3" xfId="83" xr:uid="{00000000-0005-0000-0000-000045000000}"/>
    <cellStyle name="60% - Accent6 4" xfId="84" xr:uid="{00000000-0005-0000-0000-000046000000}"/>
    <cellStyle name="60% - Accent6 5" xfId="85" xr:uid="{00000000-0005-0000-0000-000047000000}"/>
    <cellStyle name="Accent1 2" xfId="86" xr:uid="{00000000-0005-0000-0000-000048000000}"/>
    <cellStyle name="Accent1 3" xfId="87" xr:uid="{00000000-0005-0000-0000-000049000000}"/>
    <cellStyle name="Accent1 4" xfId="88" xr:uid="{00000000-0005-0000-0000-00004A000000}"/>
    <cellStyle name="Accent1 5" xfId="89" xr:uid="{00000000-0005-0000-0000-00004B000000}"/>
    <cellStyle name="Accent2 2" xfId="90" xr:uid="{00000000-0005-0000-0000-00004C000000}"/>
    <cellStyle name="Accent2 3" xfId="91" xr:uid="{00000000-0005-0000-0000-00004D000000}"/>
    <cellStyle name="Accent2 4" xfId="92" xr:uid="{00000000-0005-0000-0000-00004E000000}"/>
    <cellStyle name="Accent2 5" xfId="93" xr:uid="{00000000-0005-0000-0000-00004F000000}"/>
    <cellStyle name="Accent3 2" xfId="94" xr:uid="{00000000-0005-0000-0000-000050000000}"/>
    <cellStyle name="Accent3 3" xfId="95" xr:uid="{00000000-0005-0000-0000-000051000000}"/>
    <cellStyle name="Accent3 4" xfId="96" xr:uid="{00000000-0005-0000-0000-000052000000}"/>
    <cellStyle name="Accent3 5" xfId="97" xr:uid="{00000000-0005-0000-0000-000053000000}"/>
    <cellStyle name="Accent4 2" xfId="98" xr:uid="{00000000-0005-0000-0000-000054000000}"/>
    <cellStyle name="Accent4 3" xfId="99" xr:uid="{00000000-0005-0000-0000-000055000000}"/>
    <cellStyle name="Accent4 4" xfId="100" xr:uid="{00000000-0005-0000-0000-000056000000}"/>
    <cellStyle name="Accent4 5" xfId="101" xr:uid="{00000000-0005-0000-0000-000057000000}"/>
    <cellStyle name="Accent5 2" xfId="102" xr:uid="{00000000-0005-0000-0000-000058000000}"/>
    <cellStyle name="Accent5 3" xfId="103" xr:uid="{00000000-0005-0000-0000-000059000000}"/>
    <cellStyle name="Accent5 4" xfId="104" xr:uid="{00000000-0005-0000-0000-00005A000000}"/>
    <cellStyle name="Accent5 5" xfId="105" xr:uid="{00000000-0005-0000-0000-00005B000000}"/>
    <cellStyle name="Accent6 2" xfId="106" xr:uid="{00000000-0005-0000-0000-00005C000000}"/>
    <cellStyle name="Accent6 3" xfId="107" xr:uid="{00000000-0005-0000-0000-00005D000000}"/>
    <cellStyle name="Accent6 4" xfId="108" xr:uid="{00000000-0005-0000-0000-00005E000000}"/>
    <cellStyle name="Accent6 5" xfId="109" xr:uid="{00000000-0005-0000-0000-00005F000000}"/>
    <cellStyle name="Bad 2" xfId="110" xr:uid="{00000000-0005-0000-0000-000060000000}"/>
    <cellStyle name="Bad 3" xfId="111" xr:uid="{00000000-0005-0000-0000-000061000000}"/>
    <cellStyle name="Bad 4" xfId="112" xr:uid="{00000000-0005-0000-0000-000062000000}"/>
    <cellStyle name="Bad 5" xfId="113" xr:uid="{00000000-0005-0000-0000-000063000000}"/>
    <cellStyle name="Calculation 2" xfId="114" xr:uid="{00000000-0005-0000-0000-000064000000}"/>
    <cellStyle name="Calculation 3" xfId="115" xr:uid="{00000000-0005-0000-0000-000065000000}"/>
    <cellStyle name="Calculation 4" xfId="116" xr:uid="{00000000-0005-0000-0000-000066000000}"/>
    <cellStyle name="Calculation 5" xfId="117" xr:uid="{00000000-0005-0000-0000-000067000000}"/>
    <cellStyle name="Check Cell 2" xfId="118" xr:uid="{00000000-0005-0000-0000-000068000000}"/>
    <cellStyle name="Check Cell 3" xfId="119" xr:uid="{00000000-0005-0000-0000-000069000000}"/>
    <cellStyle name="Check Cell 4" xfId="120" xr:uid="{00000000-0005-0000-0000-00006A000000}"/>
    <cellStyle name="Check Cell 5" xfId="121" xr:uid="{00000000-0005-0000-0000-00006B000000}"/>
    <cellStyle name="Comma 2" xfId="209" xr:uid="{00000000-0005-0000-0000-00006C000000}"/>
    <cellStyle name="Comma 3" xfId="210" xr:uid="{00000000-0005-0000-0000-00006D000000}"/>
    <cellStyle name="Comma 4" xfId="211" xr:uid="{00000000-0005-0000-0000-00006E000000}"/>
    <cellStyle name="Currency 2" xfId="212" xr:uid="{00000000-0005-0000-0000-00006F000000}"/>
    <cellStyle name="Explanatory Text 2" xfId="122" xr:uid="{00000000-0005-0000-0000-000070000000}"/>
    <cellStyle name="Explanatory Text 3" xfId="123" xr:uid="{00000000-0005-0000-0000-000071000000}"/>
    <cellStyle name="Explanatory Text 4" xfId="124" xr:uid="{00000000-0005-0000-0000-000072000000}"/>
    <cellStyle name="Explanatory Text 5" xfId="125" xr:uid="{00000000-0005-0000-0000-000073000000}"/>
    <cellStyle name="Good 2" xfId="126" xr:uid="{00000000-0005-0000-0000-000074000000}"/>
    <cellStyle name="Good 3" xfId="127" xr:uid="{00000000-0005-0000-0000-000075000000}"/>
    <cellStyle name="Good 4" xfId="128" xr:uid="{00000000-0005-0000-0000-000076000000}"/>
    <cellStyle name="Good 5" xfId="129" xr:uid="{00000000-0005-0000-0000-000077000000}"/>
    <cellStyle name="GreyOrWhite" xfId="1" xr:uid="{00000000-0005-0000-0000-000078000000}"/>
    <cellStyle name="GreyOrWhite 2" xfId="130" xr:uid="{00000000-0005-0000-0000-000079000000}"/>
    <cellStyle name="GreyOrWhite 3" xfId="131" xr:uid="{00000000-0005-0000-0000-00007A000000}"/>
    <cellStyle name="GreyOrWhite 4" xfId="132" xr:uid="{00000000-0005-0000-0000-00007B000000}"/>
    <cellStyle name="GreyOrWhite 5" xfId="133" xr:uid="{00000000-0005-0000-0000-00007C000000}"/>
    <cellStyle name="GreyOrWhite 6" xfId="134" xr:uid="{00000000-0005-0000-0000-00007D000000}"/>
    <cellStyle name="Heading 1 2" xfId="135" xr:uid="{00000000-0005-0000-0000-00007E000000}"/>
    <cellStyle name="Heading 1 3" xfId="136" xr:uid="{00000000-0005-0000-0000-00007F000000}"/>
    <cellStyle name="Heading 1 4" xfId="137" xr:uid="{00000000-0005-0000-0000-000080000000}"/>
    <cellStyle name="Heading 1 5" xfId="138" xr:uid="{00000000-0005-0000-0000-000081000000}"/>
    <cellStyle name="Heading 2 2" xfId="139" xr:uid="{00000000-0005-0000-0000-000082000000}"/>
    <cellStyle name="Heading 2 3" xfId="140" xr:uid="{00000000-0005-0000-0000-000083000000}"/>
    <cellStyle name="Heading 2 4" xfId="141" xr:uid="{00000000-0005-0000-0000-000084000000}"/>
    <cellStyle name="Heading 2 5" xfId="142" xr:uid="{00000000-0005-0000-0000-000085000000}"/>
    <cellStyle name="Heading 3 2" xfId="143" xr:uid="{00000000-0005-0000-0000-000086000000}"/>
    <cellStyle name="Heading 3 3" xfId="144" xr:uid="{00000000-0005-0000-0000-000087000000}"/>
    <cellStyle name="Heading 3 4" xfId="145" xr:uid="{00000000-0005-0000-0000-000088000000}"/>
    <cellStyle name="Heading 3 5" xfId="146" xr:uid="{00000000-0005-0000-0000-000089000000}"/>
    <cellStyle name="Heading 4 2" xfId="147" xr:uid="{00000000-0005-0000-0000-00008A000000}"/>
    <cellStyle name="Heading 4 3" xfId="148" xr:uid="{00000000-0005-0000-0000-00008B000000}"/>
    <cellStyle name="Heading 4 4" xfId="149" xr:uid="{00000000-0005-0000-0000-00008C000000}"/>
    <cellStyle name="Heading 4 5" xfId="150" xr:uid="{00000000-0005-0000-0000-00008D000000}"/>
    <cellStyle name="Hyperlink 2" xfId="151" xr:uid="{00000000-0005-0000-0000-00008E000000}"/>
    <cellStyle name="Hyperlink 3" xfId="152" xr:uid="{00000000-0005-0000-0000-00008F000000}"/>
    <cellStyle name="Input 2" xfId="153" xr:uid="{00000000-0005-0000-0000-000090000000}"/>
    <cellStyle name="Input 3" xfId="154" xr:uid="{00000000-0005-0000-0000-000091000000}"/>
    <cellStyle name="Input 4" xfId="155" xr:uid="{00000000-0005-0000-0000-000092000000}"/>
    <cellStyle name="Input 5" xfId="156" xr:uid="{00000000-0005-0000-0000-000093000000}"/>
    <cellStyle name="Linked Cell 2" xfId="157" xr:uid="{00000000-0005-0000-0000-000094000000}"/>
    <cellStyle name="Linked Cell 3" xfId="158" xr:uid="{00000000-0005-0000-0000-000095000000}"/>
    <cellStyle name="Linked Cell 4" xfId="159" xr:uid="{00000000-0005-0000-0000-000096000000}"/>
    <cellStyle name="Linked Cell 5" xfId="160" xr:uid="{00000000-0005-0000-0000-000097000000}"/>
    <cellStyle name="Neutral 2" xfId="161" xr:uid="{00000000-0005-0000-0000-000098000000}"/>
    <cellStyle name="Neutral 3" xfId="162" xr:uid="{00000000-0005-0000-0000-000099000000}"/>
    <cellStyle name="Neutral 4" xfId="163" xr:uid="{00000000-0005-0000-0000-00009A000000}"/>
    <cellStyle name="Neutral 5" xfId="164" xr:uid="{00000000-0005-0000-0000-00009B000000}"/>
    <cellStyle name="Nor}al" xfId="4" xr:uid="{00000000-0005-0000-0000-00009C000000}"/>
    <cellStyle name="Nor}al 2" xfId="13" xr:uid="{00000000-0005-0000-0000-00009D000000}"/>
    <cellStyle name="Nor}al 3" xfId="165" xr:uid="{00000000-0005-0000-0000-00009E000000}"/>
    <cellStyle name="Nor}al 4" xfId="166" xr:uid="{00000000-0005-0000-0000-00009F000000}"/>
    <cellStyle name="Nor}al 5" xfId="167" xr:uid="{00000000-0005-0000-0000-0000A0000000}"/>
    <cellStyle name="Nor}al 6" xfId="168" xr:uid="{00000000-0005-0000-0000-0000A1000000}"/>
    <cellStyle name="Normal" xfId="0" builtinId="0"/>
    <cellStyle name="Normal 10" xfId="169" xr:uid="{00000000-0005-0000-0000-0000A3000000}"/>
    <cellStyle name="Normal 2" xfId="2" xr:uid="{00000000-0005-0000-0000-0000A4000000}"/>
    <cellStyle name="Normal 2 2" xfId="6" xr:uid="{00000000-0005-0000-0000-0000A5000000}"/>
    <cellStyle name="Normal 2 2 2" xfId="170" xr:uid="{00000000-0005-0000-0000-0000A6000000}"/>
    <cellStyle name="Normal 3" xfId="7" xr:uid="{00000000-0005-0000-0000-0000A7000000}"/>
    <cellStyle name="Normal 3 2" xfId="5" xr:uid="{00000000-0005-0000-0000-0000A8000000}"/>
    <cellStyle name="Normal 3 2 2" xfId="213" xr:uid="{00000000-0005-0000-0000-0000A9000000}"/>
    <cellStyle name="Normal 3 3" xfId="171" xr:uid="{00000000-0005-0000-0000-0000AA000000}"/>
    <cellStyle name="Normal 3 4" xfId="172" xr:uid="{00000000-0005-0000-0000-0000AB000000}"/>
    <cellStyle name="Normal 4" xfId="8" xr:uid="{00000000-0005-0000-0000-0000AC000000}"/>
    <cellStyle name="Normal 5" xfId="9" xr:uid="{00000000-0005-0000-0000-0000AD000000}"/>
    <cellStyle name="Normal 5 2" xfId="206" xr:uid="{00000000-0005-0000-0000-0000AE000000}"/>
    <cellStyle name="Normal 6" xfId="10" xr:uid="{00000000-0005-0000-0000-0000AF000000}"/>
    <cellStyle name="Normal 6 2" xfId="214" xr:uid="{00000000-0005-0000-0000-0000B0000000}"/>
    <cellStyle name="Normal 7" xfId="173" xr:uid="{00000000-0005-0000-0000-0000B1000000}"/>
    <cellStyle name="Normal 8" xfId="11" xr:uid="{00000000-0005-0000-0000-0000B2000000}"/>
    <cellStyle name="Normal 9" xfId="174" xr:uid="{00000000-0005-0000-0000-0000B3000000}"/>
    <cellStyle name="Normal 9 2" xfId="207" xr:uid="{00000000-0005-0000-0000-0000B4000000}"/>
    <cellStyle name="Note 2" xfId="175" xr:uid="{00000000-0005-0000-0000-0000B5000000}"/>
    <cellStyle name="Note 3" xfId="176" xr:uid="{00000000-0005-0000-0000-0000B6000000}"/>
    <cellStyle name="Note 4" xfId="177" xr:uid="{00000000-0005-0000-0000-0000B7000000}"/>
    <cellStyle name="Note 5" xfId="178" xr:uid="{00000000-0005-0000-0000-0000B8000000}"/>
    <cellStyle name="Output 2" xfId="179" xr:uid="{00000000-0005-0000-0000-0000B9000000}"/>
    <cellStyle name="Output 3" xfId="180" xr:uid="{00000000-0005-0000-0000-0000BA000000}"/>
    <cellStyle name="Output 4" xfId="181" xr:uid="{00000000-0005-0000-0000-0000BB000000}"/>
    <cellStyle name="Output 5" xfId="182" xr:uid="{00000000-0005-0000-0000-0000BC000000}"/>
    <cellStyle name="Percent 2" xfId="215" xr:uid="{00000000-0005-0000-0000-0000BD000000}"/>
    <cellStyle name="Percent 3" xfId="216" xr:uid="{00000000-0005-0000-0000-0000BE000000}"/>
    <cellStyle name="Percent 4" xfId="217" xr:uid="{00000000-0005-0000-0000-0000BF000000}"/>
    <cellStyle name="Percent 5" xfId="218" xr:uid="{00000000-0005-0000-0000-0000C0000000}"/>
    <cellStyle name="Percent 6" xfId="208" xr:uid="{00000000-0005-0000-0000-0000C1000000}"/>
    <cellStyle name="Style 1" xfId="12" xr:uid="{00000000-0005-0000-0000-0000C2000000}"/>
    <cellStyle name="Style 1 2" xfId="183" xr:uid="{00000000-0005-0000-0000-0000C3000000}"/>
    <cellStyle name="Style 1 3" xfId="184" xr:uid="{00000000-0005-0000-0000-0000C4000000}"/>
    <cellStyle name="Style 1 4" xfId="185" xr:uid="{00000000-0005-0000-0000-0000C5000000}"/>
    <cellStyle name="Style 1 5" xfId="186" xr:uid="{00000000-0005-0000-0000-0000C6000000}"/>
    <cellStyle name="Style 1 6" xfId="187" xr:uid="{00000000-0005-0000-0000-0000C7000000}"/>
    <cellStyle name="TableStyleLight1" xfId="188" xr:uid="{00000000-0005-0000-0000-0000C8000000}"/>
    <cellStyle name="Title 2" xfId="189" xr:uid="{00000000-0005-0000-0000-0000C9000000}"/>
    <cellStyle name="Title 3" xfId="190" xr:uid="{00000000-0005-0000-0000-0000CA000000}"/>
    <cellStyle name="Title 4" xfId="191" xr:uid="{00000000-0005-0000-0000-0000CB000000}"/>
    <cellStyle name="Title 5" xfId="192" xr:uid="{00000000-0005-0000-0000-0000CC000000}"/>
    <cellStyle name="Total 2" xfId="193" xr:uid="{00000000-0005-0000-0000-0000CD000000}"/>
    <cellStyle name="Total 3" xfId="194" xr:uid="{00000000-0005-0000-0000-0000CE000000}"/>
    <cellStyle name="Total 4" xfId="195" xr:uid="{00000000-0005-0000-0000-0000CF000000}"/>
    <cellStyle name="Total 5" xfId="196" xr:uid="{00000000-0005-0000-0000-0000D0000000}"/>
    <cellStyle name="Warning Text 2" xfId="197" xr:uid="{00000000-0005-0000-0000-0000D1000000}"/>
    <cellStyle name="Warning Text 3" xfId="198" xr:uid="{00000000-0005-0000-0000-0000D2000000}"/>
    <cellStyle name="Warning Text 4" xfId="199" xr:uid="{00000000-0005-0000-0000-0000D3000000}"/>
    <cellStyle name="Warning Text 5" xfId="200" xr:uid="{00000000-0005-0000-0000-0000D4000000}"/>
    <cellStyle name="Yellow" xfId="3" xr:uid="{00000000-0005-0000-0000-0000D5000000}"/>
    <cellStyle name="Yellow 2" xfId="201" xr:uid="{00000000-0005-0000-0000-0000D6000000}"/>
    <cellStyle name="Yellow 3" xfId="202" xr:uid="{00000000-0005-0000-0000-0000D7000000}"/>
    <cellStyle name="Yellow 4" xfId="203" xr:uid="{00000000-0005-0000-0000-0000D8000000}"/>
    <cellStyle name="Yellow 5" xfId="204" xr:uid="{00000000-0005-0000-0000-0000D9000000}"/>
    <cellStyle name="Yellow 6" xfId="205" xr:uid="{00000000-0005-0000-0000-0000DA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showGridLines="0" zoomScale="190" zoomScaleNormal="190" workbookViewId="0">
      <selection activeCell="A8" sqref="A8"/>
    </sheetView>
  </sheetViews>
  <sheetFormatPr defaultRowHeight="15" x14ac:dyDescent="0.25"/>
  <cols>
    <col min="1" max="1" width="4.7109375" bestFit="1" customWidth="1"/>
    <col min="2" max="2" width="44.42578125" bestFit="1" customWidth="1"/>
    <col min="3" max="3" width="11" bestFit="1" customWidth="1"/>
    <col min="4" max="4" width="13" customWidth="1"/>
    <col min="5" max="5" width="12.140625" bestFit="1" customWidth="1"/>
    <col min="6" max="6" width="11" bestFit="1" customWidth="1"/>
  </cols>
  <sheetData>
    <row r="1" spans="1:6" ht="20.25" x14ac:dyDescent="0.3">
      <c r="A1" s="28">
        <v>1</v>
      </c>
      <c r="B1" s="27" t="s">
        <v>408</v>
      </c>
    </row>
    <row r="2" spans="1:6" ht="20.25" x14ac:dyDescent="0.3">
      <c r="A2" s="28">
        <v>2</v>
      </c>
      <c r="B2" s="27" t="s">
        <v>409</v>
      </c>
      <c r="C2" s="53"/>
      <c r="D2" s="53"/>
      <c r="F2" s="54"/>
    </row>
    <row r="3" spans="1:6" ht="20.25" x14ac:dyDescent="0.3">
      <c r="A3" s="28">
        <v>3</v>
      </c>
      <c r="B3" s="27" t="s">
        <v>431</v>
      </c>
      <c r="C3" s="53"/>
      <c r="D3" s="53"/>
      <c r="F3" s="54"/>
    </row>
    <row r="4" spans="1:6" ht="20.25" x14ac:dyDescent="0.3">
      <c r="A4" s="28">
        <v>4</v>
      </c>
      <c r="B4" s="27" t="s">
        <v>432</v>
      </c>
    </row>
    <row r="5" spans="1:6" ht="20.25" x14ac:dyDescent="0.3">
      <c r="A5" s="28">
        <v>5</v>
      </c>
      <c r="B5" s="27" t="s">
        <v>433</v>
      </c>
    </row>
    <row r="6" spans="1:6" ht="20.25" x14ac:dyDescent="0.3">
      <c r="A6" s="28">
        <v>6</v>
      </c>
      <c r="B6" s="27" t="s">
        <v>6</v>
      </c>
    </row>
    <row r="7" spans="1:6" ht="20.25" x14ac:dyDescent="0.3">
      <c r="A7" s="28">
        <v>7</v>
      </c>
      <c r="B7" s="27" t="s">
        <v>407</v>
      </c>
    </row>
    <row r="8" spans="1:6" ht="20.25" x14ac:dyDescent="0.3">
      <c r="A8" s="28">
        <v>8</v>
      </c>
      <c r="B8" s="27" t="s">
        <v>452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02"/>
  <sheetViews>
    <sheetView showGridLines="0" zoomScale="120" zoomScaleNormal="120" workbookViewId="0">
      <selection activeCell="R3" sqref="R3:R201"/>
    </sheetView>
  </sheetViews>
  <sheetFormatPr defaultRowHeight="15" x14ac:dyDescent="0.25"/>
  <cols>
    <col min="1" max="1" width="12.5703125" style="7" bestFit="1" customWidth="1"/>
    <col min="2" max="2" width="9.140625" style="8"/>
    <col min="3" max="3" width="22.28515625" style="8" customWidth="1"/>
    <col min="4" max="4" width="6" style="7" customWidth="1"/>
    <col min="5" max="5" width="10.7109375" style="7" customWidth="1"/>
    <col min="6" max="7" width="9.140625" style="7"/>
    <col min="8" max="8" width="18" style="7" customWidth="1"/>
    <col min="9" max="9" width="15.140625" style="7" bestFit="1" customWidth="1"/>
    <col min="10" max="11" width="9.140625" style="7"/>
    <col min="12" max="12" width="23.5703125" style="7" customWidth="1"/>
    <col min="13" max="13" width="24.85546875" style="7" customWidth="1"/>
    <col min="14" max="14" width="21.28515625" style="7" customWidth="1"/>
    <col min="15" max="17" width="9.140625" style="7"/>
    <col min="18" max="18" width="12" style="7" bestFit="1" customWidth="1"/>
    <col min="19" max="16384" width="9.140625" style="7"/>
  </cols>
  <sheetData>
    <row r="1" spans="1:23" x14ac:dyDescent="0.25">
      <c r="C1" s="9"/>
      <c r="E1" s="59" t="s">
        <v>373</v>
      </c>
      <c r="F1" s="59"/>
      <c r="L1" s="60" t="s">
        <v>374</v>
      </c>
      <c r="M1" s="60"/>
      <c r="N1" s="60"/>
      <c r="R1" s="9"/>
      <c r="T1" s="60" t="s">
        <v>375</v>
      </c>
      <c r="U1" s="60"/>
      <c r="V1" s="60"/>
    </row>
    <row r="2" spans="1:23" ht="30" x14ac:dyDescent="0.25">
      <c r="A2" s="10" t="s">
        <v>376</v>
      </c>
      <c r="B2" s="10" t="s">
        <v>377</v>
      </c>
      <c r="C2" s="10" t="s">
        <v>378</v>
      </c>
      <c r="E2" s="11" t="s">
        <v>377</v>
      </c>
      <c r="F2" s="11" t="s">
        <v>378</v>
      </c>
      <c r="H2" s="9"/>
      <c r="L2" s="12" t="s">
        <v>379</v>
      </c>
      <c r="M2" s="12" t="s">
        <v>380</v>
      </c>
      <c r="N2" s="12" t="s">
        <v>381</v>
      </c>
      <c r="P2" s="12" t="s">
        <v>382</v>
      </c>
      <c r="Q2" s="12" t="s">
        <v>383</v>
      </c>
      <c r="R2" s="12" t="s">
        <v>384</v>
      </c>
      <c r="S2" s="13"/>
      <c r="T2" s="56" t="s">
        <v>385</v>
      </c>
      <c r="U2" s="57"/>
      <c r="V2" s="58"/>
      <c r="W2" s="13"/>
    </row>
    <row r="3" spans="1:23" x14ac:dyDescent="0.25">
      <c r="A3" s="14" t="s">
        <v>386</v>
      </c>
      <c r="B3" s="15">
        <v>36</v>
      </c>
      <c r="C3" s="55" t="str">
        <f>VLOOKUP($B3,$E$3:$F$7,2,1)</f>
        <v>F</v>
      </c>
      <c r="E3" s="16">
        <v>0</v>
      </c>
      <c r="F3" s="16" t="s">
        <v>387</v>
      </c>
      <c r="I3" s="17" t="s">
        <v>388</v>
      </c>
      <c r="J3" s="40">
        <v>2700</v>
      </c>
      <c r="L3" s="18">
        <v>0</v>
      </c>
      <c r="M3" s="18">
        <v>2650</v>
      </c>
      <c r="N3" s="19">
        <v>0.15</v>
      </c>
      <c r="P3" s="20">
        <v>1</v>
      </c>
      <c r="Q3" s="20">
        <v>500000</v>
      </c>
      <c r="R3" s="43">
        <f>VLOOKUP(Q3,$T$3:$V$14,3,1)</f>
        <v>0.18</v>
      </c>
      <c r="S3" s="13"/>
      <c r="T3" s="20">
        <v>50000</v>
      </c>
      <c r="U3" s="20">
        <v>100000</v>
      </c>
      <c r="V3" s="21">
        <v>0.1</v>
      </c>
    </row>
    <row r="4" spans="1:23" x14ac:dyDescent="0.25">
      <c r="A4" s="14" t="s">
        <v>389</v>
      </c>
      <c r="B4" s="15">
        <v>68</v>
      </c>
      <c r="C4" s="55" t="str">
        <f t="shared" ref="C4:C15" si="0">VLOOKUP($B4,$E$3:$F$7,2,1)</f>
        <v>D</v>
      </c>
      <c r="E4" s="16">
        <v>40</v>
      </c>
      <c r="F4" s="16" t="s">
        <v>390</v>
      </c>
      <c r="I4" s="17" t="s">
        <v>391</v>
      </c>
      <c r="J4" s="42">
        <f>VLOOKUP(J3,L3:N8,3,1)</f>
        <v>0.28000000000000003</v>
      </c>
      <c r="L4" s="22">
        <f>M3+1</f>
        <v>2651</v>
      </c>
      <c r="M4" s="22">
        <v>27300</v>
      </c>
      <c r="N4" s="23">
        <v>0.28000000000000003</v>
      </c>
      <c r="P4" s="20">
        <f t="shared" ref="P4:P67" si="1">P3+1</f>
        <v>2</v>
      </c>
      <c r="Q4" s="20">
        <v>510000</v>
      </c>
      <c r="R4" s="43">
        <f t="shared" ref="R4:R67" si="2">VLOOKUP(Q4,$T$3:$V$14,3,1)</f>
        <v>0.19999999999999998</v>
      </c>
      <c r="S4" s="13"/>
      <c r="T4" s="20">
        <v>100001</v>
      </c>
      <c r="U4" s="20">
        <f t="shared" ref="U4:U14" si="3">T4+100000-1</f>
        <v>200000</v>
      </c>
      <c r="V4" s="24">
        <f t="shared" ref="V4:V14" si="4">V3+2%</f>
        <v>0.12000000000000001</v>
      </c>
    </row>
    <row r="5" spans="1:23" x14ac:dyDescent="0.25">
      <c r="A5" s="14" t="s">
        <v>392</v>
      </c>
      <c r="B5" s="15">
        <v>50</v>
      </c>
      <c r="C5" s="55" t="str">
        <f t="shared" si="0"/>
        <v>D</v>
      </c>
      <c r="E5" s="16">
        <v>70</v>
      </c>
      <c r="F5" s="16" t="s">
        <v>393</v>
      </c>
      <c r="L5" s="22">
        <f>M4+1</f>
        <v>27301</v>
      </c>
      <c r="M5" s="22">
        <v>58500</v>
      </c>
      <c r="N5" s="23">
        <v>0.31</v>
      </c>
      <c r="P5" s="20">
        <f t="shared" si="1"/>
        <v>3</v>
      </c>
      <c r="Q5" s="20">
        <v>520000</v>
      </c>
      <c r="R5" s="43">
        <f t="shared" si="2"/>
        <v>0.19999999999999998</v>
      </c>
      <c r="S5" s="13"/>
      <c r="T5" s="20">
        <v>200001</v>
      </c>
      <c r="U5" s="20">
        <f t="shared" si="3"/>
        <v>300000</v>
      </c>
      <c r="V5" s="24">
        <f t="shared" si="4"/>
        <v>0.14000000000000001</v>
      </c>
    </row>
    <row r="6" spans="1:23" x14ac:dyDescent="0.25">
      <c r="A6" s="14" t="s">
        <v>394</v>
      </c>
      <c r="B6" s="15">
        <v>69</v>
      </c>
      <c r="C6" s="55" t="str">
        <f t="shared" si="0"/>
        <v>D</v>
      </c>
      <c r="E6" s="16">
        <v>80</v>
      </c>
      <c r="F6" s="16" t="s">
        <v>395</v>
      </c>
      <c r="J6" s="25"/>
      <c r="L6" s="22">
        <f>M5+1</f>
        <v>58501</v>
      </c>
      <c r="M6" s="22">
        <v>131800</v>
      </c>
      <c r="N6" s="23">
        <v>0.36</v>
      </c>
      <c r="P6" s="20">
        <f t="shared" si="1"/>
        <v>4</v>
      </c>
      <c r="Q6" s="20">
        <v>530000</v>
      </c>
      <c r="R6" s="43">
        <f t="shared" si="2"/>
        <v>0.19999999999999998</v>
      </c>
      <c r="S6" s="13"/>
      <c r="T6" s="20">
        <v>300001</v>
      </c>
      <c r="U6" s="20">
        <f t="shared" si="3"/>
        <v>400000</v>
      </c>
      <c r="V6" s="24">
        <f t="shared" si="4"/>
        <v>0.16</v>
      </c>
    </row>
    <row r="7" spans="1:23" x14ac:dyDescent="0.25">
      <c r="A7" s="14" t="s">
        <v>396</v>
      </c>
      <c r="B7" s="15">
        <v>92</v>
      </c>
      <c r="C7" s="55" t="str">
        <f t="shared" si="0"/>
        <v>B</v>
      </c>
      <c r="E7" s="16">
        <v>100</v>
      </c>
      <c r="F7" s="16" t="s">
        <v>397</v>
      </c>
      <c r="H7" s="52"/>
      <c r="I7" s="30"/>
      <c r="L7" s="22">
        <f>M6+1</f>
        <v>131801</v>
      </c>
      <c r="M7" s="22">
        <v>284700</v>
      </c>
      <c r="N7" s="23">
        <v>0.39600000000000002</v>
      </c>
      <c r="P7" s="20">
        <f t="shared" si="1"/>
        <v>5</v>
      </c>
      <c r="Q7" s="20">
        <v>540000</v>
      </c>
      <c r="R7" s="43">
        <f t="shared" si="2"/>
        <v>0.19999999999999998</v>
      </c>
      <c r="S7" s="13"/>
      <c r="T7" s="20">
        <v>400001</v>
      </c>
      <c r="U7" s="20">
        <f t="shared" si="3"/>
        <v>500000</v>
      </c>
      <c r="V7" s="24">
        <f t="shared" si="4"/>
        <v>0.18</v>
      </c>
    </row>
    <row r="8" spans="1:23" x14ac:dyDescent="0.25">
      <c r="A8" s="14" t="s">
        <v>398</v>
      </c>
      <c r="B8" s="15">
        <v>100</v>
      </c>
      <c r="C8" s="55" t="str">
        <f t="shared" si="0"/>
        <v>A</v>
      </c>
      <c r="H8" s="52"/>
      <c r="I8" s="30"/>
      <c r="L8" s="22">
        <f>M7+1</f>
        <v>284701</v>
      </c>
      <c r="M8" s="22"/>
      <c r="N8" s="23">
        <v>0.45250000000000001</v>
      </c>
      <c r="P8" s="20">
        <f t="shared" si="1"/>
        <v>6</v>
      </c>
      <c r="Q8" s="41">
        <v>893426</v>
      </c>
      <c r="R8" s="43">
        <f t="shared" si="2"/>
        <v>0.25999999999999995</v>
      </c>
      <c r="S8" s="13"/>
      <c r="T8" s="20">
        <v>500001</v>
      </c>
      <c r="U8" s="20">
        <f t="shared" si="3"/>
        <v>600000</v>
      </c>
      <c r="V8" s="24">
        <f t="shared" si="4"/>
        <v>0.19999999999999998</v>
      </c>
    </row>
    <row r="9" spans="1:23" x14ac:dyDescent="0.25">
      <c r="A9" s="14" t="s">
        <v>399</v>
      </c>
      <c r="B9" s="15">
        <v>74</v>
      </c>
      <c r="C9" s="55" t="str">
        <f t="shared" si="0"/>
        <v>C</v>
      </c>
      <c r="P9" s="20">
        <f t="shared" si="1"/>
        <v>7</v>
      </c>
      <c r="Q9" s="20">
        <v>560000</v>
      </c>
      <c r="R9" s="43">
        <f t="shared" si="2"/>
        <v>0.19999999999999998</v>
      </c>
      <c r="S9" s="13"/>
      <c r="T9" s="20">
        <v>600001</v>
      </c>
      <c r="U9" s="20">
        <f t="shared" si="3"/>
        <v>700000</v>
      </c>
      <c r="V9" s="24">
        <f t="shared" si="4"/>
        <v>0.21999999999999997</v>
      </c>
    </row>
    <row r="10" spans="1:23" ht="15.75" thickBot="1" x14ac:dyDescent="0.3">
      <c r="A10" s="14" t="s">
        <v>400</v>
      </c>
      <c r="B10" s="15">
        <v>45</v>
      </c>
      <c r="C10" s="55" t="str">
        <f t="shared" si="0"/>
        <v>D</v>
      </c>
      <c r="P10" s="20">
        <f t="shared" si="1"/>
        <v>8</v>
      </c>
      <c r="Q10" s="20">
        <v>570000</v>
      </c>
      <c r="R10" s="43">
        <f t="shared" si="2"/>
        <v>0.19999999999999998</v>
      </c>
      <c r="S10" s="13"/>
      <c r="T10" s="20">
        <v>700001</v>
      </c>
      <c r="U10" s="20">
        <f t="shared" si="3"/>
        <v>800000</v>
      </c>
      <c r="V10" s="24">
        <f t="shared" si="4"/>
        <v>0.23999999999999996</v>
      </c>
    </row>
    <row r="11" spans="1:23" ht="15.75" thickBot="1" x14ac:dyDescent="0.3">
      <c r="A11" s="14" t="s">
        <v>401</v>
      </c>
      <c r="B11" s="15">
        <v>60</v>
      </c>
      <c r="C11" s="55" t="str">
        <f t="shared" si="0"/>
        <v>D</v>
      </c>
      <c r="E11" s="34" t="s">
        <v>447</v>
      </c>
      <c r="F11" s="35"/>
      <c r="G11" s="35"/>
      <c r="H11" s="36"/>
      <c r="P11" s="20">
        <f t="shared" si="1"/>
        <v>9</v>
      </c>
      <c r="Q11" s="20">
        <v>435262</v>
      </c>
      <c r="R11" s="43">
        <f t="shared" si="2"/>
        <v>0.18</v>
      </c>
      <c r="S11" s="13"/>
      <c r="T11" s="20">
        <v>800001</v>
      </c>
      <c r="U11" s="20">
        <f t="shared" si="3"/>
        <v>900000</v>
      </c>
      <c r="V11" s="24">
        <f t="shared" si="4"/>
        <v>0.25999999999999995</v>
      </c>
    </row>
    <row r="12" spans="1:23" x14ac:dyDescent="0.25">
      <c r="A12" s="14" t="s">
        <v>402</v>
      </c>
      <c r="B12" s="15">
        <v>89</v>
      </c>
      <c r="C12" s="55" t="str">
        <f t="shared" si="0"/>
        <v>B</v>
      </c>
      <c r="E12" s="30"/>
      <c r="P12" s="20">
        <f t="shared" si="1"/>
        <v>10</v>
      </c>
      <c r="Q12" s="20">
        <v>590000</v>
      </c>
      <c r="R12" s="43">
        <f t="shared" si="2"/>
        <v>0.19999999999999998</v>
      </c>
      <c r="S12" s="13"/>
      <c r="T12" s="20">
        <v>900001</v>
      </c>
      <c r="U12" s="20">
        <f t="shared" si="3"/>
        <v>1000000</v>
      </c>
      <c r="V12" s="24">
        <f t="shared" si="4"/>
        <v>0.27999999999999997</v>
      </c>
    </row>
    <row r="13" spans="1:23" x14ac:dyDescent="0.25">
      <c r="A13" s="14" t="s">
        <v>403</v>
      </c>
      <c r="B13" s="15">
        <v>99</v>
      </c>
      <c r="C13" s="55" t="str">
        <f t="shared" si="0"/>
        <v>B</v>
      </c>
      <c r="P13" s="20">
        <f t="shared" si="1"/>
        <v>11</v>
      </c>
      <c r="Q13" s="20">
        <v>600000</v>
      </c>
      <c r="R13" s="43">
        <f t="shared" si="2"/>
        <v>0.19999999999999998</v>
      </c>
      <c r="S13" s="13"/>
      <c r="T13" s="20">
        <v>1000001</v>
      </c>
      <c r="U13" s="20">
        <f t="shared" si="3"/>
        <v>1100000</v>
      </c>
      <c r="V13" s="24">
        <f t="shared" si="4"/>
        <v>0.3</v>
      </c>
    </row>
    <row r="14" spans="1:23" x14ac:dyDescent="0.25">
      <c r="A14" s="14" t="s">
        <v>404</v>
      </c>
      <c r="B14" s="15">
        <v>89</v>
      </c>
      <c r="C14" s="55" t="str">
        <f t="shared" si="0"/>
        <v>B</v>
      </c>
      <c r="P14" s="20">
        <f t="shared" si="1"/>
        <v>12</v>
      </c>
      <c r="Q14" s="20">
        <v>610000</v>
      </c>
      <c r="R14" s="43">
        <f t="shared" si="2"/>
        <v>0.21999999999999997</v>
      </c>
      <c r="S14" s="13"/>
      <c r="T14" s="20">
        <v>1100001</v>
      </c>
      <c r="U14" s="20">
        <f t="shared" si="3"/>
        <v>1200000</v>
      </c>
      <c r="V14" s="24">
        <f t="shared" si="4"/>
        <v>0.32</v>
      </c>
    </row>
    <row r="15" spans="1:23" x14ac:dyDescent="0.25">
      <c r="A15" s="14" t="s">
        <v>405</v>
      </c>
      <c r="B15" s="15">
        <v>200</v>
      </c>
      <c r="C15" s="55" t="str">
        <f t="shared" si="0"/>
        <v>A</v>
      </c>
      <c r="P15" s="20">
        <f t="shared" si="1"/>
        <v>13</v>
      </c>
      <c r="Q15" s="20">
        <v>620000</v>
      </c>
      <c r="R15" s="43">
        <f t="shared" si="2"/>
        <v>0.21999999999999997</v>
      </c>
      <c r="S15" s="13"/>
      <c r="T15" s="13"/>
    </row>
    <row r="16" spans="1:23" x14ac:dyDescent="0.25">
      <c r="C16" s="32"/>
      <c r="P16" s="20">
        <f t="shared" si="1"/>
        <v>14</v>
      </c>
      <c r="Q16" s="20">
        <v>630000</v>
      </c>
      <c r="R16" s="43">
        <f t="shared" si="2"/>
        <v>0.21999999999999997</v>
      </c>
      <c r="S16" s="13"/>
      <c r="T16" s="13"/>
      <c r="U16" s="13"/>
      <c r="V16" s="13"/>
      <c r="W16" s="13"/>
    </row>
    <row r="17" spans="16:23" x14ac:dyDescent="0.25">
      <c r="P17" s="20">
        <f t="shared" si="1"/>
        <v>15</v>
      </c>
      <c r="Q17" s="20">
        <v>640000</v>
      </c>
      <c r="R17" s="43">
        <f t="shared" si="2"/>
        <v>0.21999999999999997</v>
      </c>
      <c r="S17" s="13"/>
      <c r="T17" s="13"/>
      <c r="U17" s="13"/>
      <c r="V17" s="13"/>
      <c r="W17" s="13"/>
    </row>
    <row r="18" spans="16:23" x14ac:dyDescent="0.25">
      <c r="P18" s="20">
        <f t="shared" si="1"/>
        <v>16</v>
      </c>
      <c r="Q18" s="20">
        <v>650000</v>
      </c>
      <c r="R18" s="43">
        <f t="shared" si="2"/>
        <v>0.21999999999999997</v>
      </c>
      <c r="S18" s="13"/>
      <c r="T18" s="13"/>
      <c r="U18" s="13"/>
      <c r="V18" s="13"/>
      <c r="W18" s="13"/>
    </row>
    <row r="19" spans="16:23" x14ac:dyDescent="0.25">
      <c r="P19" s="20">
        <f t="shared" si="1"/>
        <v>17</v>
      </c>
      <c r="Q19" s="20">
        <v>660000</v>
      </c>
      <c r="R19" s="43">
        <f t="shared" si="2"/>
        <v>0.21999999999999997</v>
      </c>
      <c r="S19" s="13"/>
      <c r="T19" s="13"/>
      <c r="U19" s="13"/>
      <c r="V19" s="13"/>
      <c r="W19" s="13"/>
    </row>
    <row r="20" spans="16:23" x14ac:dyDescent="0.25">
      <c r="P20" s="20">
        <f t="shared" si="1"/>
        <v>18</v>
      </c>
      <c r="Q20" s="20">
        <v>670000</v>
      </c>
      <c r="R20" s="43">
        <f t="shared" si="2"/>
        <v>0.21999999999999997</v>
      </c>
      <c r="S20" s="13"/>
      <c r="T20" s="13"/>
      <c r="U20" s="13"/>
      <c r="V20" s="13"/>
      <c r="W20" s="13"/>
    </row>
    <row r="21" spans="16:23" x14ac:dyDescent="0.25">
      <c r="P21" s="20">
        <f t="shared" si="1"/>
        <v>19</v>
      </c>
      <c r="Q21" s="20">
        <v>680000</v>
      </c>
      <c r="R21" s="43">
        <f t="shared" si="2"/>
        <v>0.21999999999999997</v>
      </c>
      <c r="S21" s="13"/>
      <c r="T21" s="13"/>
      <c r="U21" s="13"/>
      <c r="V21" s="13"/>
      <c r="W21" s="13"/>
    </row>
    <row r="22" spans="16:23" x14ac:dyDescent="0.25">
      <c r="P22" s="20">
        <f t="shared" si="1"/>
        <v>20</v>
      </c>
      <c r="Q22" s="20">
        <v>690000</v>
      </c>
      <c r="R22" s="43">
        <f t="shared" si="2"/>
        <v>0.21999999999999997</v>
      </c>
      <c r="S22" s="13"/>
      <c r="T22" s="13"/>
      <c r="U22" s="13"/>
      <c r="V22" s="13"/>
      <c r="W22" s="13"/>
    </row>
    <row r="23" spans="16:23" x14ac:dyDescent="0.25">
      <c r="P23" s="20">
        <f t="shared" si="1"/>
        <v>21</v>
      </c>
      <c r="Q23" s="20">
        <v>700000</v>
      </c>
      <c r="R23" s="43">
        <f t="shared" si="2"/>
        <v>0.21999999999999997</v>
      </c>
      <c r="S23" s="13"/>
      <c r="T23" s="13"/>
      <c r="U23" s="13"/>
      <c r="V23" s="13"/>
      <c r="W23" s="13"/>
    </row>
    <row r="24" spans="16:23" x14ac:dyDescent="0.25">
      <c r="P24" s="20">
        <f t="shared" si="1"/>
        <v>22</v>
      </c>
      <c r="Q24" s="20">
        <v>710000</v>
      </c>
      <c r="R24" s="43">
        <f t="shared" si="2"/>
        <v>0.23999999999999996</v>
      </c>
      <c r="S24" s="13"/>
      <c r="T24" s="13"/>
      <c r="U24" s="13"/>
      <c r="V24" s="13"/>
      <c r="W24" s="13"/>
    </row>
    <row r="25" spans="16:23" x14ac:dyDescent="0.25">
      <c r="P25" s="20">
        <f t="shared" si="1"/>
        <v>23</v>
      </c>
      <c r="Q25" s="20">
        <v>720000</v>
      </c>
      <c r="R25" s="43">
        <f t="shared" si="2"/>
        <v>0.23999999999999996</v>
      </c>
      <c r="S25" s="13"/>
      <c r="T25" s="13"/>
      <c r="U25" s="13"/>
      <c r="V25" s="13"/>
      <c r="W25" s="13"/>
    </row>
    <row r="26" spans="16:23" x14ac:dyDescent="0.25">
      <c r="P26" s="20">
        <f t="shared" si="1"/>
        <v>24</v>
      </c>
      <c r="Q26" s="20">
        <v>730000</v>
      </c>
      <c r="R26" s="43">
        <f t="shared" si="2"/>
        <v>0.23999999999999996</v>
      </c>
      <c r="S26" s="13"/>
      <c r="T26" s="13"/>
      <c r="U26" s="13"/>
      <c r="V26" s="13"/>
      <c r="W26" s="13"/>
    </row>
    <row r="27" spans="16:23" x14ac:dyDescent="0.25">
      <c r="P27" s="20">
        <f t="shared" si="1"/>
        <v>25</v>
      </c>
      <c r="Q27" s="20">
        <v>740000</v>
      </c>
      <c r="R27" s="43">
        <f t="shared" si="2"/>
        <v>0.23999999999999996</v>
      </c>
      <c r="S27" s="13"/>
      <c r="T27" s="13"/>
      <c r="U27" s="13"/>
      <c r="V27" s="13"/>
      <c r="W27" s="13"/>
    </row>
    <row r="28" spans="16:23" x14ac:dyDescent="0.25">
      <c r="P28" s="20">
        <f t="shared" si="1"/>
        <v>26</v>
      </c>
      <c r="Q28" s="20">
        <v>750000</v>
      </c>
      <c r="R28" s="43">
        <f t="shared" si="2"/>
        <v>0.23999999999999996</v>
      </c>
      <c r="S28" s="13"/>
      <c r="T28" s="13"/>
      <c r="U28" s="13"/>
      <c r="V28" s="13"/>
      <c r="W28" s="13"/>
    </row>
    <row r="29" spans="16:23" x14ac:dyDescent="0.25">
      <c r="P29" s="20">
        <f t="shared" si="1"/>
        <v>27</v>
      </c>
      <c r="Q29" s="20">
        <v>760000</v>
      </c>
      <c r="R29" s="43">
        <f t="shared" si="2"/>
        <v>0.23999999999999996</v>
      </c>
      <c r="S29" s="13"/>
      <c r="T29" s="13"/>
      <c r="U29" s="13"/>
      <c r="V29" s="13"/>
      <c r="W29" s="13"/>
    </row>
    <row r="30" spans="16:23" x14ac:dyDescent="0.25">
      <c r="P30" s="20">
        <f t="shared" si="1"/>
        <v>28</v>
      </c>
      <c r="Q30" s="20">
        <v>770000</v>
      </c>
      <c r="R30" s="43">
        <f t="shared" si="2"/>
        <v>0.23999999999999996</v>
      </c>
      <c r="S30" s="13"/>
      <c r="T30" s="13"/>
      <c r="U30" s="13"/>
      <c r="V30" s="13"/>
      <c r="W30" s="13"/>
    </row>
    <row r="31" spans="16:23" x14ac:dyDescent="0.25">
      <c r="P31" s="20">
        <f t="shared" si="1"/>
        <v>29</v>
      </c>
      <c r="Q31" s="20">
        <v>780000</v>
      </c>
      <c r="R31" s="43">
        <f t="shared" si="2"/>
        <v>0.23999999999999996</v>
      </c>
      <c r="S31" s="13"/>
      <c r="T31" s="13"/>
      <c r="U31" s="13"/>
      <c r="V31" s="13"/>
      <c r="W31" s="13"/>
    </row>
    <row r="32" spans="16:23" x14ac:dyDescent="0.25">
      <c r="P32" s="20">
        <f t="shared" si="1"/>
        <v>30</v>
      </c>
      <c r="Q32" s="20">
        <v>790000</v>
      </c>
      <c r="R32" s="43">
        <f t="shared" si="2"/>
        <v>0.23999999999999996</v>
      </c>
      <c r="S32" s="13"/>
      <c r="T32" s="13"/>
      <c r="U32" s="13"/>
      <c r="V32" s="13"/>
      <c r="W32" s="13"/>
    </row>
    <row r="33" spans="16:23" x14ac:dyDescent="0.25">
      <c r="P33" s="20">
        <f t="shared" si="1"/>
        <v>31</v>
      </c>
      <c r="Q33" s="20">
        <v>800000</v>
      </c>
      <c r="R33" s="43">
        <f t="shared" si="2"/>
        <v>0.23999999999999996</v>
      </c>
      <c r="S33" s="13"/>
      <c r="T33" s="13"/>
      <c r="U33" s="13"/>
      <c r="V33" s="13"/>
      <c r="W33" s="13"/>
    </row>
    <row r="34" spans="16:23" x14ac:dyDescent="0.25">
      <c r="P34" s="20">
        <f t="shared" si="1"/>
        <v>32</v>
      </c>
      <c r="Q34" s="20">
        <v>810000</v>
      </c>
      <c r="R34" s="43">
        <f t="shared" si="2"/>
        <v>0.25999999999999995</v>
      </c>
      <c r="S34" s="13"/>
      <c r="T34" s="13"/>
      <c r="U34" s="13"/>
      <c r="V34" s="13"/>
      <c r="W34" s="13"/>
    </row>
    <row r="35" spans="16:23" x14ac:dyDescent="0.25">
      <c r="P35" s="20">
        <f t="shared" si="1"/>
        <v>33</v>
      </c>
      <c r="Q35" s="20">
        <v>820000</v>
      </c>
      <c r="R35" s="43">
        <f t="shared" si="2"/>
        <v>0.25999999999999995</v>
      </c>
      <c r="S35" s="13"/>
      <c r="T35" s="13"/>
      <c r="U35" s="13"/>
      <c r="V35" s="13"/>
      <c r="W35" s="13"/>
    </row>
    <row r="36" spans="16:23" x14ac:dyDescent="0.25">
      <c r="P36" s="20">
        <f t="shared" si="1"/>
        <v>34</v>
      </c>
      <c r="Q36" s="20">
        <v>830000</v>
      </c>
      <c r="R36" s="43">
        <f t="shared" si="2"/>
        <v>0.25999999999999995</v>
      </c>
      <c r="S36" s="13"/>
      <c r="T36" s="13"/>
      <c r="U36" s="13"/>
      <c r="V36" s="13"/>
      <c r="W36" s="13"/>
    </row>
    <row r="37" spans="16:23" x14ac:dyDescent="0.25">
      <c r="P37" s="20">
        <f t="shared" si="1"/>
        <v>35</v>
      </c>
      <c r="Q37" s="20">
        <v>840000</v>
      </c>
      <c r="R37" s="43">
        <f t="shared" si="2"/>
        <v>0.25999999999999995</v>
      </c>
      <c r="S37" s="13"/>
      <c r="T37" s="13"/>
      <c r="U37" s="13"/>
      <c r="V37" s="13"/>
      <c r="W37" s="13"/>
    </row>
    <row r="38" spans="16:23" x14ac:dyDescent="0.25">
      <c r="P38" s="20">
        <f t="shared" si="1"/>
        <v>36</v>
      </c>
      <c r="Q38" s="20">
        <v>850000</v>
      </c>
      <c r="R38" s="43">
        <f t="shared" si="2"/>
        <v>0.25999999999999995</v>
      </c>
      <c r="S38" s="13"/>
      <c r="T38" s="13"/>
      <c r="U38" s="13"/>
      <c r="V38" s="13"/>
      <c r="W38" s="13"/>
    </row>
    <row r="39" spans="16:23" x14ac:dyDescent="0.25">
      <c r="P39" s="20">
        <f t="shared" si="1"/>
        <v>37</v>
      </c>
      <c r="Q39" s="20">
        <v>860000</v>
      </c>
      <c r="R39" s="43">
        <f t="shared" si="2"/>
        <v>0.25999999999999995</v>
      </c>
      <c r="S39" s="13"/>
      <c r="T39" s="13"/>
      <c r="U39" s="13"/>
      <c r="V39" s="13"/>
      <c r="W39" s="13"/>
    </row>
    <row r="40" spans="16:23" x14ac:dyDescent="0.25">
      <c r="P40" s="20">
        <f t="shared" si="1"/>
        <v>38</v>
      </c>
      <c r="Q40" s="20">
        <v>870000</v>
      </c>
      <c r="R40" s="43">
        <f t="shared" si="2"/>
        <v>0.25999999999999995</v>
      </c>
      <c r="S40" s="13"/>
      <c r="T40" s="13"/>
      <c r="U40" s="13"/>
      <c r="V40" s="13"/>
      <c r="W40" s="13"/>
    </row>
    <row r="41" spans="16:23" x14ac:dyDescent="0.25">
      <c r="P41" s="20">
        <f t="shared" si="1"/>
        <v>39</v>
      </c>
      <c r="Q41" s="20">
        <v>880000</v>
      </c>
      <c r="R41" s="43">
        <f t="shared" si="2"/>
        <v>0.25999999999999995</v>
      </c>
      <c r="S41" s="13"/>
      <c r="T41" s="13"/>
      <c r="U41" s="13"/>
      <c r="V41" s="13"/>
      <c r="W41" s="13"/>
    </row>
    <row r="42" spans="16:23" x14ac:dyDescent="0.25">
      <c r="P42" s="20">
        <f t="shared" si="1"/>
        <v>40</v>
      </c>
      <c r="Q42" s="20">
        <v>890000</v>
      </c>
      <c r="R42" s="43">
        <f t="shared" si="2"/>
        <v>0.25999999999999995</v>
      </c>
      <c r="S42" s="13"/>
      <c r="T42" s="13"/>
      <c r="U42" s="13"/>
      <c r="V42" s="13"/>
      <c r="W42" s="13"/>
    </row>
    <row r="43" spans="16:23" x14ac:dyDescent="0.25">
      <c r="P43" s="20">
        <f t="shared" si="1"/>
        <v>41</v>
      </c>
      <c r="Q43" s="20">
        <v>900000</v>
      </c>
      <c r="R43" s="43">
        <f t="shared" si="2"/>
        <v>0.25999999999999995</v>
      </c>
      <c r="S43" s="13"/>
      <c r="T43" s="13"/>
      <c r="U43" s="13"/>
      <c r="V43" s="13"/>
      <c r="W43" s="13"/>
    </row>
    <row r="44" spans="16:23" x14ac:dyDescent="0.25">
      <c r="P44" s="20">
        <f t="shared" si="1"/>
        <v>42</v>
      </c>
      <c r="Q44" s="20">
        <v>910000</v>
      </c>
      <c r="R44" s="43">
        <f t="shared" si="2"/>
        <v>0.27999999999999997</v>
      </c>
      <c r="S44" s="13"/>
      <c r="T44" s="13"/>
      <c r="U44" s="13"/>
      <c r="V44" s="13"/>
      <c r="W44" s="13"/>
    </row>
    <row r="45" spans="16:23" x14ac:dyDescent="0.25">
      <c r="P45" s="20">
        <f t="shared" si="1"/>
        <v>43</v>
      </c>
      <c r="Q45" s="20">
        <v>920000</v>
      </c>
      <c r="R45" s="43">
        <f t="shared" si="2"/>
        <v>0.27999999999999997</v>
      </c>
      <c r="S45" s="13"/>
      <c r="T45" s="13"/>
      <c r="U45" s="13"/>
      <c r="V45" s="13"/>
      <c r="W45" s="13"/>
    </row>
    <row r="46" spans="16:23" x14ac:dyDescent="0.25">
      <c r="P46" s="20">
        <f t="shared" si="1"/>
        <v>44</v>
      </c>
      <c r="Q46" s="20">
        <v>930000</v>
      </c>
      <c r="R46" s="43">
        <f t="shared" si="2"/>
        <v>0.27999999999999997</v>
      </c>
      <c r="S46" s="13"/>
      <c r="T46" s="13"/>
      <c r="U46" s="13"/>
      <c r="V46" s="13"/>
      <c r="W46" s="13"/>
    </row>
    <row r="47" spans="16:23" x14ac:dyDescent="0.25">
      <c r="P47" s="20">
        <f t="shared" si="1"/>
        <v>45</v>
      </c>
      <c r="Q47" s="20">
        <v>940000</v>
      </c>
      <c r="R47" s="43">
        <f t="shared" si="2"/>
        <v>0.27999999999999997</v>
      </c>
      <c r="S47" s="13"/>
      <c r="T47" s="13"/>
      <c r="U47" s="13"/>
      <c r="V47" s="13"/>
      <c r="W47" s="13"/>
    </row>
    <row r="48" spans="16:23" x14ac:dyDescent="0.25">
      <c r="P48" s="20">
        <f t="shared" si="1"/>
        <v>46</v>
      </c>
      <c r="Q48" s="20">
        <v>950000</v>
      </c>
      <c r="R48" s="43">
        <f t="shared" si="2"/>
        <v>0.27999999999999997</v>
      </c>
      <c r="S48" s="13"/>
      <c r="T48" s="13"/>
      <c r="U48" s="13"/>
      <c r="V48" s="13"/>
      <c r="W48" s="13"/>
    </row>
    <row r="49" spans="16:23" x14ac:dyDescent="0.25">
      <c r="P49" s="20">
        <f t="shared" si="1"/>
        <v>47</v>
      </c>
      <c r="Q49" s="20">
        <v>960000</v>
      </c>
      <c r="R49" s="43">
        <f t="shared" si="2"/>
        <v>0.27999999999999997</v>
      </c>
      <c r="S49" s="13"/>
      <c r="T49" s="13"/>
      <c r="U49" s="13"/>
      <c r="V49" s="13"/>
      <c r="W49" s="13"/>
    </row>
    <row r="50" spans="16:23" x14ac:dyDescent="0.25">
      <c r="P50" s="20">
        <f t="shared" si="1"/>
        <v>48</v>
      </c>
      <c r="Q50" s="20">
        <v>970000</v>
      </c>
      <c r="R50" s="43">
        <f t="shared" si="2"/>
        <v>0.27999999999999997</v>
      </c>
      <c r="S50" s="13"/>
      <c r="T50" s="13"/>
      <c r="U50" s="13"/>
      <c r="V50" s="13"/>
      <c r="W50" s="13"/>
    </row>
    <row r="51" spans="16:23" x14ac:dyDescent="0.25">
      <c r="P51" s="20">
        <f t="shared" si="1"/>
        <v>49</v>
      </c>
      <c r="Q51" s="20">
        <v>980000</v>
      </c>
      <c r="R51" s="43">
        <f t="shared" si="2"/>
        <v>0.27999999999999997</v>
      </c>
      <c r="S51" s="13"/>
      <c r="T51" s="13"/>
      <c r="U51" s="13"/>
      <c r="V51" s="13"/>
      <c r="W51" s="13"/>
    </row>
    <row r="52" spans="16:23" x14ac:dyDescent="0.25">
      <c r="P52" s="20">
        <f t="shared" si="1"/>
        <v>50</v>
      </c>
      <c r="Q52" s="20">
        <v>990000</v>
      </c>
      <c r="R52" s="43">
        <f t="shared" si="2"/>
        <v>0.27999999999999997</v>
      </c>
      <c r="S52" s="13"/>
      <c r="T52" s="13"/>
      <c r="U52" s="13"/>
      <c r="V52" s="13"/>
      <c r="W52" s="13"/>
    </row>
    <row r="53" spans="16:23" x14ac:dyDescent="0.25">
      <c r="P53" s="20">
        <f t="shared" si="1"/>
        <v>51</v>
      </c>
      <c r="Q53" s="20">
        <v>1000000</v>
      </c>
      <c r="R53" s="43">
        <f t="shared" si="2"/>
        <v>0.27999999999999997</v>
      </c>
      <c r="S53" s="13"/>
      <c r="T53" s="13"/>
      <c r="U53" s="13"/>
      <c r="V53" s="13"/>
      <c r="W53" s="13"/>
    </row>
    <row r="54" spans="16:23" x14ac:dyDescent="0.25">
      <c r="P54" s="20">
        <f t="shared" si="1"/>
        <v>52</v>
      </c>
      <c r="Q54" s="20">
        <v>1010000</v>
      </c>
      <c r="R54" s="43">
        <f t="shared" si="2"/>
        <v>0.3</v>
      </c>
      <c r="S54" s="13"/>
      <c r="T54" s="13"/>
      <c r="U54" s="13"/>
      <c r="V54" s="13"/>
      <c r="W54" s="13"/>
    </row>
    <row r="55" spans="16:23" x14ac:dyDescent="0.25">
      <c r="P55" s="20">
        <f t="shared" si="1"/>
        <v>53</v>
      </c>
      <c r="Q55" s="20">
        <v>1020000</v>
      </c>
      <c r="R55" s="43">
        <f t="shared" si="2"/>
        <v>0.3</v>
      </c>
      <c r="S55" s="13"/>
      <c r="T55" s="13"/>
      <c r="U55" s="13"/>
      <c r="V55" s="13"/>
      <c r="W55" s="13"/>
    </row>
    <row r="56" spans="16:23" x14ac:dyDescent="0.25">
      <c r="P56" s="20">
        <f t="shared" si="1"/>
        <v>54</v>
      </c>
      <c r="Q56" s="20">
        <v>1030000</v>
      </c>
      <c r="R56" s="43">
        <f t="shared" si="2"/>
        <v>0.3</v>
      </c>
      <c r="S56" s="13"/>
      <c r="T56" s="13"/>
      <c r="U56" s="13"/>
      <c r="V56" s="13"/>
      <c r="W56" s="13"/>
    </row>
    <row r="57" spans="16:23" x14ac:dyDescent="0.25">
      <c r="P57" s="20">
        <f t="shared" si="1"/>
        <v>55</v>
      </c>
      <c r="Q57" s="20">
        <v>1040000</v>
      </c>
      <c r="R57" s="43">
        <f t="shared" si="2"/>
        <v>0.3</v>
      </c>
      <c r="S57" s="13"/>
      <c r="T57" s="13"/>
      <c r="U57" s="13"/>
      <c r="V57" s="13"/>
      <c r="W57" s="13"/>
    </row>
    <row r="58" spans="16:23" x14ac:dyDescent="0.25">
      <c r="P58" s="20">
        <f t="shared" si="1"/>
        <v>56</v>
      </c>
      <c r="Q58" s="20">
        <v>1050000</v>
      </c>
      <c r="R58" s="43">
        <f t="shared" si="2"/>
        <v>0.3</v>
      </c>
      <c r="S58" s="13"/>
      <c r="T58" s="13"/>
      <c r="U58" s="13"/>
      <c r="V58" s="13"/>
      <c r="W58" s="13"/>
    </row>
    <row r="59" spans="16:23" x14ac:dyDescent="0.25">
      <c r="P59" s="20">
        <f t="shared" si="1"/>
        <v>57</v>
      </c>
      <c r="Q59" s="20">
        <v>1060000</v>
      </c>
      <c r="R59" s="43">
        <f t="shared" si="2"/>
        <v>0.3</v>
      </c>
      <c r="S59" s="13"/>
      <c r="T59" s="13"/>
      <c r="U59" s="13"/>
      <c r="V59" s="13"/>
      <c r="W59" s="13"/>
    </row>
    <row r="60" spans="16:23" x14ac:dyDescent="0.25">
      <c r="P60" s="20">
        <f t="shared" si="1"/>
        <v>58</v>
      </c>
      <c r="Q60" s="20">
        <v>1070000</v>
      </c>
      <c r="R60" s="43">
        <f t="shared" si="2"/>
        <v>0.3</v>
      </c>
      <c r="S60" s="13"/>
      <c r="T60" s="13"/>
      <c r="U60" s="13"/>
      <c r="V60" s="13"/>
      <c r="W60" s="13"/>
    </row>
    <row r="61" spans="16:23" x14ac:dyDescent="0.25">
      <c r="P61" s="20">
        <f t="shared" si="1"/>
        <v>59</v>
      </c>
      <c r="Q61" s="20">
        <v>1080000</v>
      </c>
      <c r="R61" s="43">
        <f t="shared" si="2"/>
        <v>0.3</v>
      </c>
      <c r="S61" s="13"/>
      <c r="T61" s="13"/>
      <c r="U61" s="13"/>
      <c r="V61" s="13"/>
      <c r="W61" s="13"/>
    </row>
    <row r="62" spans="16:23" x14ac:dyDescent="0.25">
      <c r="P62" s="20">
        <f t="shared" si="1"/>
        <v>60</v>
      </c>
      <c r="Q62" s="20">
        <v>1090000</v>
      </c>
      <c r="R62" s="43">
        <f t="shared" si="2"/>
        <v>0.3</v>
      </c>
      <c r="S62" s="13"/>
      <c r="T62" s="13"/>
      <c r="U62" s="13"/>
      <c r="V62" s="13"/>
      <c r="W62" s="13"/>
    </row>
    <row r="63" spans="16:23" x14ac:dyDescent="0.25">
      <c r="P63" s="20">
        <f t="shared" si="1"/>
        <v>61</v>
      </c>
      <c r="Q63" s="20">
        <v>1100000</v>
      </c>
      <c r="R63" s="43">
        <f t="shared" si="2"/>
        <v>0.3</v>
      </c>
      <c r="S63" s="13"/>
      <c r="T63" s="13"/>
      <c r="U63" s="13"/>
      <c r="V63" s="13"/>
      <c r="W63" s="13"/>
    </row>
    <row r="64" spans="16:23" x14ac:dyDescent="0.25">
      <c r="P64" s="20">
        <f t="shared" si="1"/>
        <v>62</v>
      </c>
      <c r="Q64" s="20">
        <v>1110000</v>
      </c>
      <c r="R64" s="43">
        <f t="shared" si="2"/>
        <v>0.32</v>
      </c>
      <c r="S64" s="13"/>
      <c r="T64" s="13"/>
      <c r="U64" s="13"/>
      <c r="V64" s="13"/>
      <c r="W64" s="13"/>
    </row>
    <row r="65" spans="16:23" x14ac:dyDescent="0.25">
      <c r="P65" s="20">
        <f t="shared" si="1"/>
        <v>63</v>
      </c>
      <c r="Q65" s="20">
        <v>1120000</v>
      </c>
      <c r="R65" s="43">
        <f t="shared" si="2"/>
        <v>0.32</v>
      </c>
      <c r="S65" s="13"/>
      <c r="T65" s="13"/>
      <c r="U65" s="13"/>
      <c r="V65" s="13"/>
      <c r="W65" s="13"/>
    </row>
    <row r="66" spans="16:23" x14ac:dyDescent="0.25">
      <c r="P66" s="20">
        <f t="shared" si="1"/>
        <v>64</v>
      </c>
      <c r="Q66" s="20">
        <v>1130000</v>
      </c>
      <c r="R66" s="43">
        <f t="shared" si="2"/>
        <v>0.32</v>
      </c>
      <c r="S66" s="13"/>
      <c r="T66" s="13"/>
      <c r="U66" s="13"/>
      <c r="V66" s="13"/>
      <c r="W66" s="13"/>
    </row>
    <row r="67" spans="16:23" x14ac:dyDescent="0.25">
      <c r="P67" s="20">
        <f t="shared" si="1"/>
        <v>65</v>
      </c>
      <c r="Q67" s="20">
        <v>1140000</v>
      </c>
      <c r="R67" s="43">
        <f t="shared" si="2"/>
        <v>0.32</v>
      </c>
      <c r="S67" s="13"/>
      <c r="T67" s="13"/>
      <c r="U67" s="13"/>
      <c r="V67" s="13"/>
      <c r="W67" s="13"/>
    </row>
    <row r="68" spans="16:23" x14ac:dyDescent="0.25">
      <c r="P68" s="20">
        <f t="shared" ref="P68:P131" si="5">P67+1</f>
        <v>66</v>
      </c>
      <c r="Q68" s="20">
        <v>1150000</v>
      </c>
      <c r="R68" s="43">
        <f t="shared" ref="R68:R131" si="6">VLOOKUP(Q68,$T$3:$V$14,3,1)</f>
        <v>0.32</v>
      </c>
      <c r="S68" s="13"/>
      <c r="T68" s="13"/>
      <c r="U68" s="13"/>
      <c r="V68" s="13"/>
      <c r="W68" s="13"/>
    </row>
    <row r="69" spans="16:23" x14ac:dyDescent="0.25">
      <c r="P69" s="20">
        <f t="shared" si="5"/>
        <v>67</v>
      </c>
      <c r="Q69" s="20">
        <v>1160000</v>
      </c>
      <c r="R69" s="43">
        <f t="shared" si="6"/>
        <v>0.32</v>
      </c>
      <c r="S69" s="13"/>
      <c r="T69" s="13"/>
      <c r="U69" s="13"/>
      <c r="V69" s="13"/>
      <c r="W69" s="13"/>
    </row>
    <row r="70" spans="16:23" x14ac:dyDescent="0.25">
      <c r="P70" s="20">
        <f t="shared" si="5"/>
        <v>68</v>
      </c>
      <c r="Q70" s="20">
        <v>1170000</v>
      </c>
      <c r="R70" s="43">
        <f t="shared" si="6"/>
        <v>0.32</v>
      </c>
      <c r="S70" s="13"/>
      <c r="T70" s="13"/>
      <c r="U70" s="13"/>
      <c r="V70" s="13"/>
      <c r="W70" s="13"/>
    </row>
    <row r="71" spans="16:23" x14ac:dyDescent="0.25">
      <c r="P71" s="20">
        <f t="shared" si="5"/>
        <v>69</v>
      </c>
      <c r="Q71" s="20">
        <v>1180000</v>
      </c>
      <c r="R71" s="43">
        <f t="shared" si="6"/>
        <v>0.32</v>
      </c>
      <c r="S71" s="13"/>
      <c r="T71" s="13"/>
      <c r="U71" s="13"/>
      <c r="V71" s="13"/>
      <c r="W71" s="13"/>
    </row>
    <row r="72" spans="16:23" x14ac:dyDescent="0.25">
      <c r="P72" s="20">
        <f t="shared" si="5"/>
        <v>70</v>
      </c>
      <c r="Q72" s="20">
        <v>1190000</v>
      </c>
      <c r="R72" s="43">
        <f t="shared" si="6"/>
        <v>0.32</v>
      </c>
      <c r="S72" s="13"/>
      <c r="T72" s="13"/>
      <c r="U72" s="13"/>
      <c r="V72" s="13"/>
      <c r="W72" s="13"/>
    </row>
    <row r="73" spans="16:23" x14ac:dyDescent="0.25">
      <c r="P73" s="20">
        <f t="shared" si="5"/>
        <v>71</v>
      </c>
      <c r="Q73" s="20">
        <v>1200000</v>
      </c>
      <c r="R73" s="43">
        <f t="shared" si="6"/>
        <v>0.32</v>
      </c>
      <c r="S73" s="13"/>
      <c r="T73" s="13"/>
      <c r="U73" s="13"/>
      <c r="V73" s="13"/>
      <c r="W73" s="13"/>
    </row>
    <row r="74" spans="16:23" x14ac:dyDescent="0.25">
      <c r="P74" s="20">
        <f t="shared" si="5"/>
        <v>72</v>
      </c>
      <c r="Q74" s="20">
        <v>1210000</v>
      </c>
      <c r="R74" s="43">
        <f t="shared" si="6"/>
        <v>0.32</v>
      </c>
      <c r="S74" s="13"/>
      <c r="T74" s="13"/>
      <c r="U74" s="13"/>
      <c r="V74" s="13"/>
      <c r="W74" s="13"/>
    </row>
    <row r="75" spans="16:23" x14ac:dyDescent="0.25">
      <c r="P75" s="20">
        <f t="shared" si="5"/>
        <v>73</v>
      </c>
      <c r="Q75" s="20">
        <v>1220000</v>
      </c>
      <c r="R75" s="43">
        <f t="shared" si="6"/>
        <v>0.32</v>
      </c>
      <c r="S75" s="13"/>
      <c r="T75" s="13"/>
      <c r="U75" s="13"/>
      <c r="V75" s="13"/>
      <c r="W75" s="13"/>
    </row>
    <row r="76" spans="16:23" x14ac:dyDescent="0.25">
      <c r="P76" s="20">
        <f t="shared" si="5"/>
        <v>74</v>
      </c>
      <c r="Q76" s="20">
        <v>1230000</v>
      </c>
      <c r="R76" s="43">
        <f t="shared" si="6"/>
        <v>0.32</v>
      </c>
      <c r="S76" s="13"/>
      <c r="T76" s="13"/>
      <c r="U76" s="13"/>
      <c r="V76" s="13"/>
      <c r="W76" s="13"/>
    </row>
    <row r="77" spans="16:23" x14ac:dyDescent="0.25">
      <c r="P77" s="20">
        <f t="shared" si="5"/>
        <v>75</v>
      </c>
      <c r="Q77" s="20">
        <v>1240000</v>
      </c>
      <c r="R77" s="43">
        <f t="shared" si="6"/>
        <v>0.32</v>
      </c>
      <c r="S77" s="13"/>
      <c r="T77" s="13"/>
      <c r="U77" s="13"/>
      <c r="V77" s="13"/>
      <c r="W77" s="13"/>
    </row>
    <row r="78" spans="16:23" x14ac:dyDescent="0.25">
      <c r="P78" s="20">
        <f t="shared" si="5"/>
        <v>76</v>
      </c>
      <c r="Q78" s="20">
        <v>1250000</v>
      </c>
      <c r="R78" s="43">
        <f t="shared" si="6"/>
        <v>0.32</v>
      </c>
      <c r="S78" s="13"/>
      <c r="T78" s="13"/>
      <c r="U78" s="13"/>
      <c r="V78" s="13"/>
      <c r="W78" s="13"/>
    </row>
    <row r="79" spans="16:23" x14ac:dyDescent="0.25">
      <c r="P79" s="20">
        <f t="shared" si="5"/>
        <v>77</v>
      </c>
      <c r="Q79" s="20">
        <v>1260000</v>
      </c>
      <c r="R79" s="43">
        <f t="shared" si="6"/>
        <v>0.32</v>
      </c>
      <c r="S79" s="13"/>
      <c r="T79" s="13"/>
      <c r="U79" s="13"/>
      <c r="V79" s="13"/>
      <c r="W79" s="13"/>
    </row>
    <row r="80" spans="16:23" x14ac:dyDescent="0.25">
      <c r="P80" s="20">
        <f t="shared" si="5"/>
        <v>78</v>
      </c>
      <c r="Q80" s="20">
        <v>1270000</v>
      </c>
      <c r="R80" s="43">
        <f t="shared" si="6"/>
        <v>0.32</v>
      </c>
      <c r="S80" s="13"/>
      <c r="T80" s="13"/>
      <c r="U80" s="13"/>
      <c r="V80" s="13"/>
      <c r="W80" s="13"/>
    </row>
    <row r="81" spans="16:23" x14ac:dyDescent="0.25">
      <c r="P81" s="20">
        <f t="shared" si="5"/>
        <v>79</v>
      </c>
      <c r="Q81" s="20">
        <v>1280000</v>
      </c>
      <c r="R81" s="43">
        <f t="shared" si="6"/>
        <v>0.32</v>
      </c>
      <c r="S81" s="13"/>
      <c r="T81" s="13"/>
      <c r="U81" s="13"/>
      <c r="V81" s="13"/>
      <c r="W81" s="13"/>
    </row>
    <row r="82" spans="16:23" x14ac:dyDescent="0.25">
      <c r="P82" s="20">
        <f t="shared" si="5"/>
        <v>80</v>
      </c>
      <c r="Q82" s="20">
        <v>1290000</v>
      </c>
      <c r="R82" s="43">
        <f t="shared" si="6"/>
        <v>0.32</v>
      </c>
      <c r="S82" s="13"/>
      <c r="T82" s="13"/>
      <c r="U82" s="13"/>
      <c r="V82" s="13"/>
      <c r="W82" s="13"/>
    </row>
    <row r="83" spans="16:23" x14ac:dyDescent="0.25">
      <c r="P83" s="20">
        <f t="shared" si="5"/>
        <v>81</v>
      </c>
      <c r="Q83" s="20">
        <v>1300000</v>
      </c>
      <c r="R83" s="43">
        <f t="shared" si="6"/>
        <v>0.32</v>
      </c>
      <c r="S83" s="13"/>
      <c r="T83" s="13"/>
      <c r="U83" s="13"/>
      <c r="V83" s="13"/>
      <c r="W83" s="13"/>
    </row>
    <row r="84" spans="16:23" x14ac:dyDescent="0.25">
      <c r="P84" s="20">
        <f t="shared" si="5"/>
        <v>82</v>
      </c>
      <c r="Q84" s="20">
        <v>1310000</v>
      </c>
      <c r="R84" s="43">
        <f t="shared" si="6"/>
        <v>0.32</v>
      </c>
      <c r="S84" s="13"/>
      <c r="T84" s="13"/>
      <c r="U84" s="13"/>
      <c r="V84" s="13"/>
      <c r="W84" s="13"/>
    </row>
    <row r="85" spans="16:23" x14ac:dyDescent="0.25">
      <c r="P85" s="20">
        <f t="shared" si="5"/>
        <v>83</v>
      </c>
      <c r="Q85" s="20">
        <v>1320000</v>
      </c>
      <c r="R85" s="43">
        <f t="shared" si="6"/>
        <v>0.32</v>
      </c>
      <c r="S85" s="13"/>
      <c r="T85" s="13"/>
      <c r="U85" s="13"/>
      <c r="V85" s="13"/>
      <c r="W85" s="13"/>
    </row>
    <row r="86" spans="16:23" x14ac:dyDescent="0.25">
      <c r="P86" s="20">
        <f t="shared" si="5"/>
        <v>84</v>
      </c>
      <c r="Q86" s="20">
        <v>1330000</v>
      </c>
      <c r="R86" s="43">
        <f t="shared" si="6"/>
        <v>0.32</v>
      </c>
      <c r="S86" s="13"/>
      <c r="T86" s="13"/>
      <c r="U86" s="13"/>
      <c r="V86" s="13"/>
      <c r="W86" s="13"/>
    </row>
    <row r="87" spans="16:23" x14ac:dyDescent="0.25">
      <c r="P87" s="20">
        <f t="shared" si="5"/>
        <v>85</v>
      </c>
      <c r="Q87" s="20">
        <v>1340000</v>
      </c>
      <c r="R87" s="43">
        <f t="shared" si="6"/>
        <v>0.32</v>
      </c>
      <c r="S87" s="13"/>
      <c r="T87" s="13"/>
      <c r="U87" s="13"/>
      <c r="V87" s="13"/>
      <c r="W87" s="13"/>
    </row>
    <row r="88" spans="16:23" x14ac:dyDescent="0.25">
      <c r="P88" s="20">
        <f t="shared" si="5"/>
        <v>86</v>
      </c>
      <c r="Q88" s="20">
        <v>1350000</v>
      </c>
      <c r="R88" s="43">
        <f t="shared" si="6"/>
        <v>0.32</v>
      </c>
      <c r="S88" s="13"/>
      <c r="T88" s="13"/>
      <c r="U88" s="13"/>
      <c r="V88" s="13"/>
      <c r="W88" s="13"/>
    </row>
    <row r="89" spans="16:23" x14ac:dyDescent="0.25">
      <c r="P89" s="20">
        <f t="shared" si="5"/>
        <v>87</v>
      </c>
      <c r="Q89" s="20">
        <v>1360000</v>
      </c>
      <c r="R89" s="43">
        <f t="shared" si="6"/>
        <v>0.32</v>
      </c>
      <c r="S89" s="13"/>
      <c r="T89" s="13"/>
      <c r="U89" s="13"/>
      <c r="V89" s="13"/>
      <c r="W89" s="13"/>
    </row>
    <row r="90" spans="16:23" x14ac:dyDescent="0.25">
      <c r="P90" s="20">
        <f t="shared" si="5"/>
        <v>88</v>
      </c>
      <c r="Q90" s="20">
        <v>1370000</v>
      </c>
      <c r="R90" s="43">
        <f t="shared" si="6"/>
        <v>0.32</v>
      </c>
      <c r="S90" s="13"/>
      <c r="T90" s="13"/>
      <c r="U90" s="13"/>
      <c r="V90" s="13"/>
      <c r="W90" s="13"/>
    </row>
    <row r="91" spans="16:23" x14ac:dyDescent="0.25">
      <c r="P91" s="20">
        <f t="shared" si="5"/>
        <v>89</v>
      </c>
      <c r="Q91" s="20">
        <v>1380000</v>
      </c>
      <c r="R91" s="43">
        <f t="shared" si="6"/>
        <v>0.32</v>
      </c>
      <c r="S91" s="13"/>
      <c r="T91" s="13"/>
      <c r="U91" s="13"/>
      <c r="V91" s="13"/>
      <c r="W91" s="13"/>
    </row>
    <row r="92" spans="16:23" x14ac:dyDescent="0.25">
      <c r="P92" s="20">
        <f t="shared" si="5"/>
        <v>90</v>
      </c>
      <c r="Q92" s="20">
        <v>1390000</v>
      </c>
      <c r="R92" s="43">
        <f t="shared" si="6"/>
        <v>0.32</v>
      </c>
      <c r="S92" s="13"/>
      <c r="T92" s="13"/>
      <c r="U92" s="13"/>
      <c r="V92" s="13"/>
      <c r="W92" s="13"/>
    </row>
    <row r="93" spans="16:23" x14ac:dyDescent="0.25">
      <c r="P93" s="20">
        <f t="shared" si="5"/>
        <v>91</v>
      </c>
      <c r="Q93" s="20">
        <v>1400000</v>
      </c>
      <c r="R93" s="43">
        <f t="shared" si="6"/>
        <v>0.32</v>
      </c>
      <c r="S93" s="13"/>
      <c r="T93" s="13"/>
      <c r="U93" s="13"/>
      <c r="V93" s="13"/>
      <c r="W93" s="13"/>
    </row>
    <row r="94" spans="16:23" x14ac:dyDescent="0.25">
      <c r="P94" s="20">
        <f t="shared" si="5"/>
        <v>92</v>
      </c>
      <c r="Q94" s="20">
        <v>1410000</v>
      </c>
      <c r="R94" s="43">
        <f t="shared" si="6"/>
        <v>0.32</v>
      </c>
      <c r="S94" s="13"/>
      <c r="T94" s="13"/>
      <c r="U94" s="13"/>
      <c r="V94" s="13"/>
      <c r="W94" s="13"/>
    </row>
    <row r="95" spans="16:23" x14ac:dyDescent="0.25">
      <c r="P95" s="20">
        <f t="shared" si="5"/>
        <v>93</v>
      </c>
      <c r="Q95" s="20">
        <v>1420000</v>
      </c>
      <c r="R95" s="43">
        <f t="shared" si="6"/>
        <v>0.32</v>
      </c>
      <c r="S95" s="13"/>
      <c r="T95" s="13"/>
      <c r="U95" s="13"/>
      <c r="V95" s="13"/>
      <c r="W95" s="13"/>
    </row>
    <row r="96" spans="16:23" x14ac:dyDescent="0.25">
      <c r="P96" s="20">
        <f t="shared" si="5"/>
        <v>94</v>
      </c>
      <c r="Q96" s="20">
        <v>1430000</v>
      </c>
      <c r="R96" s="43">
        <f t="shared" si="6"/>
        <v>0.32</v>
      </c>
      <c r="S96" s="13"/>
      <c r="T96" s="13"/>
      <c r="U96" s="13"/>
      <c r="V96" s="13"/>
      <c r="W96" s="13"/>
    </row>
    <row r="97" spans="16:23" x14ac:dyDescent="0.25">
      <c r="P97" s="20">
        <f t="shared" si="5"/>
        <v>95</v>
      </c>
      <c r="Q97" s="20">
        <v>1440000</v>
      </c>
      <c r="R97" s="43">
        <f t="shared" si="6"/>
        <v>0.32</v>
      </c>
      <c r="S97" s="13"/>
      <c r="T97" s="13"/>
      <c r="U97" s="13"/>
      <c r="V97" s="13"/>
      <c r="W97" s="13"/>
    </row>
    <row r="98" spans="16:23" x14ac:dyDescent="0.25">
      <c r="P98" s="20">
        <f t="shared" si="5"/>
        <v>96</v>
      </c>
      <c r="Q98" s="20">
        <v>1450000</v>
      </c>
      <c r="R98" s="43">
        <f t="shared" si="6"/>
        <v>0.32</v>
      </c>
      <c r="S98" s="13"/>
      <c r="T98" s="13"/>
      <c r="U98" s="13"/>
      <c r="V98" s="13"/>
      <c r="W98" s="13"/>
    </row>
    <row r="99" spans="16:23" x14ac:dyDescent="0.25">
      <c r="P99" s="20">
        <f t="shared" si="5"/>
        <v>97</v>
      </c>
      <c r="Q99" s="20">
        <v>1460000</v>
      </c>
      <c r="R99" s="43">
        <f t="shared" si="6"/>
        <v>0.32</v>
      </c>
      <c r="S99" s="13"/>
      <c r="T99" s="13"/>
      <c r="U99" s="13"/>
      <c r="V99" s="13"/>
      <c r="W99" s="13"/>
    </row>
    <row r="100" spans="16:23" x14ac:dyDescent="0.25">
      <c r="P100" s="20">
        <f t="shared" si="5"/>
        <v>98</v>
      </c>
      <c r="Q100" s="20">
        <v>1470000</v>
      </c>
      <c r="R100" s="43">
        <f t="shared" si="6"/>
        <v>0.32</v>
      </c>
      <c r="S100" s="13"/>
      <c r="T100" s="13"/>
      <c r="U100" s="13"/>
      <c r="V100" s="13"/>
      <c r="W100" s="13"/>
    </row>
    <row r="101" spans="16:23" x14ac:dyDescent="0.25">
      <c r="P101" s="20">
        <f t="shared" si="5"/>
        <v>99</v>
      </c>
      <c r="Q101" s="20">
        <v>1480000</v>
      </c>
      <c r="R101" s="43">
        <f t="shared" si="6"/>
        <v>0.32</v>
      </c>
      <c r="S101" s="13"/>
      <c r="T101" s="13"/>
      <c r="U101" s="13"/>
      <c r="V101" s="13"/>
      <c r="W101" s="13"/>
    </row>
    <row r="102" spans="16:23" x14ac:dyDescent="0.25">
      <c r="P102" s="20">
        <f t="shared" si="5"/>
        <v>100</v>
      </c>
      <c r="Q102" s="20">
        <v>1490000</v>
      </c>
      <c r="R102" s="43">
        <f t="shared" si="6"/>
        <v>0.32</v>
      </c>
      <c r="S102" s="13"/>
      <c r="T102" s="13"/>
      <c r="U102" s="13"/>
      <c r="V102" s="13"/>
      <c r="W102" s="13"/>
    </row>
    <row r="103" spans="16:23" x14ac:dyDescent="0.25">
      <c r="P103" s="20">
        <f t="shared" si="5"/>
        <v>101</v>
      </c>
      <c r="Q103" s="20">
        <v>1500000</v>
      </c>
      <c r="R103" s="43">
        <f t="shared" si="6"/>
        <v>0.32</v>
      </c>
      <c r="S103" s="13"/>
      <c r="T103" s="13"/>
      <c r="U103" s="13"/>
      <c r="V103" s="13"/>
      <c r="W103" s="13"/>
    </row>
    <row r="104" spans="16:23" x14ac:dyDescent="0.25">
      <c r="P104" s="20">
        <f t="shared" si="5"/>
        <v>102</v>
      </c>
      <c r="Q104" s="20">
        <v>1510000</v>
      </c>
      <c r="R104" s="43">
        <f t="shared" si="6"/>
        <v>0.32</v>
      </c>
      <c r="S104" s="13"/>
      <c r="T104" s="13"/>
      <c r="U104" s="13"/>
      <c r="V104" s="13"/>
      <c r="W104" s="13"/>
    </row>
    <row r="105" spans="16:23" x14ac:dyDescent="0.25">
      <c r="P105" s="20">
        <f t="shared" si="5"/>
        <v>103</v>
      </c>
      <c r="Q105" s="20">
        <v>1520000</v>
      </c>
      <c r="R105" s="43">
        <f t="shared" si="6"/>
        <v>0.32</v>
      </c>
      <c r="S105" s="13"/>
      <c r="T105" s="13"/>
      <c r="U105" s="13"/>
      <c r="V105" s="13"/>
      <c r="W105" s="13"/>
    </row>
    <row r="106" spans="16:23" x14ac:dyDescent="0.25">
      <c r="P106" s="20">
        <f t="shared" si="5"/>
        <v>104</v>
      </c>
      <c r="Q106" s="20">
        <v>1530000</v>
      </c>
      <c r="R106" s="43">
        <f t="shared" si="6"/>
        <v>0.32</v>
      </c>
      <c r="S106" s="13"/>
      <c r="T106" s="13"/>
      <c r="U106" s="13"/>
      <c r="V106" s="13"/>
      <c r="W106" s="13"/>
    </row>
    <row r="107" spans="16:23" x14ac:dyDescent="0.25">
      <c r="P107" s="20">
        <f t="shared" si="5"/>
        <v>105</v>
      </c>
      <c r="Q107" s="20">
        <v>1540000</v>
      </c>
      <c r="R107" s="43">
        <f t="shared" si="6"/>
        <v>0.32</v>
      </c>
      <c r="S107" s="13"/>
      <c r="T107" s="13"/>
      <c r="U107" s="13"/>
      <c r="V107" s="13"/>
      <c r="W107" s="13"/>
    </row>
    <row r="108" spans="16:23" x14ac:dyDescent="0.25">
      <c r="P108" s="20">
        <f t="shared" si="5"/>
        <v>106</v>
      </c>
      <c r="Q108" s="20">
        <v>1550000</v>
      </c>
      <c r="R108" s="43">
        <f t="shared" si="6"/>
        <v>0.32</v>
      </c>
      <c r="S108" s="13"/>
      <c r="T108" s="13"/>
      <c r="U108" s="13"/>
      <c r="V108" s="13"/>
      <c r="W108" s="13"/>
    </row>
    <row r="109" spans="16:23" x14ac:dyDescent="0.25">
      <c r="P109" s="20">
        <f t="shared" si="5"/>
        <v>107</v>
      </c>
      <c r="Q109" s="20">
        <v>1560000</v>
      </c>
      <c r="R109" s="43">
        <f t="shared" si="6"/>
        <v>0.32</v>
      </c>
      <c r="S109" s="13"/>
      <c r="T109" s="13"/>
      <c r="U109" s="13"/>
      <c r="V109" s="13"/>
      <c r="W109" s="13"/>
    </row>
    <row r="110" spans="16:23" x14ac:dyDescent="0.25">
      <c r="P110" s="20">
        <f t="shared" si="5"/>
        <v>108</v>
      </c>
      <c r="Q110" s="20">
        <v>1570000</v>
      </c>
      <c r="R110" s="43">
        <f t="shared" si="6"/>
        <v>0.32</v>
      </c>
      <c r="S110" s="13"/>
      <c r="T110" s="13"/>
      <c r="U110" s="13"/>
      <c r="V110" s="13"/>
      <c r="W110" s="13"/>
    </row>
    <row r="111" spans="16:23" x14ac:dyDescent="0.25">
      <c r="P111" s="20">
        <f t="shared" si="5"/>
        <v>109</v>
      </c>
      <c r="Q111" s="20">
        <v>1580000</v>
      </c>
      <c r="R111" s="43">
        <f t="shared" si="6"/>
        <v>0.32</v>
      </c>
      <c r="S111" s="13"/>
      <c r="T111" s="13"/>
      <c r="U111" s="13"/>
      <c r="V111" s="13"/>
      <c r="W111" s="13"/>
    </row>
    <row r="112" spans="16:23" x14ac:dyDescent="0.25">
      <c r="P112" s="20">
        <f t="shared" si="5"/>
        <v>110</v>
      </c>
      <c r="Q112" s="20">
        <v>1590000</v>
      </c>
      <c r="R112" s="43">
        <f t="shared" si="6"/>
        <v>0.32</v>
      </c>
      <c r="S112" s="13"/>
      <c r="T112" s="13"/>
      <c r="U112" s="13"/>
      <c r="V112" s="13"/>
      <c r="W112" s="13"/>
    </row>
    <row r="113" spans="16:23" x14ac:dyDescent="0.25">
      <c r="P113" s="20">
        <f t="shared" si="5"/>
        <v>111</v>
      </c>
      <c r="Q113" s="20">
        <v>1600000</v>
      </c>
      <c r="R113" s="43">
        <f t="shared" si="6"/>
        <v>0.32</v>
      </c>
      <c r="S113" s="13"/>
      <c r="T113" s="13"/>
      <c r="U113" s="13"/>
      <c r="V113" s="13"/>
      <c r="W113" s="13"/>
    </row>
    <row r="114" spans="16:23" x14ac:dyDescent="0.25">
      <c r="P114" s="20">
        <f t="shared" si="5"/>
        <v>112</v>
      </c>
      <c r="Q114" s="20">
        <v>1610000</v>
      </c>
      <c r="R114" s="43">
        <f t="shared" si="6"/>
        <v>0.32</v>
      </c>
      <c r="S114" s="13"/>
      <c r="T114" s="13"/>
      <c r="U114" s="13"/>
      <c r="V114" s="13"/>
      <c r="W114" s="13"/>
    </row>
    <row r="115" spans="16:23" x14ac:dyDescent="0.25">
      <c r="P115" s="20">
        <f t="shared" si="5"/>
        <v>113</v>
      </c>
      <c r="Q115" s="20">
        <v>1620000</v>
      </c>
      <c r="R115" s="43">
        <f t="shared" si="6"/>
        <v>0.32</v>
      </c>
      <c r="S115" s="13"/>
      <c r="T115" s="13"/>
      <c r="U115" s="13"/>
      <c r="V115" s="13"/>
      <c r="W115" s="13"/>
    </row>
    <row r="116" spans="16:23" x14ac:dyDescent="0.25">
      <c r="P116" s="20">
        <f t="shared" si="5"/>
        <v>114</v>
      </c>
      <c r="Q116" s="20">
        <v>1630000</v>
      </c>
      <c r="R116" s="43">
        <f t="shared" si="6"/>
        <v>0.32</v>
      </c>
      <c r="S116" s="13"/>
      <c r="T116" s="13"/>
      <c r="U116" s="13"/>
      <c r="V116" s="13"/>
      <c r="W116" s="13"/>
    </row>
    <row r="117" spans="16:23" x14ac:dyDescent="0.25">
      <c r="P117" s="20">
        <f t="shared" si="5"/>
        <v>115</v>
      </c>
      <c r="Q117" s="20">
        <v>1640000</v>
      </c>
      <c r="R117" s="43">
        <f t="shared" si="6"/>
        <v>0.32</v>
      </c>
      <c r="S117" s="13"/>
      <c r="T117" s="13"/>
      <c r="U117" s="13"/>
      <c r="V117" s="13"/>
      <c r="W117" s="13"/>
    </row>
    <row r="118" spans="16:23" x14ac:dyDescent="0.25">
      <c r="P118" s="20">
        <f t="shared" si="5"/>
        <v>116</v>
      </c>
      <c r="Q118" s="20">
        <v>1650000</v>
      </c>
      <c r="R118" s="43">
        <f t="shared" si="6"/>
        <v>0.32</v>
      </c>
      <c r="S118" s="13"/>
      <c r="T118" s="13"/>
      <c r="U118" s="13"/>
      <c r="V118" s="13"/>
      <c r="W118" s="13"/>
    </row>
    <row r="119" spans="16:23" x14ac:dyDescent="0.25">
      <c r="P119" s="20">
        <f t="shared" si="5"/>
        <v>117</v>
      </c>
      <c r="Q119" s="20">
        <v>1660000</v>
      </c>
      <c r="R119" s="43">
        <f t="shared" si="6"/>
        <v>0.32</v>
      </c>
      <c r="S119" s="13"/>
      <c r="T119" s="13"/>
      <c r="U119" s="13"/>
      <c r="V119" s="13"/>
      <c r="W119" s="13"/>
    </row>
    <row r="120" spans="16:23" x14ac:dyDescent="0.25">
      <c r="P120" s="20">
        <f t="shared" si="5"/>
        <v>118</v>
      </c>
      <c r="Q120" s="20">
        <v>1670000</v>
      </c>
      <c r="R120" s="43">
        <f t="shared" si="6"/>
        <v>0.32</v>
      </c>
      <c r="S120" s="13"/>
      <c r="T120" s="13"/>
      <c r="U120" s="13"/>
      <c r="V120" s="13"/>
      <c r="W120" s="13"/>
    </row>
    <row r="121" spans="16:23" x14ac:dyDescent="0.25">
      <c r="P121" s="20">
        <f t="shared" si="5"/>
        <v>119</v>
      </c>
      <c r="Q121" s="20">
        <v>1680000</v>
      </c>
      <c r="R121" s="43">
        <f t="shared" si="6"/>
        <v>0.32</v>
      </c>
      <c r="S121" s="13"/>
      <c r="T121" s="13"/>
      <c r="U121" s="13"/>
      <c r="V121" s="13"/>
      <c r="W121" s="13"/>
    </row>
    <row r="122" spans="16:23" x14ac:dyDescent="0.25">
      <c r="P122" s="20">
        <f t="shared" si="5"/>
        <v>120</v>
      </c>
      <c r="Q122" s="20">
        <v>1690000</v>
      </c>
      <c r="R122" s="43">
        <f t="shared" si="6"/>
        <v>0.32</v>
      </c>
      <c r="S122" s="13"/>
      <c r="T122" s="13"/>
      <c r="U122" s="13"/>
      <c r="V122" s="13"/>
      <c r="W122" s="13"/>
    </row>
    <row r="123" spans="16:23" x14ac:dyDescent="0.25">
      <c r="P123" s="20">
        <f t="shared" si="5"/>
        <v>121</v>
      </c>
      <c r="Q123" s="20">
        <v>1700000</v>
      </c>
      <c r="R123" s="43">
        <f t="shared" si="6"/>
        <v>0.32</v>
      </c>
      <c r="S123" s="13"/>
      <c r="T123" s="13"/>
      <c r="U123" s="13"/>
      <c r="V123" s="13"/>
      <c r="W123" s="13"/>
    </row>
    <row r="124" spans="16:23" x14ac:dyDescent="0.25">
      <c r="P124" s="20">
        <f t="shared" si="5"/>
        <v>122</v>
      </c>
      <c r="Q124" s="20">
        <v>1710000</v>
      </c>
      <c r="R124" s="43">
        <f t="shared" si="6"/>
        <v>0.32</v>
      </c>
      <c r="S124" s="13"/>
      <c r="T124" s="13"/>
      <c r="U124" s="13"/>
      <c r="V124" s="13"/>
      <c r="W124" s="13"/>
    </row>
    <row r="125" spans="16:23" x14ac:dyDescent="0.25">
      <c r="P125" s="20">
        <f t="shared" si="5"/>
        <v>123</v>
      </c>
      <c r="Q125" s="20">
        <v>1720000</v>
      </c>
      <c r="R125" s="43">
        <f t="shared" si="6"/>
        <v>0.32</v>
      </c>
      <c r="S125" s="13"/>
      <c r="T125" s="13"/>
      <c r="U125" s="13"/>
      <c r="V125" s="13"/>
      <c r="W125" s="13"/>
    </row>
    <row r="126" spans="16:23" x14ac:dyDescent="0.25">
      <c r="P126" s="20">
        <f t="shared" si="5"/>
        <v>124</v>
      </c>
      <c r="Q126" s="20">
        <v>1730000</v>
      </c>
      <c r="R126" s="43">
        <f t="shared" si="6"/>
        <v>0.32</v>
      </c>
      <c r="S126" s="13"/>
      <c r="T126" s="13"/>
      <c r="U126" s="13"/>
      <c r="V126" s="13"/>
      <c r="W126" s="13"/>
    </row>
    <row r="127" spans="16:23" x14ac:dyDescent="0.25">
      <c r="P127" s="20">
        <f t="shared" si="5"/>
        <v>125</v>
      </c>
      <c r="Q127" s="20">
        <v>1740000</v>
      </c>
      <c r="R127" s="43">
        <f t="shared" si="6"/>
        <v>0.32</v>
      </c>
      <c r="S127" s="13"/>
      <c r="T127" s="13"/>
      <c r="U127" s="13"/>
      <c r="V127" s="13"/>
      <c r="W127" s="13"/>
    </row>
    <row r="128" spans="16:23" x14ac:dyDescent="0.25">
      <c r="P128" s="20">
        <f t="shared" si="5"/>
        <v>126</v>
      </c>
      <c r="Q128" s="20">
        <v>1750000</v>
      </c>
      <c r="R128" s="43">
        <f t="shared" si="6"/>
        <v>0.32</v>
      </c>
      <c r="S128" s="13"/>
      <c r="T128" s="13"/>
      <c r="U128" s="13"/>
      <c r="V128" s="13"/>
      <c r="W128" s="13"/>
    </row>
    <row r="129" spans="16:23" x14ac:dyDescent="0.25">
      <c r="P129" s="20">
        <f t="shared" si="5"/>
        <v>127</v>
      </c>
      <c r="Q129" s="20">
        <v>1760000</v>
      </c>
      <c r="R129" s="43">
        <f t="shared" si="6"/>
        <v>0.32</v>
      </c>
      <c r="S129" s="13"/>
      <c r="T129" s="13"/>
      <c r="U129" s="13"/>
      <c r="V129" s="13"/>
      <c r="W129" s="13"/>
    </row>
    <row r="130" spans="16:23" x14ac:dyDescent="0.25">
      <c r="P130" s="20">
        <f t="shared" si="5"/>
        <v>128</v>
      </c>
      <c r="Q130" s="20">
        <v>1770000</v>
      </c>
      <c r="R130" s="43">
        <f t="shared" si="6"/>
        <v>0.32</v>
      </c>
      <c r="S130" s="13"/>
      <c r="T130" s="13"/>
      <c r="U130" s="13"/>
      <c r="V130" s="13"/>
      <c r="W130" s="13"/>
    </row>
    <row r="131" spans="16:23" x14ac:dyDescent="0.25">
      <c r="P131" s="20">
        <f t="shared" si="5"/>
        <v>129</v>
      </c>
      <c r="Q131" s="20">
        <v>1780000</v>
      </c>
      <c r="R131" s="43">
        <f t="shared" si="6"/>
        <v>0.32</v>
      </c>
      <c r="S131" s="13"/>
      <c r="T131" s="13"/>
      <c r="U131" s="13"/>
      <c r="V131" s="13"/>
      <c r="W131" s="13"/>
    </row>
    <row r="132" spans="16:23" x14ac:dyDescent="0.25">
      <c r="P132" s="20">
        <f t="shared" ref="P132:P195" si="7">P131+1</f>
        <v>130</v>
      </c>
      <c r="Q132" s="20">
        <v>1790000</v>
      </c>
      <c r="R132" s="43">
        <f t="shared" ref="R132:R195" si="8">VLOOKUP(Q132,$T$3:$V$14,3,1)</f>
        <v>0.32</v>
      </c>
      <c r="S132" s="13"/>
      <c r="T132" s="13"/>
      <c r="U132" s="13"/>
      <c r="V132" s="13"/>
      <c r="W132" s="13"/>
    </row>
    <row r="133" spans="16:23" x14ac:dyDescent="0.25">
      <c r="P133" s="20">
        <f t="shared" si="7"/>
        <v>131</v>
      </c>
      <c r="Q133" s="20">
        <v>1800000</v>
      </c>
      <c r="R133" s="43">
        <f t="shared" si="8"/>
        <v>0.32</v>
      </c>
      <c r="S133" s="13"/>
      <c r="T133" s="13"/>
      <c r="U133" s="13"/>
      <c r="V133" s="13"/>
      <c r="W133" s="13"/>
    </row>
    <row r="134" spans="16:23" x14ac:dyDescent="0.25">
      <c r="P134" s="20">
        <f t="shared" si="7"/>
        <v>132</v>
      </c>
      <c r="Q134" s="20">
        <v>1810000</v>
      </c>
      <c r="R134" s="43">
        <f t="shared" si="8"/>
        <v>0.32</v>
      </c>
      <c r="S134" s="13"/>
      <c r="T134" s="13"/>
      <c r="U134" s="13"/>
      <c r="V134" s="13"/>
      <c r="W134" s="13"/>
    </row>
    <row r="135" spans="16:23" x14ac:dyDescent="0.25">
      <c r="P135" s="20">
        <f t="shared" si="7"/>
        <v>133</v>
      </c>
      <c r="Q135" s="20">
        <v>1820000</v>
      </c>
      <c r="R135" s="43">
        <f t="shared" si="8"/>
        <v>0.32</v>
      </c>
      <c r="S135" s="13"/>
      <c r="T135" s="13"/>
      <c r="U135" s="13"/>
      <c r="V135" s="13"/>
      <c r="W135" s="13"/>
    </row>
    <row r="136" spans="16:23" x14ac:dyDescent="0.25">
      <c r="P136" s="20">
        <f t="shared" si="7"/>
        <v>134</v>
      </c>
      <c r="Q136" s="20">
        <v>1830000</v>
      </c>
      <c r="R136" s="43">
        <f t="shared" si="8"/>
        <v>0.32</v>
      </c>
      <c r="S136" s="13"/>
      <c r="T136" s="13"/>
      <c r="U136" s="13"/>
      <c r="V136" s="13"/>
      <c r="W136" s="13"/>
    </row>
    <row r="137" spans="16:23" x14ac:dyDescent="0.25">
      <c r="P137" s="20">
        <f t="shared" si="7"/>
        <v>135</v>
      </c>
      <c r="Q137" s="20">
        <v>1840000</v>
      </c>
      <c r="R137" s="43">
        <f t="shared" si="8"/>
        <v>0.32</v>
      </c>
      <c r="S137" s="13"/>
      <c r="T137" s="13"/>
      <c r="U137" s="13"/>
      <c r="V137" s="13"/>
      <c r="W137" s="13"/>
    </row>
    <row r="138" spans="16:23" x14ac:dyDescent="0.25">
      <c r="P138" s="20">
        <f t="shared" si="7"/>
        <v>136</v>
      </c>
      <c r="Q138" s="20">
        <v>1850000</v>
      </c>
      <c r="R138" s="43">
        <f t="shared" si="8"/>
        <v>0.32</v>
      </c>
      <c r="S138" s="13"/>
      <c r="T138" s="13"/>
      <c r="U138" s="13"/>
      <c r="V138" s="13"/>
      <c r="W138" s="13"/>
    </row>
    <row r="139" spans="16:23" x14ac:dyDescent="0.25">
      <c r="P139" s="20">
        <f t="shared" si="7"/>
        <v>137</v>
      </c>
      <c r="Q139" s="20">
        <v>1860000</v>
      </c>
      <c r="R139" s="43">
        <f t="shared" si="8"/>
        <v>0.32</v>
      </c>
      <c r="S139" s="13"/>
      <c r="T139" s="13"/>
      <c r="U139" s="13"/>
      <c r="V139" s="13"/>
      <c r="W139" s="13"/>
    </row>
    <row r="140" spans="16:23" x14ac:dyDescent="0.25">
      <c r="P140" s="20">
        <f t="shared" si="7"/>
        <v>138</v>
      </c>
      <c r="Q140" s="20">
        <v>1870000</v>
      </c>
      <c r="R140" s="43">
        <f t="shared" si="8"/>
        <v>0.32</v>
      </c>
      <c r="S140" s="13"/>
      <c r="T140" s="13"/>
      <c r="U140" s="13"/>
      <c r="V140" s="13"/>
      <c r="W140" s="13"/>
    </row>
    <row r="141" spans="16:23" x14ac:dyDescent="0.25">
      <c r="P141" s="20">
        <f t="shared" si="7"/>
        <v>139</v>
      </c>
      <c r="Q141" s="20">
        <v>1880000</v>
      </c>
      <c r="R141" s="43">
        <f t="shared" si="8"/>
        <v>0.32</v>
      </c>
      <c r="S141" s="13"/>
      <c r="T141" s="13"/>
      <c r="U141" s="13"/>
      <c r="V141" s="13"/>
      <c r="W141" s="13"/>
    </row>
    <row r="142" spans="16:23" x14ac:dyDescent="0.25">
      <c r="P142" s="20">
        <f t="shared" si="7"/>
        <v>140</v>
      </c>
      <c r="Q142" s="20">
        <v>1890000</v>
      </c>
      <c r="R142" s="43">
        <f t="shared" si="8"/>
        <v>0.32</v>
      </c>
      <c r="S142" s="13"/>
      <c r="T142" s="13"/>
      <c r="U142" s="13"/>
      <c r="V142" s="13"/>
      <c r="W142" s="13"/>
    </row>
    <row r="143" spans="16:23" x14ac:dyDescent="0.25">
      <c r="P143" s="20">
        <f t="shared" si="7"/>
        <v>141</v>
      </c>
      <c r="Q143" s="20">
        <v>1900000</v>
      </c>
      <c r="R143" s="43">
        <f t="shared" si="8"/>
        <v>0.32</v>
      </c>
      <c r="S143" s="13"/>
      <c r="T143" s="13"/>
      <c r="U143" s="13"/>
      <c r="V143" s="13"/>
      <c r="W143" s="13"/>
    </row>
    <row r="144" spans="16:23" x14ac:dyDescent="0.25">
      <c r="P144" s="20">
        <f t="shared" si="7"/>
        <v>142</v>
      </c>
      <c r="Q144" s="20">
        <v>1910000</v>
      </c>
      <c r="R144" s="43">
        <f t="shared" si="8"/>
        <v>0.32</v>
      </c>
      <c r="S144" s="13"/>
      <c r="T144" s="13"/>
      <c r="U144" s="13"/>
      <c r="V144" s="13"/>
      <c r="W144" s="13"/>
    </row>
    <row r="145" spans="16:23" x14ac:dyDescent="0.25">
      <c r="P145" s="20">
        <f t="shared" si="7"/>
        <v>143</v>
      </c>
      <c r="Q145" s="20">
        <v>1920000</v>
      </c>
      <c r="R145" s="43">
        <f t="shared" si="8"/>
        <v>0.32</v>
      </c>
      <c r="S145" s="13"/>
      <c r="T145" s="13"/>
      <c r="U145" s="13"/>
      <c r="V145" s="13"/>
      <c r="W145" s="13"/>
    </row>
    <row r="146" spans="16:23" x14ac:dyDescent="0.25">
      <c r="P146" s="20">
        <f t="shared" si="7"/>
        <v>144</v>
      </c>
      <c r="Q146" s="20">
        <v>1930000</v>
      </c>
      <c r="R146" s="43">
        <f t="shared" si="8"/>
        <v>0.32</v>
      </c>
      <c r="S146" s="13"/>
      <c r="T146" s="13"/>
      <c r="U146" s="13"/>
      <c r="V146" s="13"/>
      <c r="W146" s="13"/>
    </row>
    <row r="147" spans="16:23" x14ac:dyDescent="0.25">
      <c r="P147" s="20">
        <f t="shared" si="7"/>
        <v>145</v>
      </c>
      <c r="Q147" s="20">
        <v>1940000</v>
      </c>
      <c r="R147" s="43">
        <f t="shared" si="8"/>
        <v>0.32</v>
      </c>
      <c r="S147" s="13"/>
      <c r="T147" s="13"/>
      <c r="U147" s="13"/>
      <c r="V147" s="13"/>
      <c r="W147" s="13"/>
    </row>
    <row r="148" spans="16:23" x14ac:dyDescent="0.25">
      <c r="P148" s="20">
        <f t="shared" si="7"/>
        <v>146</v>
      </c>
      <c r="Q148" s="20">
        <v>1950000</v>
      </c>
      <c r="R148" s="43">
        <f t="shared" si="8"/>
        <v>0.32</v>
      </c>
      <c r="S148" s="13"/>
      <c r="T148" s="13"/>
      <c r="U148" s="13"/>
      <c r="V148" s="13"/>
      <c r="W148" s="13"/>
    </row>
    <row r="149" spans="16:23" x14ac:dyDescent="0.25">
      <c r="P149" s="20">
        <f t="shared" si="7"/>
        <v>147</v>
      </c>
      <c r="Q149" s="20">
        <v>1960000</v>
      </c>
      <c r="R149" s="43">
        <f t="shared" si="8"/>
        <v>0.32</v>
      </c>
      <c r="S149" s="13"/>
      <c r="T149" s="13"/>
      <c r="U149" s="13"/>
      <c r="V149" s="13"/>
      <c r="W149" s="13"/>
    </row>
    <row r="150" spans="16:23" x14ac:dyDescent="0.25">
      <c r="P150" s="20">
        <f t="shared" si="7"/>
        <v>148</v>
      </c>
      <c r="Q150" s="20">
        <v>1970000</v>
      </c>
      <c r="R150" s="43">
        <f t="shared" si="8"/>
        <v>0.32</v>
      </c>
      <c r="S150" s="13"/>
      <c r="T150" s="13"/>
      <c r="U150" s="13"/>
      <c r="V150" s="13"/>
      <c r="W150" s="13"/>
    </row>
    <row r="151" spans="16:23" x14ac:dyDescent="0.25">
      <c r="P151" s="20">
        <f t="shared" si="7"/>
        <v>149</v>
      </c>
      <c r="Q151" s="20">
        <v>1980000</v>
      </c>
      <c r="R151" s="43">
        <f t="shared" si="8"/>
        <v>0.32</v>
      </c>
      <c r="S151" s="13"/>
      <c r="T151" s="13"/>
      <c r="U151" s="13"/>
      <c r="V151" s="13"/>
      <c r="W151" s="13"/>
    </row>
    <row r="152" spans="16:23" x14ac:dyDescent="0.25">
      <c r="P152" s="20">
        <f t="shared" si="7"/>
        <v>150</v>
      </c>
      <c r="Q152" s="20">
        <v>1990000</v>
      </c>
      <c r="R152" s="43">
        <f t="shared" si="8"/>
        <v>0.32</v>
      </c>
      <c r="S152" s="13"/>
      <c r="T152" s="13"/>
      <c r="U152" s="13"/>
      <c r="V152" s="13"/>
      <c r="W152" s="13"/>
    </row>
    <row r="153" spans="16:23" x14ac:dyDescent="0.25">
      <c r="P153" s="20">
        <f t="shared" si="7"/>
        <v>151</v>
      </c>
      <c r="Q153" s="20">
        <v>2000000</v>
      </c>
      <c r="R153" s="43">
        <f t="shared" si="8"/>
        <v>0.32</v>
      </c>
      <c r="S153" s="13"/>
      <c r="T153" s="13"/>
      <c r="U153" s="13"/>
      <c r="V153" s="13"/>
      <c r="W153" s="13"/>
    </row>
    <row r="154" spans="16:23" x14ac:dyDescent="0.25">
      <c r="P154" s="20">
        <f t="shared" si="7"/>
        <v>152</v>
      </c>
      <c r="Q154" s="20">
        <v>2010000</v>
      </c>
      <c r="R154" s="43">
        <f t="shared" si="8"/>
        <v>0.32</v>
      </c>
      <c r="S154" s="13"/>
      <c r="T154" s="13"/>
      <c r="U154" s="13"/>
      <c r="V154" s="13"/>
      <c r="W154" s="13"/>
    </row>
    <row r="155" spans="16:23" x14ac:dyDescent="0.25">
      <c r="P155" s="20">
        <f t="shared" si="7"/>
        <v>153</v>
      </c>
      <c r="Q155" s="20">
        <v>2020000</v>
      </c>
      <c r="R155" s="43">
        <f t="shared" si="8"/>
        <v>0.32</v>
      </c>
      <c r="S155" s="13"/>
      <c r="T155" s="13"/>
      <c r="U155" s="13"/>
      <c r="V155" s="13"/>
      <c r="W155" s="13"/>
    </row>
    <row r="156" spans="16:23" x14ac:dyDescent="0.25">
      <c r="P156" s="20">
        <f t="shared" si="7"/>
        <v>154</v>
      </c>
      <c r="Q156" s="20">
        <v>2030000</v>
      </c>
      <c r="R156" s="43">
        <f t="shared" si="8"/>
        <v>0.32</v>
      </c>
      <c r="S156" s="13"/>
      <c r="T156" s="13"/>
      <c r="U156" s="13"/>
      <c r="V156" s="13"/>
      <c r="W156" s="13"/>
    </row>
    <row r="157" spans="16:23" x14ac:dyDescent="0.25">
      <c r="P157" s="20">
        <f t="shared" si="7"/>
        <v>155</v>
      </c>
      <c r="Q157" s="20">
        <v>2040000</v>
      </c>
      <c r="R157" s="43">
        <f t="shared" si="8"/>
        <v>0.32</v>
      </c>
      <c r="S157" s="13"/>
      <c r="T157" s="13"/>
      <c r="U157" s="13"/>
      <c r="V157" s="13"/>
      <c r="W157" s="13"/>
    </row>
    <row r="158" spans="16:23" x14ac:dyDescent="0.25">
      <c r="P158" s="20">
        <f t="shared" si="7"/>
        <v>156</v>
      </c>
      <c r="Q158" s="20">
        <v>2050000</v>
      </c>
      <c r="R158" s="43">
        <f t="shared" si="8"/>
        <v>0.32</v>
      </c>
      <c r="S158" s="13"/>
      <c r="T158" s="13"/>
      <c r="U158" s="13"/>
      <c r="V158" s="13"/>
      <c r="W158" s="13"/>
    </row>
    <row r="159" spans="16:23" x14ac:dyDescent="0.25">
      <c r="P159" s="20">
        <f t="shared" si="7"/>
        <v>157</v>
      </c>
      <c r="Q159" s="20">
        <v>2060000</v>
      </c>
      <c r="R159" s="43">
        <f t="shared" si="8"/>
        <v>0.32</v>
      </c>
      <c r="S159" s="13"/>
      <c r="T159" s="13"/>
      <c r="U159" s="13"/>
      <c r="V159" s="13"/>
      <c r="W159" s="13"/>
    </row>
    <row r="160" spans="16:23" x14ac:dyDescent="0.25">
      <c r="P160" s="20">
        <f t="shared" si="7"/>
        <v>158</v>
      </c>
      <c r="Q160" s="20">
        <v>2070000</v>
      </c>
      <c r="R160" s="43">
        <f t="shared" si="8"/>
        <v>0.32</v>
      </c>
      <c r="S160" s="13"/>
      <c r="T160" s="13"/>
      <c r="U160" s="13"/>
      <c r="V160" s="13"/>
      <c r="W160" s="13"/>
    </row>
    <row r="161" spans="16:23" x14ac:dyDescent="0.25">
      <c r="P161" s="20">
        <f t="shared" si="7"/>
        <v>159</v>
      </c>
      <c r="Q161" s="20">
        <v>2080000</v>
      </c>
      <c r="R161" s="43">
        <f t="shared" si="8"/>
        <v>0.32</v>
      </c>
      <c r="S161" s="13"/>
      <c r="T161" s="13"/>
      <c r="U161" s="13"/>
      <c r="V161" s="13"/>
      <c r="W161" s="13"/>
    </row>
    <row r="162" spans="16:23" x14ac:dyDescent="0.25">
      <c r="P162" s="20">
        <f t="shared" si="7"/>
        <v>160</v>
      </c>
      <c r="Q162" s="20">
        <v>2090000</v>
      </c>
      <c r="R162" s="43">
        <f t="shared" si="8"/>
        <v>0.32</v>
      </c>
      <c r="S162" s="13"/>
      <c r="T162" s="13"/>
      <c r="U162" s="13"/>
      <c r="V162" s="13"/>
      <c r="W162" s="13"/>
    </row>
    <row r="163" spans="16:23" x14ac:dyDescent="0.25">
      <c r="P163" s="20">
        <f t="shared" si="7"/>
        <v>161</v>
      </c>
      <c r="Q163" s="20">
        <v>2100000</v>
      </c>
      <c r="R163" s="43">
        <f t="shared" si="8"/>
        <v>0.32</v>
      </c>
      <c r="S163" s="13"/>
      <c r="T163" s="13"/>
      <c r="U163" s="13"/>
      <c r="V163" s="13"/>
      <c r="W163" s="13"/>
    </row>
    <row r="164" spans="16:23" x14ac:dyDescent="0.25">
      <c r="P164" s="20">
        <f t="shared" si="7"/>
        <v>162</v>
      </c>
      <c r="Q164" s="20">
        <v>2110000</v>
      </c>
      <c r="R164" s="43">
        <f t="shared" si="8"/>
        <v>0.32</v>
      </c>
      <c r="S164" s="13"/>
      <c r="T164" s="13"/>
      <c r="U164" s="13"/>
      <c r="V164" s="13"/>
      <c r="W164" s="13"/>
    </row>
    <row r="165" spans="16:23" x14ac:dyDescent="0.25">
      <c r="P165" s="20">
        <f t="shared" si="7"/>
        <v>163</v>
      </c>
      <c r="Q165" s="20">
        <v>2120000</v>
      </c>
      <c r="R165" s="43">
        <f t="shared" si="8"/>
        <v>0.32</v>
      </c>
      <c r="S165" s="13"/>
      <c r="T165" s="13"/>
      <c r="U165" s="13"/>
      <c r="V165" s="13"/>
      <c r="W165" s="13"/>
    </row>
    <row r="166" spans="16:23" x14ac:dyDescent="0.25">
      <c r="P166" s="20">
        <f t="shared" si="7"/>
        <v>164</v>
      </c>
      <c r="Q166" s="20">
        <v>2130000</v>
      </c>
      <c r="R166" s="43">
        <f t="shared" si="8"/>
        <v>0.32</v>
      </c>
      <c r="S166" s="13"/>
      <c r="T166" s="13"/>
      <c r="U166" s="13"/>
      <c r="V166" s="13"/>
      <c r="W166" s="13"/>
    </row>
    <row r="167" spans="16:23" x14ac:dyDescent="0.25">
      <c r="P167" s="20">
        <f t="shared" si="7"/>
        <v>165</v>
      </c>
      <c r="Q167" s="20">
        <v>2140000</v>
      </c>
      <c r="R167" s="43">
        <f t="shared" si="8"/>
        <v>0.32</v>
      </c>
      <c r="S167" s="13"/>
      <c r="T167" s="13"/>
      <c r="U167" s="13"/>
      <c r="V167" s="13"/>
      <c r="W167" s="13"/>
    </row>
    <row r="168" spans="16:23" x14ac:dyDescent="0.25">
      <c r="P168" s="20">
        <f t="shared" si="7"/>
        <v>166</v>
      </c>
      <c r="Q168" s="20">
        <v>2150000</v>
      </c>
      <c r="R168" s="43">
        <f t="shared" si="8"/>
        <v>0.32</v>
      </c>
      <c r="S168" s="13"/>
      <c r="T168" s="13"/>
      <c r="U168" s="13"/>
      <c r="V168" s="13"/>
      <c r="W168" s="13"/>
    </row>
    <row r="169" spans="16:23" x14ac:dyDescent="0.25">
      <c r="P169" s="20">
        <f t="shared" si="7"/>
        <v>167</v>
      </c>
      <c r="Q169" s="20">
        <v>2160000</v>
      </c>
      <c r="R169" s="43">
        <f t="shared" si="8"/>
        <v>0.32</v>
      </c>
      <c r="S169" s="13"/>
      <c r="T169" s="13"/>
      <c r="U169" s="13"/>
      <c r="V169" s="13"/>
      <c r="W169" s="13"/>
    </row>
    <row r="170" spans="16:23" x14ac:dyDescent="0.25">
      <c r="P170" s="20">
        <f t="shared" si="7"/>
        <v>168</v>
      </c>
      <c r="Q170" s="20">
        <v>2170000</v>
      </c>
      <c r="R170" s="43">
        <f t="shared" si="8"/>
        <v>0.32</v>
      </c>
      <c r="S170" s="13"/>
      <c r="T170" s="13"/>
      <c r="U170" s="13"/>
      <c r="V170" s="13"/>
      <c r="W170" s="13"/>
    </row>
    <row r="171" spans="16:23" x14ac:dyDescent="0.25">
      <c r="P171" s="20">
        <f t="shared" si="7"/>
        <v>169</v>
      </c>
      <c r="Q171" s="20">
        <v>2180000</v>
      </c>
      <c r="R171" s="43">
        <f t="shared" si="8"/>
        <v>0.32</v>
      </c>
      <c r="S171" s="13"/>
      <c r="T171" s="13"/>
      <c r="U171" s="13"/>
      <c r="V171" s="13"/>
      <c r="W171" s="13"/>
    </row>
    <row r="172" spans="16:23" x14ac:dyDescent="0.25">
      <c r="P172" s="20">
        <f t="shared" si="7"/>
        <v>170</v>
      </c>
      <c r="Q172" s="20">
        <v>2190000</v>
      </c>
      <c r="R172" s="43">
        <f t="shared" si="8"/>
        <v>0.32</v>
      </c>
      <c r="S172" s="13"/>
      <c r="T172" s="13"/>
      <c r="U172" s="13"/>
      <c r="V172" s="13"/>
      <c r="W172" s="13"/>
    </row>
    <row r="173" spans="16:23" x14ac:dyDescent="0.25">
      <c r="P173" s="20">
        <f t="shared" si="7"/>
        <v>171</v>
      </c>
      <c r="Q173" s="20">
        <v>2200000</v>
      </c>
      <c r="R173" s="43">
        <f t="shared" si="8"/>
        <v>0.32</v>
      </c>
      <c r="S173" s="13"/>
      <c r="T173" s="13"/>
      <c r="U173" s="13"/>
      <c r="V173" s="13"/>
      <c r="W173" s="13"/>
    </row>
    <row r="174" spans="16:23" x14ac:dyDescent="0.25">
      <c r="P174" s="20">
        <f t="shared" si="7"/>
        <v>172</v>
      </c>
      <c r="Q174" s="20">
        <v>2210000</v>
      </c>
      <c r="R174" s="43">
        <f t="shared" si="8"/>
        <v>0.32</v>
      </c>
      <c r="S174" s="13"/>
      <c r="T174" s="13"/>
      <c r="U174" s="13"/>
      <c r="V174" s="13"/>
      <c r="W174" s="13"/>
    </row>
    <row r="175" spans="16:23" x14ac:dyDescent="0.25">
      <c r="P175" s="20">
        <f t="shared" si="7"/>
        <v>173</v>
      </c>
      <c r="Q175" s="20">
        <v>2220000</v>
      </c>
      <c r="R175" s="43">
        <f t="shared" si="8"/>
        <v>0.32</v>
      </c>
      <c r="S175" s="13"/>
      <c r="T175" s="13"/>
      <c r="U175" s="13"/>
      <c r="V175" s="13"/>
      <c r="W175" s="13"/>
    </row>
    <row r="176" spans="16:23" x14ac:dyDescent="0.25">
      <c r="P176" s="20">
        <f t="shared" si="7"/>
        <v>174</v>
      </c>
      <c r="Q176" s="20">
        <v>2230000</v>
      </c>
      <c r="R176" s="43">
        <f t="shared" si="8"/>
        <v>0.32</v>
      </c>
      <c r="S176" s="13"/>
      <c r="T176" s="13"/>
      <c r="U176" s="13"/>
      <c r="V176" s="13"/>
      <c r="W176" s="13"/>
    </row>
    <row r="177" spans="16:23" x14ac:dyDescent="0.25">
      <c r="P177" s="20">
        <f t="shared" si="7"/>
        <v>175</v>
      </c>
      <c r="Q177" s="20">
        <v>2240000</v>
      </c>
      <c r="R177" s="43">
        <f t="shared" si="8"/>
        <v>0.32</v>
      </c>
      <c r="S177" s="13"/>
      <c r="T177" s="13"/>
      <c r="U177" s="13"/>
      <c r="V177" s="13"/>
      <c r="W177" s="13"/>
    </row>
    <row r="178" spans="16:23" x14ac:dyDescent="0.25">
      <c r="P178" s="20">
        <f t="shared" si="7"/>
        <v>176</v>
      </c>
      <c r="Q178" s="20">
        <v>2250000</v>
      </c>
      <c r="R178" s="43">
        <f t="shared" si="8"/>
        <v>0.32</v>
      </c>
      <c r="S178" s="13"/>
      <c r="T178" s="13"/>
      <c r="U178" s="13"/>
      <c r="V178" s="13"/>
      <c r="W178" s="13"/>
    </row>
    <row r="179" spans="16:23" x14ac:dyDescent="0.25">
      <c r="P179" s="20">
        <f t="shared" si="7"/>
        <v>177</v>
      </c>
      <c r="Q179" s="20">
        <v>2260000</v>
      </c>
      <c r="R179" s="43">
        <f t="shared" si="8"/>
        <v>0.32</v>
      </c>
      <c r="S179" s="13"/>
      <c r="T179" s="13"/>
      <c r="U179" s="13"/>
      <c r="V179" s="13"/>
      <c r="W179" s="13"/>
    </row>
    <row r="180" spans="16:23" x14ac:dyDescent="0.25">
      <c r="P180" s="20">
        <f t="shared" si="7"/>
        <v>178</v>
      </c>
      <c r="Q180" s="20">
        <v>2270000</v>
      </c>
      <c r="R180" s="43">
        <f t="shared" si="8"/>
        <v>0.32</v>
      </c>
      <c r="S180" s="13"/>
      <c r="T180" s="13"/>
      <c r="U180" s="13"/>
      <c r="V180" s="13"/>
      <c r="W180" s="13"/>
    </row>
    <row r="181" spans="16:23" x14ac:dyDescent="0.25">
      <c r="P181" s="20">
        <f t="shared" si="7"/>
        <v>179</v>
      </c>
      <c r="Q181" s="20">
        <v>2280000</v>
      </c>
      <c r="R181" s="43">
        <f t="shared" si="8"/>
        <v>0.32</v>
      </c>
      <c r="S181" s="13"/>
      <c r="T181" s="13"/>
      <c r="U181" s="13"/>
      <c r="V181" s="13"/>
      <c r="W181" s="13"/>
    </row>
    <row r="182" spans="16:23" x14ac:dyDescent="0.25">
      <c r="P182" s="20">
        <f t="shared" si="7"/>
        <v>180</v>
      </c>
      <c r="Q182" s="20">
        <v>2290000</v>
      </c>
      <c r="R182" s="43">
        <f t="shared" si="8"/>
        <v>0.32</v>
      </c>
      <c r="S182" s="13"/>
      <c r="T182" s="13"/>
      <c r="U182" s="13"/>
      <c r="V182" s="13"/>
      <c r="W182" s="13"/>
    </row>
    <row r="183" spans="16:23" x14ac:dyDescent="0.25">
      <c r="P183" s="20">
        <f t="shared" si="7"/>
        <v>181</v>
      </c>
      <c r="Q183" s="20">
        <v>2300000</v>
      </c>
      <c r="R183" s="43">
        <f t="shared" si="8"/>
        <v>0.32</v>
      </c>
      <c r="S183" s="13"/>
      <c r="T183" s="13"/>
      <c r="U183" s="13"/>
      <c r="V183" s="13"/>
      <c r="W183" s="13"/>
    </row>
    <row r="184" spans="16:23" x14ac:dyDescent="0.25">
      <c r="P184" s="20">
        <f t="shared" si="7"/>
        <v>182</v>
      </c>
      <c r="Q184" s="20">
        <v>2310000</v>
      </c>
      <c r="R184" s="43">
        <f t="shared" si="8"/>
        <v>0.32</v>
      </c>
      <c r="S184" s="13"/>
      <c r="T184" s="13"/>
      <c r="U184" s="13"/>
      <c r="V184" s="13"/>
      <c r="W184" s="13"/>
    </row>
    <row r="185" spans="16:23" x14ac:dyDescent="0.25">
      <c r="P185" s="20">
        <f t="shared" si="7"/>
        <v>183</v>
      </c>
      <c r="Q185" s="20">
        <v>2320000</v>
      </c>
      <c r="R185" s="43">
        <f t="shared" si="8"/>
        <v>0.32</v>
      </c>
      <c r="S185" s="13"/>
      <c r="T185" s="13"/>
      <c r="U185" s="13"/>
      <c r="V185" s="13"/>
      <c r="W185" s="13"/>
    </row>
    <row r="186" spans="16:23" x14ac:dyDescent="0.25">
      <c r="P186" s="20">
        <f t="shared" si="7"/>
        <v>184</v>
      </c>
      <c r="Q186" s="20">
        <v>2330000</v>
      </c>
      <c r="R186" s="43">
        <f t="shared" si="8"/>
        <v>0.32</v>
      </c>
      <c r="S186" s="13"/>
      <c r="T186" s="13"/>
      <c r="U186" s="13"/>
      <c r="V186" s="13"/>
      <c r="W186" s="13"/>
    </row>
    <row r="187" spans="16:23" x14ac:dyDescent="0.25">
      <c r="P187" s="20">
        <f t="shared" si="7"/>
        <v>185</v>
      </c>
      <c r="Q187" s="20">
        <v>2340000</v>
      </c>
      <c r="R187" s="43">
        <f t="shared" si="8"/>
        <v>0.32</v>
      </c>
      <c r="S187" s="13"/>
      <c r="T187" s="13"/>
      <c r="U187" s="13"/>
      <c r="V187" s="13"/>
      <c r="W187" s="13"/>
    </row>
    <row r="188" spans="16:23" x14ac:dyDescent="0.25">
      <c r="P188" s="20">
        <f t="shared" si="7"/>
        <v>186</v>
      </c>
      <c r="Q188" s="20">
        <v>2350000</v>
      </c>
      <c r="R188" s="43">
        <f t="shared" si="8"/>
        <v>0.32</v>
      </c>
      <c r="S188" s="13"/>
      <c r="T188" s="13"/>
      <c r="U188" s="13"/>
      <c r="V188" s="13"/>
      <c r="W188" s="13"/>
    </row>
    <row r="189" spans="16:23" x14ac:dyDescent="0.25">
      <c r="P189" s="20">
        <f t="shared" si="7"/>
        <v>187</v>
      </c>
      <c r="Q189" s="20">
        <v>2360000</v>
      </c>
      <c r="R189" s="43">
        <f t="shared" si="8"/>
        <v>0.32</v>
      </c>
      <c r="S189" s="13"/>
      <c r="T189" s="13"/>
      <c r="U189" s="13"/>
      <c r="V189" s="13"/>
      <c r="W189" s="13"/>
    </row>
    <row r="190" spans="16:23" x14ac:dyDescent="0.25">
      <c r="P190" s="20">
        <f t="shared" si="7"/>
        <v>188</v>
      </c>
      <c r="Q190" s="20">
        <v>2370000</v>
      </c>
      <c r="R190" s="43">
        <f t="shared" si="8"/>
        <v>0.32</v>
      </c>
      <c r="S190" s="13"/>
      <c r="T190" s="13"/>
      <c r="U190" s="13"/>
      <c r="V190" s="13"/>
      <c r="W190" s="13"/>
    </row>
    <row r="191" spans="16:23" x14ac:dyDescent="0.25">
      <c r="P191" s="20">
        <f t="shared" si="7"/>
        <v>189</v>
      </c>
      <c r="Q191" s="20">
        <v>2380000</v>
      </c>
      <c r="R191" s="43">
        <f t="shared" si="8"/>
        <v>0.32</v>
      </c>
      <c r="S191" s="13"/>
      <c r="T191" s="13"/>
      <c r="U191" s="13"/>
      <c r="V191" s="13"/>
      <c r="W191" s="13"/>
    </row>
    <row r="192" spans="16:23" x14ac:dyDescent="0.25">
      <c r="P192" s="20">
        <f t="shared" si="7"/>
        <v>190</v>
      </c>
      <c r="Q192" s="20">
        <v>2390000</v>
      </c>
      <c r="R192" s="43">
        <f t="shared" si="8"/>
        <v>0.32</v>
      </c>
      <c r="S192" s="13"/>
      <c r="T192" s="13"/>
      <c r="U192" s="13"/>
      <c r="V192" s="13"/>
      <c r="W192" s="13"/>
    </row>
    <row r="193" spans="16:23" x14ac:dyDescent="0.25">
      <c r="P193" s="20">
        <f t="shared" si="7"/>
        <v>191</v>
      </c>
      <c r="Q193" s="20">
        <v>2400000</v>
      </c>
      <c r="R193" s="43">
        <f t="shared" si="8"/>
        <v>0.32</v>
      </c>
      <c r="S193" s="13"/>
      <c r="T193" s="13"/>
      <c r="U193" s="13"/>
      <c r="V193" s="13"/>
      <c r="W193" s="13"/>
    </row>
    <row r="194" spans="16:23" x14ac:dyDescent="0.25">
      <c r="P194" s="20">
        <f t="shared" si="7"/>
        <v>192</v>
      </c>
      <c r="Q194" s="20">
        <v>2410000</v>
      </c>
      <c r="R194" s="43">
        <f t="shared" si="8"/>
        <v>0.32</v>
      </c>
      <c r="S194" s="13"/>
      <c r="T194" s="13"/>
      <c r="U194" s="13"/>
      <c r="V194" s="13"/>
      <c r="W194" s="13"/>
    </row>
    <row r="195" spans="16:23" x14ac:dyDescent="0.25">
      <c r="P195" s="20">
        <f t="shared" si="7"/>
        <v>193</v>
      </c>
      <c r="Q195" s="20">
        <v>2420000</v>
      </c>
      <c r="R195" s="43">
        <f t="shared" si="8"/>
        <v>0.32</v>
      </c>
      <c r="S195" s="13"/>
      <c r="T195" s="13"/>
      <c r="U195" s="13"/>
      <c r="V195" s="13"/>
      <c r="W195" s="13"/>
    </row>
    <row r="196" spans="16:23" x14ac:dyDescent="0.25">
      <c r="P196" s="20">
        <f t="shared" ref="P196:P201" si="9">P195+1</f>
        <v>194</v>
      </c>
      <c r="Q196" s="20">
        <v>2430000</v>
      </c>
      <c r="R196" s="43">
        <f t="shared" ref="R196:R201" si="10">VLOOKUP(Q196,$T$3:$V$14,3,1)</f>
        <v>0.32</v>
      </c>
      <c r="S196" s="13"/>
      <c r="T196" s="13"/>
      <c r="U196" s="13"/>
      <c r="V196" s="13"/>
      <c r="W196" s="13"/>
    </row>
    <row r="197" spans="16:23" x14ac:dyDescent="0.25">
      <c r="P197" s="20">
        <f t="shared" si="9"/>
        <v>195</v>
      </c>
      <c r="Q197" s="20">
        <v>2440000</v>
      </c>
      <c r="R197" s="43">
        <f t="shared" si="10"/>
        <v>0.32</v>
      </c>
      <c r="S197" s="13"/>
      <c r="T197" s="13"/>
      <c r="U197" s="13"/>
      <c r="V197" s="13"/>
      <c r="W197" s="13"/>
    </row>
    <row r="198" spans="16:23" x14ac:dyDescent="0.25">
      <c r="P198" s="20">
        <f t="shared" si="9"/>
        <v>196</v>
      </c>
      <c r="Q198" s="20">
        <v>2450000</v>
      </c>
      <c r="R198" s="43">
        <f t="shared" si="10"/>
        <v>0.32</v>
      </c>
      <c r="S198" s="13"/>
      <c r="T198" s="13"/>
      <c r="U198" s="13"/>
      <c r="V198" s="13"/>
      <c r="W198" s="13"/>
    </row>
    <row r="199" spans="16:23" x14ac:dyDescent="0.25">
      <c r="P199" s="20">
        <f t="shared" si="9"/>
        <v>197</v>
      </c>
      <c r="Q199" s="20">
        <v>2460000</v>
      </c>
      <c r="R199" s="43">
        <f t="shared" si="10"/>
        <v>0.32</v>
      </c>
      <c r="S199" s="13"/>
      <c r="T199" s="13"/>
      <c r="U199" s="13"/>
      <c r="V199" s="13"/>
      <c r="W199" s="13"/>
    </row>
    <row r="200" spans="16:23" x14ac:dyDescent="0.25">
      <c r="P200" s="20">
        <f t="shared" si="9"/>
        <v>198</v>
      </c>
      <c r="Q200" s="20">
        <v>2470000</v>
      </c>
      <c r="R200" s="43">
        <f t="shared" si="10"/>
        <v>0.32</v>
      </c>
      <c r="S200" s="13"/>
      <c r="T200" s="13"/>
      <c r="U200" s="13"/>
      <c r="V200" s="13"/>
      <c r="W200" s="13"/>
    </row>
    <row r="201" spans="16:23" x14ac:dyDescent="0.25">
      <c r="P201" s="20">
        <f t="shared" si="9"/>
        <v>199</v>
      </c>
      <c r="Q201" s="20">
        <v>2480000</v>
      </c>
      <c r="R201" s="43">
        <f t="shared" si="10"/>
        <v>0.32</v>
      </c>
      <c r="S201" s="13"/>
      <c r="T201" s="13"/>
      <c r="U201" s="13"/>
      <c r="V201" s="13"/>
      <c r="W201" s="13"/>
    </row>
    <row r="202" spans="16:23" x14ac:dyDescent="0.25">
      <c r="S202" s="13"/>
      <c r="T202" s="13"/>
      <c r="U202" s="13"/>
      <c r="V202" s="13"/>
      <c r="W202" s="13"/>
    </row>
  </sheetData>
  <mergeCells count="4">
    <mergeCell ref="T2:V2"/>
    <mergeCell ref="E1:F1"/>
    <mergeCell ref="L1:N1"/>
    <mergeCell ref="T1:V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4"/>
  <sheetViews>
    <sheetView topLeftCell="G1" workbookViewId="0">
      <selection activeCell="S13" sqref="S13"/>
    </sheetView>
  </sheetViews>
  <sheetFormatPr defaultRowHeight="15" x14ac:dyDescent="0.25"/>
  <cols>
    <col min="3" max="3" width="8.42578125" customWidth="1"/>
    <col min="4" max="5" width="16.85546875" bestFit="1" customWidth="1"/>
    <col min="6" max="6" width="7" bestFit="1" customWidth="1"/>
    <col min="7" max="7" width="15.42578125" bestFit="1" customWidth="1"/>
    <col min="12" max="12" width="17.85546875" customWidth="1"/>
    <col min="13" max="13" width="16.85546875" bestFit="1" customWidth="1"/>
    <col min="14" max="14" width="10.85546875" customWidth="1"/>
    <col min="15" max="15" width="10.42578125" customWidth="1"/>
    <col min="16" max="16" width="9" bestFit="1" customWidth="1"/>
  </cols>
  <sheetData>
    <row r="1" spans="1:16" x14ac:dyDescent="0.25">
      <c r="A1" s="2" t="s">
        <v>453</v>
      </c>
      <c r="B1" s="2" t="s">
        <v>454</v>
      </c>
      <c r="C1" s="2" t="s">
        <v>0</v>
      </c>
      <c r="D1" s="2" t="s">
        <v>1</v>
      </c>
      <c r="E1" s="2" t="s">
        <v>2</v>
      </c>
      <c r="F1" s="2" t="s">
        <v>5</v>
      </c>
      <c r="G1" s="31" t="s">
        <v>4</v>
      </c>
      <c r="H1" s="31" t="s">
        <v>455</v>
      </c>
      <c r="K1" s="2" t="s">
        <v>0</v>
      </c>
      <c r="L1" s="2" t="s">
        <v>1</v>
      </c>
      <c r="M1" s="2" t="s">
        <v>2</v>
      </c>
      <c r="N1" s="2" t="s">
        <v>457</v>
      </c>
      <c r="O1" s="2" t="s">
        <v>453</v>
      </c>
      <c r="P1" s="2" t="s">
        <v>454</v>
      </c>
    </row>
    <row r="2" spans="1:16" x14ac:dyDescent="0.25">
      <c r="A2" s="1">
        <f>H2*23%</f>
        <v>24388.510000000002</v>
      </c>
      <c r="B2" s="1">
        <f>H2*18%</f>
        <v>19086.66</v>
      </c>
      <c r="C2" s="1">
        <v>10001</v>
      </c>
      <c r="D2" s="1" t="s">
        <v>418</v>
      </c>
      <c r="E2" s="1" t="s">
        <v>410</v>
      </c>
      <c r="F2" s="1">
        <v>158075</v>
      </c>
      <c r="G2" s="33" t="s">
        <v>434</v>
      </c>
      <c r="H2" s="1">
        <v>106037</v>
      </c>
      <c r="K2" s="1">
        <v>10001</v>
      </c>
      <c r="L2" s="1" t="str">
        <f>INDEX($A$1:$H$14,MATCH($K2,$C$1:$C$14,0),MATCH(L$1,$A$1:$H$1,0))</f>
        <v>Bonnie Potter</v>
      </c>
      <c r="M2" s="1" t="str">
        <f t="shared" ref="M2:P2" si="0">INDEX($A$1:$H$14,MATCH($K2,$C$1:$C$14,0),MATCH(M$1,$A$1:$H$1,0))</f>
        <v>Team Lead</v>
      </c>
      <c r="N2" s="1">
        <f t="shared" si="0"/>
        <v>106037</v>
      </c>
      <c r="O2" s="1">
        <f t="shared" si="0"/>
        <v>24388.510000000002</v>
      </c>
      <c r="P2" s="1">
        <f t="shared" si="0"/>
        <v>19086.66</v>
      </c>
    </row>
    <row r="3" spans="1:16" x14ac:dyDescent="0.25">
      <c r="A3" s="1">
        <f t="shared" ref="A3:A14" si="1">H3*23%</f>
        <v>43916.200000000004</v>
      </c>
      <c r="B3" s="1">
        <f t="shared" ref="B3:B14" si="2">H3*18%</f>
        <v>34369.199999999997</v>
      </c>
      <c r="C3" s="1">
        <v>10002</v>
      </c>
      <c r="D3" s="1" t="s">
        <v>419</v>
      </c>
      <c r="E3" s="1" t="s">
        <v>411</v>
      </c>
      <c r="F3" s="1">
        <v>40713</v>
      </c>
      <c r="G3" s="33" t="s">
        <v>435</v>
      </c>
      <c r="H3" s="1">
        <v>190940</v>
      </c>
      <c r="K3" s="1">
        <v>10002</v>
      </c>
      <c r="L3" s="1" t="str">
        <f t="shared" ref="L3:P14" si="3">INDEX($A$1:$H$14,MATCH($K3,$C$1:$C$14,0),MATCH(L$1,$A$1:$H$1,0))</f>
        <v>Ronnie Proctor</v>
      </c>
      <c r="M3" s="1" t="str">
        <f t="shared" si="3"/>
        <v>MIS Manager</v>
      </c>
      <c r="N3" s="1">
        <f t="shared" si="3"/>
        <v>190940</v>
      </c>
      <c r="O3" s="1">
        <f t="shared" si="3"/>
        <v>43916.200000000004</v>
      </c>
      <c r="P3" s="1">
        <f t="shared" si="3"/>
        <v>34369.199999999997</v>
      </c>
    </row>
    <row r="4" spans="1:16" x14ac:dyDescent="0.25">
      <c r="A4" s="1">
        <f t="shared" si="1"/>
        <v>13666.140000000001</v>
      </c>
      <c r="B4" s="1">
        <f t="shared" si="2"/>
        <v>10695.24</v>
      </c>
      <c r="C4" s="1">
        <v>10003</v>
      </c>
      <c r="D4" s="1" t="s">
        <v>420</v>
      </c>
      <c r="E4" s="1" t="s">
        <v>412</v>
      </c>
      <c r="F4" s="1">
        <v>55568</v>
      </c>
      <c r="G4" s="33" t="s">
        <v>436</v>
      </c>
      <c r="H4" s="1">
        <v>59418</v>
      </c>
      <c r="K4" s="1">
        <v>10003</v>
      </c>
      <c r="L4" s="1" t="str">
        <f t="shared" si="3"/>
        <v>Marcus Dunlap</v>
      </c>
      <c r="M4" s="1" t="str">
        <f t="shared" si="3"/>
        <v>HR Manager</v>
      </c>
      <c r="N4" s="1">
        <f t="shared" si="3"/>
        <v>59418</v>
      </c>
      <c r="O4" s="1">
        <f t="shared" si="3"/>
        <v>13666.140000000001</v>
      </c>
      <c r="P4" s="1">
        <f t="shared" si="3"/>
        <v>10695.24</v>
      </c>
    </row>
    <row r="5" spans="1:16" x14ac:dyDescent="0.25">
      <c r="A5" s="1">
        <f t="shared" si="1"/>
        <v>35164.47</v>
      </c>
      <c r="B5" s="1">
        <f t="shared" si="2"/>
        <v>27520.02</v>
      </c>
      <c r="C5" s="1">
        <v>10004</v>
      </c>
      <c r="D5" s="1" t="s">
        <v>421</v>
      </c>
      <c r="E5" s="1" t="s">
        <v>3</v>
      </c>
      <c r="F5" s="1">
        <v>324002</v>
      </c>
      <c r="G5" s="33" t="s">
        <v>437</v>
      </c>
      <c r="H5" s="1">
        <v>152889</v>
      </c>
      <c r="K5" s="1">
        <v>10004</v>
      </c>
      <c r="L5" s="1" t="str">
        <f t="shared" si="3"/>
        <v>Gwendolyn Tyson</v>
      </c>
      <c r="M5" s="1" t="str">
        <f t="shared" si="3"/>
        <v>Associate</v>
      </c>
      <c r="N5" s="1">
        <f t="shared" si="3"/>
        <v>152889</v>
      </c>
      <c r="O5" s="1">
        <f t="shared" si="3"/>
        <v>35164.47</v>
      </c>
      <c r="P5" s="1">
        <f t="shared" si="3"/>
        <v>27520.02</v>
      </c>
    </row>
    <row r="6" spans="1:16" x14ac:dyDescent="0.25">
      <c r="A6" s="1">
        <f t="shared" si="1"/>
        <v>32098.800000000003</v>
      </c>
      <c r="B6" s="1">
        <f t="shared" si="2"/>
        <v>25120.799999999999</v>
      </c>
      <c r="C6" s="1">
        <v>10005</v>
      </c>
      <c r="D6" s="1" t="s">
        <v>422</v>
      </c>
      <c r="E6" s="1" t="s">
        <v>413</v>
      </c>
      <c r="F6" s="1">
        <v>413737</v>
      </c>
      <c r="G6" s="33" t="s">
        <v>438</v>
      </c>
      <c r="H6" s="1">
        <v>139560</v>
      </c>
      <c r="K6" s="1">
        <v>10005</v>
      </c>
      <c r="L6" s="1" t="str">
        <f t="shared" si="3"/>
        <v>Timothy Reese</v>
      </c>
      <c r="M6" s="1" t="str">
        <f t="shared" si="3"/>
        <v>Sr.Associate</v>
      </c>
      <c r="N6" s="1">
        <f t="shared" si="3"/>
        <v>139560</v>
      </c>
      <c r="O6" s="1">
        <f t="shared" si="3"/>
        <v>32098.800000000003</v>
      </c>
      <c r="P6" s="1">
        <f t="shared" si="3"/>
        <v>25120.799999999999</v>
      </c>
    </row>
    <row r="7" spans="1:16" x14ac:dyDescent="0.25">
      <c r="A7" s="1">
        <f t="shared" si="1"/>
        <v>62616.12</v>
      </c>
      <c r="B7" s="1">
        <f t="shared" si="2"/>
        <v>49003.92</v>
      </c>
      <c r="C7" s="1">
        <v>10006</v>
      </c>
      <c r="D7" s="1" t="s">
        <v>423</v>
      </c>
      <c r="E7" s="1" t="s">
        <v>414</v>
      </c>
      <c r="F7" s="1">
        <v>124626</v>
      </c>
      <c r="G7" s="33" t="s">
        <v>439</v>
      </c>
      <c r="H7" s="1">
        <v>272244</v>
      </c>
      <c r="K7" s="1">
        <v>10006</v>
      </c>
      <c r="L7" s="1" t="str">
        <f t="shared" si="3"/>
        <v>Sarah Ramsey</v>
      </c>
      <c r="M7" s="1" t="str">
        <f t="shared" si="3"/>
        <v>Reporting Analyst</v>
      </c>
      <c r="N7" s="1">
        <f t="shared" si="3"/>
        <v>272244</v>
      </c>
      <c r="O7" s="1">
        <f t="shared" si="3"/>
        <v>62616.12</v>
      </c>
      <c r="P7" s="1">
        <f t="shared" si="3"/>
        <v>49003.92</v>
      </c>
    </row>
    <row r="8" spans="1:16" x14ac:dyDescent="0.25">
      <c r="A8" s="1">
        <f t="shared" si="1"/>
        <v>17671.36</v>
      </c>
      <c r="B8" s="1">
        <f t="shared" si="2"/>
        <v>13829.76</v>
      </c>
      <c r="C8" s="1">
        <v>10007</v>
      </c>
      <c r="D8" s="1" t="s">
        <v>424</v>
      </c>
      <c r="E8" s="1" t="s">
        <v>415</v>
      </c>
      <c r="F8" s="1">
        <v>179583</v>
      </c>
      <c r="G8" s="33" t="s">
        <v>440</v>
      </c>
      <c r="H8" s="1">
        <v>76832</v>
      </c>
      <c r="K8" s="1">
        <v>10007</v>
      </c>
      <c r="L8" s="1" t="str">
        <f t="shared" si="3"/>
        <v>Laurie Hanna</v>
      </c>
      <c r="M8" s="1" t="str">
        <f t="shared" si="3"/>
        <v>Data Analyst</v>
      </c>
      <c r="N8" s="1">
        <f t="shared" si="3"/>
        <v>76832</v>
      </c>
      <c r="O8" s="1">
        <f t="shared" si="3"/>
        <v>17671.36</v>
      </c>
      <c r="P8" s="1">
        <f t="shared" si="3"/>
        <v>13829.76</v>
      </c>
    </row>
    <row r="9" spans="1:16" x14ac:dyDescent="0.25">
      <c r="A9" s="1">
        <f t="shared" si="1"/>
        <v>41874.720000000001</v>
      </c>
      <c r="B9" s="1">
        <f t="shared" si="2"/>
        <v>32771.519999999997</v>
      </c>
      <c r="C9" s="1">
        <v>10008</v>
      </c>
      <c r="D9" s="1" t="s">
        <v>425</v>
      </c>
      <c r="E9" s="1" t="s">
        <v>416</v>
      </c>
      <c r="F9" s="1">
        <v>163750</v>
      </c>
      <c r="G9" s="33" t="s">
        <v>441</v>
      </c>
      <c r="H9" s="1">
        <v>182064</v>
      </c>
      <c r="K9" s="1">
        <v>10008</v>
      </c>
      <c r="L9" s="1" t="str">
        <f t="shared" si="3"/>
        <v>Jim Rodgers</v>
      </c>
      <c r="M9" s="1" t="str">
        <f t="shared" si="3"/>
        <v>Financial Analyst</v>
      </c>
      <c r="N9" s="1">
        <f t="shared" si="3"/>
        <v>182064</v>
      </c>
      <c r="O9" s="1">
        <f t="shared" si="3"/>
        <v>41874.720000000001</v>
      </c>
      <c r="P9" s="1">
        <f t="shared" si="3"/>
        <v>32771.519999999997</v>
      </c>
    </row>
    <row r="10" spans="1:16" x14ac:dyDescent="0.25">
      <c r="A10" s="1">
        <f t="shared" si="1"/>
        <v>60504.030000000006</v>
      </c>
      <c r="B10" s="1">
        <f t="shared" si="2"/>
        <v>47350.979999999996</v>
      </c>
      <c r="C10" s="1">
        <v>10009</v>
      </c>
      <c r="D10" s="1" t="s">
        <v>426</v>
      </c>
      <c r="E10" s="1" t="s">
        <v>417</v>
      </c>
      <c r="F10" s="1">
        <v>97898</v>
      </c>
      <c r="G10" s="33" t="s">
        <v>442</v>
      </c>
      <c r="H10" s="1">
        <v>263061</v>
      </c>
      <c r="K10" s="1">
        <v>10009</v>
      </c>
      <c r="L10" s="1" t="str">
        <f t="shared" si="3"/>
        <v>Tony Winters</v>
      </c>
      <c r="M10" s="1" t="str">
        <f t="shared" si="3"/>
        <v>VBA Developer</v>
      </c>
      <c r="N10" s="1">
        <f t="shared" si="3"/>
        <v>263061</v>
      </c>
      <c r="O10" s="1">
        <f t="shared" si="3"/>
        <v>60504.030000000006</v>
      </c>
      <c r="P10" s="1">
        <f t="shared" si="3"/>
        <v>47350.979999999996</v>
      </c>
    </row>
    <row r="11" spans="1:16" x14ac:dyDescent="0.25">
      <c r="A11" s="1">
        <f t="shared" si="1"/>
        <v>57351.19</v>
      </c>
      <c r="B11" s="1">
        <f t="shared" si="2"/>
        <v>44883.54</v>
      </c>
      <c r="C11" s="1">
        <v>10010</v>
      </c>
      <c r="D11" s="1" t="s">
        <v>427</v>
      </c>
      <c r="E11" s="1" t="s">
        <v>410</v>
      </c>
      <c r="F11" s="1">
        <v>222153</v>
      </c>
      <c r="G11" s="33" t="s">
        <v>443</v>
      </c>
      <c r="H11" s="1">
        <v>249353</v>
      </c>
      <c r="K11" s="1">
        <v>10010</v>
      </c>
      <c r="L11" s="1" t="str">
        <f t="shared" si="3"/>
        <v>Edna Thomas</v>
      </c>
      <c r="M11" s="1" t="str">
        <f t="shared" si="3"/>
        <v>Team Lead</v>
      </c>
      <c r="N11" s="1">
        <f t="shared" si="3"/>
        <v>249353</v>
      </c>
      <c r="O11" s="1">
        <f t="shared" si="3"/>
        <v>57351.19</v>
      </c>
      <c r="P11" s="1">
        <f t="shared" si="3"/>
        <v>44883.54</v>
      </c>
    </row>
    <row r="12" spans="1:16" x14ac:dyDescent="0.25">
      <c r="A12" s="1">
        <f t="shared" si="1"/>
        <v>46193.89</v>
      </c>
      <c r="B12" s="1">
        <f t="shared" si="2"/>
        <v>36151.74</v>
      </c>
      <c r="C12" s="1">
        <v>10011</v>
      </c>
      <c r="D12" s="1" t="s">
        <v>428</v>
      </c>
      <c r="E12" s="1" t="s">
        <v>411</v>
      </c>
      <c r="F12" s="1">
        <v>403604</v>
      </c>
      <c r="G12" s="33" t="s">
        <v>444</v>
      </c>
      <c r="H12" s="1">
        <v>200843</v>
      </c>
      <c r="K12" s="1">
        <v>10011</v>
      </c>
      <c r="L12" s="1" t="str">
        <f t="shared" si="3"/>
        <v>Guy Gallagher</v>
      </c>
      <c r="M12" s="1" t="str">
        <f t="shared" si="3"/>
        <v>MIS Manager</v>
      </c>
      <c r="N12" s="1">
        <f t="shared" si="3"/>
        <v>200843</v>
      </c>
      <c r="O12" s="1">
        <f t="shared" si="3"/>
        <v>46193.89</v>
      </c>
      <c r="P12" s="1">
        <f t="shared" si="3"/>
        <v>36151.74</v>
      </c>
    </row>
    <row r="13" spans="1:16" x14ac:dyDescent="0.25">
      <c r="A13" s="1">
        <f t="shared" si="1"/>
        <v>18132.05</v>
      </c>
      <c r="B13" s="1">
        <f t="shared" si="2"/>
        <v>14190.3</v>
      </c>
      <c r="C13" s="1">
        <v>10012</v>
      </c>
      <c r="D13" s="1" t="s">
        <v>429</v>
      </c>
      <c r="E13" s="1" t="s">
        <v>412</v>
      </c>
      <c r="F13" s="1">
        <v>216228</v>
      </c>
      <c r="G13" s="33" t="s">
        <v>445</v>
      </c>
      <c r="H13" s="1">
        <v>78835</v>
      </c>
      <c r="K13" s="1">
        <v>10012</v>
      </c>
      <c r="L13" s="1" t="str">
        <f t="shared" si="3"/>
        <v>Matthew Berman</v>
      </c>
      <c r="M13" s="1" t="str">
        <f t="shared" si="3"/>
        <v>HR Manager</v>
      </c>
      <c r="N13" s="1">
        <f t="shared" si="3"/>
        <v>78835</v>
      </c>
      <c r="O13" s="1">
        <f t="shared" si="3"/>
        <v>18132.05</v>
      </c>
      <c r="P13" s="1">
        <f t="shared" si="3"/>
        <v>14190.3</v>
      </c>
    </row>
    <row r="14" spans="1:16" x14ac:dyDescent="0.25">
      <c r="A14" s="1">
        <f t="shared" si="1"/>
        <v>18327.55</v>
      </c>
      <c r="B14" s="1">
        <f t="shared" si="2"/>
        <v>14343.3</v>
      </c>
      <c r="C14" s="1">
        <v>10013</v>
      </c>
      <c r="D14" s="1" t="s">
        <v>430</v>
      </c>
      <c r="E14" s="1" t="s">
        <v>3</v>
      </c>
      <c r="F14" s="1">
        <v>177897</v>
      </c>
      <c r="G14" s="33" t="s">
        <v>446</v>
      </c>
      <c r="H14" s="1">
        <v>79685</v>
      </c>
      <c r="K14" s="1">
        <v>10013</v>
      </c>
      <c r="L14" s="1" t="str">
        <f t="shared" si="3"/>
        <v>Ricky Hensley</v>
      </c>
      <c r="M14" s="1" t="str">
        <f t="shared" si="3"/>
        <v>Associate</v>
      </c>
      <c r="N14" s="1">
        <f t="shared" si="3"/>
        <v>79685</v>
      </c>
      <c r="O14" s="1">
        <f t="shared" si="3"/>
        <v>18327.55</v>
      </c>
      <c r="P14" s="1">
        <f t="shared" si="3"/>
        <v>14343.3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showGridLines="0" tabSelected="1" zoomScale="130" zoomScaleNormal="130" workbookViewId="0">
      <selection activeCell="F9" sqref="F9"/>
    </sheetView>
  </sheetViews>
  <sheetFormatPr defaultRowHeight="15" x14ac:dyDescent="0.25"/>
  <cols>
    <col min="1" max="1" width="6.5703125" bestFit="1" customWidth="1"/>
    <col min="2" max="2" width="18" bestFit="1" customWidth="1"/>
    <col min="3" max="3" width="16.42578125" bestFit="1" customWidth="1"/>
    <col min="4" max="4" width="7.7109375" bestFit="1" customWidth="1"/>
    <col min="5" max="5" width="15.42578125" bestFit="1" customWidth="1"/>
    <col min="7" max="7" width="16.85546875" bestFit="1" customWidth="1"/>
    <col min="8" max="8" width="31.140625" bestFit="1" customWidth="1"/>
  </cols>
  <sheetData>
    <row r="1" spans="1:10" x14ac:dyDescent="0.25">
      <c r="A1" s="31" t="s">
        <v>0</v>
      </c>
      <c r="B1" s="31" t="s">
        <v>1</v>
      </c>
      <c r="C1" s="31" t="s">
        <v>2</v>
      </c>
      <c r="D1" s="31" t="s">
        <v>5</v>
      </c>
      <c r="E1" s="31" t="s">
        <v>4</v>
      </c>
      <c r="G1" s="2" t="s">
        <v>0</v>
      </c>
      <c r="H1" s="2" t="s">
        <v>1</v>
      </c>
    </row>
    <row r="2" spans="1:10" x14ac:dyDescent="0.25">
      <c r="A2" s="33">
        <v>10001</v>
      </c>
      <c r="B2" s="33" t="s">
        <v>418</v>
      </c>
      <c r="C2" s="33" t="s">
        <v>410</v>
      </c>
      <c r="D2" s="33">
        <v>158075</v>
      </c>
      <c r="E2" s="33" t="s">
        <v>434</v>
      </c>
      <c r="G2" s="4">
        <v>10001</v>
      </c>
      <c r="H2" s="33" t="str">
        <f>VLOOKUP($G2,$A$1:$E$14,2,0)</f>
        <v>Bonnie Potter</v>
      </c>
    </row>
    <row r="3" spans="1:10" x14ac:dyDescent="0.25">
      <c r="A3" s="33">
        <v>10002</v>
      </c>
      <c r="B3" s="33" t="s">
        <v>419</v>
      </c>
      <c r="C3" s="33" t="s">
        <v>411</v>
      </c>
      <c r="D3" s="33">
        <v>40713</v>
      </c>
      <c r="E3" s="33" t="s">
        <v>435</v>
      </c>
      <c r="G3" s="4">
        <v>10003</v>
      </c>
      <c r="H3" s="33" t="str">
        <f t="shared" ref="H3:H4" si="0">VLOOKUP($G3,$A$1:$E$14,2,0)</f>
        <v>Marcus Dunlap</v>
      </c>
    </row>
    <row r="4" spans="1:10" x14ac:dyDescent="0.25">
      <c r="A4" s="33">
        <v>10003</v>
      </c>
      <c r="B4" s="33" t="s">
        <v>420</v>
      </c>
      <c r="C4" s="33" t="s">
        <v>412</v>
      </c>
      <c r="D4" s="33">
        <v>55568</v>
      </c>
      <c r="E4" s="33" t="s">
        <v>436</v>
      </c>
      <c r="G4" s="4">
        <v>10009</v>
      </c>
      <c r="H4" s="33" t="str">
        <f t="shared" si="0"/>
        <v>Tony Winters</v>
      </c>
    </row>
    <row r="5" spans="1:10" x14ac:dyDescent="0.25">
      <c r="A5" s="33">
        <v>10004</v>
      </c>
      <c r="B5" s="33" t="s">
        <v>421</v>
      </c>
      <c r="C5" s="33" t="s">
        <v>3</v>
      </c>
      <c r="D5" s="33">
        <v>324002</v>
      </c>
      <c r="E5" s="33" t="s">
        <v>437</v>
      </c>
    </row>
    <row r="6" spans="1:10" x14ac:dyDescent="0.25">
      <c r="A6" s="33">
        <v>10005</v>
      </c>
      <c r="B6" s="33" t="s">
        <v>422</v>
      </c>
      <c r="C6" s="33" t="s">
        <v>413</v>
      </c>
      <c r="D6" s="33">
        <v>413737</v>
      </c>
      <c r="E6" s="33" t="s">
        <v>438</v>
      </c>
    </row>
    <row r="7" spans="1:10" x14ac:dyDescent="0.25">
      <c r="A7" s="33">
        <v>10006</v>
      </c>
      <c r="B7" s="33" t="s">
        <v>423</v>
      </c>
      <c r="C7" s="33" t="s">
        <v>414</v>
      </c>
      <c r="D7" s="33">
        <v>124626</v>
      </c>
      <c r="E7" s="33" t="s">
        <v>439</v>
      </c>
      <c r="G7" s="2" t="s">
        <v>1</v>
      </c>
      <c r="H7" s="2" t="s">
        <v>0</v>
      </c>
    </row>
    <row r="8" spans="1:10" x14ac:dyDescent="0.25">
      <c r="A8" s="33">
        <v>10007</v>
      </c>
      <c r="B8" s="33" t="s">
        <v>424</v>
      </c>
      <c r="C8" s="33" t="s">
        <v>415</v>
      </c>
      <c r="D8" s="33">
        <v>35424</v>
      </c>
      <c r="E8" s="33" t="s">
        <v>440</v>
      </c>
      <c r="G8" s="1" t="s">
        <v>419</v>
      </c>
      <c r="H8" s="1"/>
    </row>
    <row r="9" spans="1:10" x14ac:dyDescent="0.25">
      <c r="A9" s="33">
        <v>10008</v>
      </c>
      <c r="B9" s="33" t="s">
        <v>425</v>
      </c>
      <c r="C9" s="33" t="s">
        <v>416</v>
      </c>
      <c r="D9" s="33">
        <v>163750</v>
      </c>
      <c r="E9" s="33" t="s">
        <v>441</v>
      </c>
      <c r="G9" s="1" t="s">
        <v>421</v>
      </c>
      <c r="H9" s="1"/>
    </row>
    <row r="10" spans="1:10" x14ac:dyDescent="0.25">
      <c r="A10" s="33">
        <v>10009</v>
      </c>
      <c r="B10" s="33" t="s">
        <v>426</v>
      </c>
      <c r="C10" s="33" t="s">
        <v>417</v>
      </c>
      <c r="D10" s="33">
        <v>97898</v>
      </c>
      <c r="E10" s="33" t="s">
        <v>442</v>
      </c>
      <c r="G10" s="1" t="s">
        <v>424</v>
      </c>
      <c r="H10" s="1"/>
    </row>
    <row r="11" spans="1:10" ht="15.75" thickBot="1" x14ac:dyDescent="0.3">
      <c r="A11" s="33">
        <v>10010</v>
      </c>
      <c r="B11" s="33" t="s">
        <v>427</v>
      </c>
      <c r="C11" s="33" t="s">
        <v>410</v>
      </c>
      <c r="D11" s="33">
        <v>222153</v>
      </c>
      <c r="E11" s="33" t="s">
        <v>443</v>
      </c>
    </row>
    <row r="12" spans="1:10" x14ac:dyDescent="0.25">
      <c r="A12" s="33">
        <v>10011</v>
      </c>
      <c r="B12" s="33" t="s">
        <v>428</v>
      </c>
      <c r="C12" s="33" t="s">
        <v>411</v>
      </c>
      <c r="D12" s="33">
        <v>403604</v>
      </c>
      <c r="E12" s="33" t="s">
        <v>444</v>
      </c>
      <c r="G12" s="44"/>
      <c r="H12" s="45"/>
      <c r="I12" s="45"/>
      <c r="J12" s="46"/>
    </row>
    <row r="13" spans="1:10" x14ac:dyDescent="0.25">
      <c r="A13" s="33">
        <v>10012</v>
      </c>
      <c r="B13" s="33" t="s">
        <v>429</v>
      </c>
      <c r="C13" s="33" t="s">
        <v>412</v>
      </c>
      <c r="D13" s="33">
        <v>216228</v>
      </c>
      <c r="E13" s="33" t="s">
        <v>445</v>
      </c>
      <c r="G13" s="47" t="s">
        <v>408</v>
      </c>
      <c r="J13" s="48"/>
    </row>
    <row r="14" spans="1:10" ht="15.75" thickBot="1" x14ac:dyDescent="0.3">
      <c r="A14" s="33">
        <v>10013</v>
      </c>
      <c r="B14" s="33" t="s">
        <v>430</v>
      </c>
      <c r="C14" s="33" t="s">
        <v>3</v>
      </c>
      <c r="D14" s="33">
        <v>177897</v>
      </c>
      <c r="E14" s="33" t="s">
        <v>446</v>
      </c>
      <c r="G14" s="49" t="s">
        <v>451</v>
      </c>
      <c r="H14" s="50"/>
      <c r="I14" s="50"/>
      <c r="J14" s="5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="150" zoomScaleNormal="150" workbookViewId="0">
      <selection activeCell="B2" sqref="B2:B14"/>
    </sheetView>
  </sheetViews>
  <sheetFormatPr defaultRowHeight="15" x14ac:dyDescent="0.25"/>
  <cols>
    <col min="1" max="1" width="18" bestFit="1" customWidth="1"/>
    <col min="2" max="2" width="16.85546875" bestFit="1" customWidth="1"/>
  </cols>
  <sheetData>
    <row r="1" spans="1:2" x14ac:dyDescent="0.25">
      <c r="A1" s="31" t="s">
        <v>1</v>
      </c>
      <c r="B1" s="2" t="s">
        <v>2</v>
      </c>
    </row>
    <row r="2" spans="1:2" x14ac:dyDescent="0.25">
      <c r="A2" s="1" t="s">
        <v>418</v>
      </c>
      <c r="B2" s="1" t="str">
        <f>VLOOKUP('Vlookup from Diff Sheet'!$A2,'Simple Vlookup'!$B$1:$E$14,2,0)</f>
        <v>Team Lead</v>
      </c>
    </row>
    <row r="3" spans="1:2" x14ac:dyDescent="0.25">
      <c r="A3" s="1" t="s">
        <v>419</v>
      </c>
      <c r="B3" s="1" t="str">
        <f>VLOOKUP('Vlookup from Diff Sheet'!$A3,'Simple Vlookup'!$B$1:$E$14,2,0)</f>
        <v>MIS Manager</v>
      </c>
    </row>
    <row r="4" spans="1:2" x14ac:dyDescent="0.25">
      <c r="A4" s="1" t="s">
        <v>420</v>
      </c>
      <c r="B4" s="1" t="str">
        <f>VLOOKUP('Vlookup from Diff Sheet'!$A4,'Simple Vlookup'!$B$1:$E$14,2,0)</f>
        <v>HR Manager</v>
      </c>
    </row>
    <row r="5" spans="1:2" x14ac:dyDescent="0.25">
      <c r="A5" s="1" t="s">
        <v>421</v>
      </c>
      <c r="B5" s="1" t="str">
        <f>VLOOKUP('Vlookup from Diff Sheet'!$A5,'Simple Vlookup'!$B$1:$E$14,2,0)</f>
        <v>Associate</v>
      </c>
    </row>
    <row r="6" spans="1:2" x14ac:dyDescent="0.25">
      <c r="A6" s="1" t="s">
        <v>422</v>
      </c>
      <c r="B6" s="1" t="str">
        <f>VLOOKUP('Vlookup from Diff Sheet'!$A6,'Simple Vlookup'!$B$1:$E$14,2,0)</f>
        <v>Sr.Associate</v>
      </c>
    </row>
    <row r="7" spans="1:2" x14ac:dyDescent="0.25">
      <c r="A7" s="1" t="s">
        <v>423</v>
      </c>
      <c r="B7" s="1" t="str">
        <f>VLOOKUP('Vlookup from Diff Sheet'!$A7,'Simple Vlookup'!$B$1:$E$14,2,0)</f>
        <v>Reporting Analyst</v>
      </c>
    </row>
    <row r="8" spans="1:2" x14ac:dyDescent="0.25">
      <c r="A8" s="1" t="s">
        <v>424</v>
      </c>
      <c r="B8" s="1" t="str">
        <f>VLOOKUP('Vlookup from Diff Sheet'!$A8,'Simple Vlookup'!$B$1:$E$14,2,0)</f>
        <v>Data Analyst</v>
      </c>
    </row>
    <row r="9" spans="1:2" x14ac:dyDescent="0.25">
      <c r="A9" s="1" t="s">
        <v>425</v>
      </c>
      <c r="B9" s="1" t="str">
        <f>VLOOKUP('Vlookup from Diff Sheet'!$A9,'Simple Vlookup'!$B$1:$E$14,2,0)</f>
        <v>Financial Analyst</v>
      </c>
    </row>
    <row r="10" spans="1:2" x14ac:dyDescent="0.25">
      <c r="A10" s="1" t="s">
        <v>426</v>
      </c>
      <c r="B10" s="1" t="str">
        <f>VLOOKUP('Vlookup from Diff Sheet'!$A10,'Simple Vlookup'!$B$1:$E$14,2,0)</f>
        <v>VBA Developer</v>
      </c>
    </row>
    <row r="11" spans="1:2" x14ac:dyDescent="0.25">
      <c r="A11" s="1" t="s">
        <v>427</v>
      </c>
      <c r="B11" s="1" t="str">
        <f>VLOOKUP('Vlookup from Diff Sheet'!$A11,'Simple Vlookup'!$B$1:$E$14,2,0)</f>
        <v>Team Lead</v>
      </c>
    </row>
    <row r="12" spans="1:2" x14ac:dyDescent="0.25">
      <c r="A12" s="1" t="s">
        <v>428</v>
      </c>
      <c r="B12" s="1" t="str">
        <f>VLOOKUP('Vlookup from Diff Sheet'!$A12,'Simple Vlookup'!$B$1:$E$14,2,0)</f>
        <v>MIS Manager</v>
      </c>
    </row>
    <row r="13" spans="1:2" x14ac:dyDescent="0.25">
      <c r="A13" s="1" t="s">
        <v>429</v>
      </c>
      <c r="B13" s="1" t="str">
        <f>VLOOKUP('Vlookup from Diff Sheet'!$A13,'Simple Vlookup'!$B$1:$E$14,2,0)</f>
        <v>HR Manager</v>
      </c>
    </row>
    <row r="14" spans="1:2" x14ac:dyDescent="0.25">
      <c r="A14" s="1" t="s">
        <v>430</v>
      </c>
      <c r="B14" s="1" t="str">
        <f>VLOOKUP('Vlookup from Diff Sheet'!$A14,'Simple Vlookup'!$B$1:$E$14,2,0)</f>
        <v>Associate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20" zoomScaleNormal="120" workbookViewId="0">
      <selection activeCell="K2" sqref="K2:K14"/>
    </sheetView>
  </sheetViews>
  <sheetFormatPr defaultRowHeight="15" x14ac:dyDescent="0.25"/>
  <cols>
    <col min="1" max="1" width="6.42578125" bestFit="1" customWidth="1"/>
    <col min="2" max="3" width="16.85546875" bestFit="1" customWidth="1"/>
    <col min="4" max="4" width="7.5703125" bestFit="1" customWidth="1"/>
    <col min="5" max="5" width="15.42578125" bestFit="1" customWidth="1"/>
    <col min="7" max="7" width="6.42578125" bestFit="1" customWidth="1"/>
    <col min="8" max="9" width="16.85546875" bestFit="1" customWidth="1"/>
    <col min="10" max="10" width="10" customWidth="1"/>
    <col min="11" max="11" width="20.71093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5</v>
      </c>
      <c r="E1" s="31" t="s">
        <v>4</v>
      </c>
      <c r="G1" s="2" t="s">
        <v>0</v>
      </c>
      <c r="H1" s="2" t="s">
        <v>1</v>
      </c>
      <c r="I1" s="2" t="s">
        <v>2</v>
      </c>
      <c r="J1" s="2" t="s">
        <v>5</v>
      </c>
      <c r="K1" s="2" t="s">
        <v>4</v>
      </c>
    </row>
    <row r="2" spans="1:11" x14ac:dyDescent="0.25">
      <c r="A2" s="1">
        <v>10001</v>
      </c>
      <c r="B2" s="1" t="s">
        <v>418</v>
      </c>
      <c r="C2" s="1" t="s">
        <v>410</v>
      </c>
      <c r="D2" s="1">
        <v>158075</v>
      </c>
      <c r="E2" s="33" t="s">
        <v>434</v>
      </c>
      <c r="G2" s="1">
        <v>10001</v>
      </c>
      <c r="H2" s="1" t="str">
        <f>VLOOKUP($G2,$A$1:$E$14,2,0)</f>
        <v>Bonnie Potter</v>
      </c>
      <c r="I2" s="1" t="str">
        <f>VLOOKUP($G2,$A$1:$E$14,3,0)</f>
        <v>Team Lead</v>
      </c>
      <c r="J2" s="1">
        <f>VLOOKUP($G2,$A$1:$E$14,4,0)</f>
        <v>158075</v>
      </c>
      <c r="K2" s="1" t="str">
        <f>VLOOKUP($G2,$A$1:$E$14,5,0)</f>
        <v>India</v>
      </c>
    </row>
    <row r="3" spans="1:11" x14ac:dyDescent="0.25">
      <c r="A3" s="1">
        <v>10002</v>
      </c>
      <c r="B3" s="1" t="s">
        <v>419</v>
      </c>
      <c r="C3" s="1" t="s">
        <v>411</v>
      </c>
      <c r="D3" s="1">
        <v>40713</v>
      </c>
      <c r="E3" s="33" t="s">
        <v>435</v>
      </c>
      <c r="G3" s="1">
        <v>10002</v>
      </c>
      <c r="H3" s="1" t="str">
        <f t="shared" ref="H3:H14" si="0">VLOOKUP($G3,$A$1:$E$14,2,0)</f>
        <v>Ronnie Proctor</v>
      </c>
      <c r="I3" s="1" t="str">
        <f t="shared" ref="I3:I14" si="1">VLOOKUP($G3,$A$1:$E$14,3,0)</f>
        <v>MIS Manager</v>
      </c>
      <c r="J3" s="1">
        <f t="shared" ref="J3:J14" si="2">VLOOKUP($G3,$A$1:$E$14,4,0)</f>
        <v>40713</v>
      </c>
      <c r="K3" s="1" t="str">
        <f t="shared" ref="K3:K14" si="3">VLOOKUP($G3,$A$1:$E$14,5,0)</f>
        <v>Australia</v>
      </c>
    </row>
    <row r="4" spans="1:11" x14ac:dyDescent="0.25">
      <c r="A4" s="1">
        <v>10003</v>
      </c>
      <c r="B4" s="1" t="s">
        <v>420</v>
      </c>
      <c r="C4" s="1" t="s">
        <v>412</v>
      </c>
      <c r="D4" s="1">
        <v>55568</v>
      </c>
      <c r="E4" s="33" t="s">
        <v>436</v>
      </c>
      <c r="G4" s="1">
        <v>10003</v>
      </c>
      <c r="H4" s="1" t="str">
        <f t="shared" si="0"/>
        <v>Marcus Dunlap</v>
      </c>
      <c r="I4" s="1" t="str">
        <f t="shared" si="1"/>
        <v>HR Manager</v>
      </c>
      <c r="J4" s="1">
        <f t="shared" si="2"/>
        <v>55568</v>
      </c>
      <c r="K4" s="1" t="str">
        <f t="shared" si="3"/>
        <v>Sweden</v>
      </c>
    </row>
    <row r="5" spans="1:11" x14ac:dyDescent="0.25">
      <c r="A5" s="1">
        <v>10004</v>
      </c>
      <c r="B5" s="1" t="s">
        <v>421</v>
      </c>
      <c r="C5" s="1" t="s">
        <v>3</v>
      </c>
      <c r="D5" s="1">
        <v>324002</v>
      </c>
      <c r="E5" s="33" t="s">
        <v>437</v>
      </c>
      <c r="G5" s="1">
        <v>10004</v>
      </c>
      <c r="H5" s="1" t="str">
        <f t="shared" si="0"/>
        <v>Gwendolyn Tyson</v>
      </c>
      <c r="I5" s="1" t="str">
        <f t="shared" si="1"/>
        <v>Associate</v>
      </c>
      <c r="J5" s="1">
        <f t="shared" si="2"/>
        <v>324002</v>
      </c>
      <c r="K5" s="1" t="str">
        <f t="shared" si="3"/>
        <v>Hongkong</v>
      </c>
    </row>
    <row r="6" spans="1:11" x14ac:dyDescent="0.25">
      <c r="A6" s="1">
        <v>10005</v>
      </c>
      <c r="B6" s="1" t="s">
        <v>422</v>
      </c>
      <c r="C6" s="1" t="s">
        <v>413</v>
      </c>
      <c r="D6" s="1">
        <v>413737</v>
      </c>
      <c r="E6" s="33" t="s">
        <v>438</v>
      </c>
      <c r="G6" s="1">
        <v>10005</v>
      </c>
      <c r="H6" s="1" t="str">
        <f t="shared" si="0"/>
        <v>Timothy Reese</v>
      </c>
      <c r="I6" s="1" t="str">
        <f t="shared" si="1"/>
        <v>Sr.Associate</v>
      </c>
      <c r="J6" s="1">
        <f t="shared" si="2"/>
        <v>413737</v>
      </c>
      <c r="K6" s="1" t="str">
        <f t="shared" si="3"/>
        <v>China</v>
      </c>
    </row>
    <row r="7" spans="1:11" x14ac:dyDescent="0.25">
      <c r="A7" s="1">
        <v>10006</v>
      </c>
      <c r="B7" s="1" t="s">
        <v>423</v>
      </c>
      <c r="C7" s="1" t="s">
        <v>414</v>
      </c>
      <c r="D7" s="1">
        <v>124626</v>
      </c>
      <c r="E7" s="33" t="s">
        <v>439</v>
      </c>
      <c r="G7" s="1">
        <v>10006</v>
      </c>
      <c r="H7" s="1" t="str">
        <f t="shared" si="0"/>
        <v>Sarah Ramsey</v>
      </c>
      <c r="I7" s="1" t="str">
        <f t="shared" si="1"/>
        <v>Reporting Analyst</v>
      </c>
      <c r="J7" s="1">
        <f t="shared" si="2"/>
        <v>124626</v>
      </c>
      <c r="K7" s="1" t="str">
        <f t="shared" si="3"/>
        <v>United States</v>
      </c>
    </row>
    <row r="8" spans="1:11" x14ac:dyDescent="0.25">
      <c r="A8" s="1">
        <v>10007</v>
      </c>
      <c r="B8" s="1" t="s">
        <v>424</v>
      </c>
      <c r="C8" s="1" t="s">
        <v>415</v>
      </c>
      <c r="D8" s="1">
        <v>179583</v>
      </c>
      <c r="E8" s="33" t="s">
        <v>440</v>
      </c>
      <c r="G8" s="1">
        <v>10007</v>
      </c>
      <c r="H8" s="1" t="str">
        <f t="shared" si="0"/>
        <v>Laurie Hanna</v>
      </c>
      <c r="I8" s="1" t="str">
        <f t="shared" si="1"/>
        <v>Data Analyst</v>
      </c>
      <c r="J8" s="1">
        <f t="shared" si="2"/>
        <v>179583</v>
      </c>
      <c r="K8" s="1" t="str">
        <f t="shared" si="3"/>
        <v>Brazil</v>
      </c>
    </row>
    <row r="9" spans="1:11" x14ac:dyDescent="0.25">
      <c r="A9" s="1">
        <v>10008</v>
      </c>
      <c r="B9" s="1" t="s">
        <v>425</v>
      </c>
      <c r="C9" s="1" t="s">
        <v>416</v>
      </c>
      <c r="D9" s="1">
        <v>163750</v>
      </c>
      <c r="E9" s="33" t="s">
        <v>441</v>
      </c>
      <c r="G9" s="1">
        <v>10008</v>
      </c>
      <c r="H9" s="1" t="str">
        <f t="shared" si="0"/>
        <v>Jim Rodgers</v>
      </c>
      <c r="I9" s="1" t="str">
        <f t="shared" si="1"/>
        <v>Financial Analyst</v>
      </c>
      <c r="J9" s="1">
        <f t="shared" si="2"/>
        <v>163750</v>
      </c>
      <c r="K9" s="1" t="str">
        <f t="shared" si="3"/>
        <v>Kenya</v>
      </c>
    </row>
    <row r="10" spans="1:11" x14ac:dyDescent="0.25">
      <c r="A10" s="1">
        <v>10009</v>
      </c>
      <c r="B10" s="1" t="s">
        <v>426</v>
      </c>
      <c r="C10" s="1" t="s">
        <v>417</v>
      </c>
      <c r="D10" s="1">
        <v>97898</v>
      </c>
      <c r="E10" s="33" t="s">
        <v>442</v>
      </c>
      <c r="G10" s="1">
        <v>10009</v>
      </c>
      <c r="H10" s="1" t="str">
        <f t="shared" si="0"/>
        <v>Tony Winters</v>
      </c>
      <c r="I10" s="1" t="str">
        <f t="shared" si="1"/>
        <v>VBA Developer</v>
      </c>
      <c r="J10" s="1">
        <f t="shared" si="2"/>
        <v>97898</v>
      </c>
      <c r="K10" s="1" t="str">
        <f t="shared" si="3"/>
        <v>United Kingdom</v>
      </c>
    </row>
    <row r="11" spans="1:11" x14ac:dyDescent="0.25">
      <c r="A11" s="1">
        <v>10010</v>
      </c>
      <c r="B11" s="1" t="s">
        <v>427</v>
      </c>
      <c r="C11" s="1" t="s">
        <v>410</v>
      </c>
      <c r="D11" s="1">
        <v>222153</v>
      </c>
      <c r="E11" s="33" t="s">
        <v>443</v>
      </c>
      <c r="G11" s="1">
        <v>10010</v>
      </c>
      <c r="H11" s="1" t="str">
        <f t="shared" si="0"/>
        <v>Edna Thomas</v>
      </c>
      <c r="I11" s="1" t="str">
        <f t="shared" si="1"/>
        <v>Team Lead</v>
      </c>
      <c r="J11" s="1">
        <f t="shared" si="2"/>
        <v>222153</v>
      </c>
      <c r="K11" s="1" t="str">
        <f t="shared" si="3"/>
        <v>Canada</v>
      </c>
    </row>
    <row r="12" spans="1:11" x14ac:dyDescent="0.25">
      <c r="A12" s="1">
        <v>10011</v>
      </c>
      <c r="B12" s="1" t="s">
        <v>428</v>
      </c>
      <c r="C12" s="1" t="s">
        <v>411</v>
      </c>
      <c r="D12" s="1">
        <v>403604</v>
      </c>
      <c r="E12" s="33" t="s">
        <v>444</v>
      </c>
      <c r="G12" s="1">
        <v>10011</v>
      </c>
      <c r="H12" s="1" t="str">
        <f t="shared" si="0"/>
        <v>Guy Gallagher</v>
      </c>
      <c r="I12" s="1" t="str">
        <f t="shared" si="1"/>
        <v>MIS Manager</v>
      </c>
      <c r="J12" s="1">
        <f t="shared" si="2"/>
        <v>403604</v>
      </c>
      <c r="K12" s="1" t="str">
        <f t="shared" si="3"/>
        <v>New Zealand</v>
      </c>
    </row>
    <row r="13" spans="1:11" x14ac:dyDescent="0.25">
      <c r="A13" s="1">
        <v>10012</v>
      </c>
      <c r="B13" s="1" t="s">
        <v>429</v>
      </c>
      <c r="C13" s="1" t="s">
        <v>412</v>
      </c>
      <c r="D13" s="1">
        <v>216228</v>
      </c>
      <c r="E13" s="33" t="s">
        <v>445</v>
      </c>
      <c r="G13" s="1">
        <v>10012</v>
      </c>
      <c r="H13" s="1" t="str">
        <f t="shared" si="0"/>
        <v>Matthew Berman</v>
      </c>
      <c r="I13" s="1" t="str">
        <f t="shared" si="1"/>
        <v>HR Manager</v>
      </c>
      <c r="J13" s="1">
        <f t="shared" si="2"/>
        <v>216228</v>
      </c>
      <c r="K13" s="1" t="str">
        <f t="shared" si="3"/>
        <v>Switzerland</v>
      </c>
    </row>
    <row r="14" spans="1:11" x14ac:dyDescent="0.25">
      <c r="A14" s="1">
        <v>10013</v>
      </c>
      <c r="B14" s="1" t="s">
        <v>430</v>
      </c>
      <c r="C14" s="1" t="s">
        <v>3</v>
      </c>
      <c r="D14" s="1">
        <v>177897</v>
      </c>
      <c r="E14" s="33" t="s">
        <v>446</v>
      </c>
      <c r="G14" s="1">
        <v>10013</v>
      </c>
      <c r="H14" s="1" t="str">
        <f t="shared" si="0"/>
        <v>Ricky Hensley</v>
      </c>
      <c r="I14" s="1" t="str">
        <f t="shared" si="1"/>
        <v>Associate</v>
      </c>
      <c r="J14" s="1">
        <f t="shared" si="2"/>
        <v>177897</v>
      </c>
      <c r="K14" s="1" t="str">
        <f t="shared" si="3"/>
        <v>Singapore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"/>
  <sheetViews>
    <sheetView zoomScale="180" zoomScaleNormal="180" workbookViewId="0">
      <selection activeCell="G6" sqref="G6"/>
    </sheetView>
  </sheetViews>
  <sheetFormatPr defaultRowHeight="15" x14ac:dyDescent="0.25"/>
  <cols>
    <col min="3" max="3" width="12" customWidth="1"/>
  </cols>
  <sheetData>
    <row r="1" spans="1:8" x14ac:dyDescent="0.25">
      <c r="A1" s="37" t="s">
        <v>449</v>
      </c>
    </row>
    <row r="4" spans="1:8" x14ac:dyDescent="0.25">
      <c r="A4" s="2" t="s">
        <v>0</v>
      </c>
      <c r="B4" s="2" t="s">
        <v>1</v>
      </c>
      <c r="C4" s="2" t="s">
        <v>2</v>
      </c>
      <c r="D4" s="2" t="s">
        <v>5</v>
      </c>
      <c r="E4" s="31" t="s">
        <v>4</v>
      </c>
      <c r="G4" s="38" t="s">
        <v>456</v>
      </c>
    </row>
    <row r="5" spans="1:8" x14ac:dyDescent="0.25">
      <c r="G5" s="38">
        <f>MATCH(G4,$A4:$E4,0)</f>
        <v>5</v>
      </c>
      <c r="H5" s="38"/>
    </row>
    <row r="6" spans="1:8" x14ac:dyDescent="0.25">
      <c r="G6" s="38"/>
      <c r="H6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120" zoomScaleNormal="120" workbookViewId="0">
      <selection activeCell="H2" sqref="H2:K14"/>
    </sheetView>
  </sheetViews>
  <sheetFormatPr defaultRowHeight="15" x14ac:dyDescent="0.25"/>
  <cols>
    <col min="1" max="1" width="11.28515625" customWidth="1"/>
    <col min="2" max="2" width="16.5703125" customWidth="1"/>
    <col min="3" max="3" width="18.85546875" customWidth="1"/>
    <col min="4" max="4" width="11.7109375" customWidth="1"/>
    <col min="5" max="5" width="15.42578125" bestFit="1" customWidth="1"/>
    <col min="6" max="6" width="3.42578125" customWidth="1"/>
    <col min="7" max="7" width="7.5703125" customWidth="1"/>
    <col min="8" max="8" width="19.5703125" customWidth="1"/>
    <col min="9" max="10" width="16.85546875" bestFit="1" customWidth="1"/>
    <col min="11" max="11" width="15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5</v>
      </c>
      <c r="E1" s="31" t="s">
        <v>4</v>
      </c>
      <c r="G1" s="2" t="s">
        <v>0</v>
      </c>
      <c r="H1" s="2" t="s">
        <v>1</v>
      </c>
      <c r="I1" s="2" t="s">
        <v>2</v>
      </c>
      <c r="J1" s="2" t="s">
        <v>448</v>
      </c>
      <c r="K1" s="29" t="s">
        <v>4</v>
      </c>
    </row>
    <row r="2" spans="1:11" x14ac:dyDescent="0.25">
      <c r="A2" s="1">
        <v>10001</v>
      </c>
      <c r="B2" s="1" t="s">
        <v>418</v>
      </c>
      <c r="C2" s="1" t="s">
        <v>410</v>
      </c>
      <c r="D2" s="1">
        <v>158075</v>
      </c>
      <c r="E2" s="33" t="s">
        <v>434</v>
      </c>
      <c r="G2" s="1">
        <v>10001</v>
      </c>
      <c r="H2" s="1" t="str">
        <f>VLOOKUP($G2,$A$1:$E$14,MATCH(H$1,$A$1:$E$1,0),0)</f>
        <v>Bonnie Potter</v>
      </c>
      <c r="I2" s="1" t="str">
        <f t="shared" ref="I2:K2" si="0">VLOOKUP($G2,$A$1:$E$14,MATCH(I$1,$A$1:$E$1,0),0)</f>
        <v>Team Lead</v>
      </c>
      <c r="J2" s="1">
        <f t="shared" si="0"/>
        <v>158075</v>
      </c>
      <c r="K2" s="1" t="str">
        <f t="shared" si="0"/>
        <v>India</v>
      </c>
    </row>
    <row r="3" spans="1:11" x14ac:dyDescent="0.25">
      <c r="A3" s="1">
        <v>10002</v>
      </c>
      <c r="B3" s="1" t="s">
        <v>419</v>
      </c>
      <c r="C3" s="1" t="s">
        <v>411</v>
      </c>
      <c r="D3" s="1">
        <v>40713</v>
      </c>
      <c r="E3" s="33" t="s">
        <v>435</v>
      </c>
      <c r="G3" s="1">
        <v>10002</v>
      </c>
      <c r="H3" s="1" t="str">
        <f t="shared" ref="H3:K14" si="1">VLOOKUP($G3,$A$1:$E$14,MATCH(H$1,$A$1:$E$1,0),0)</f>
        <v>Ronnie Proctor</v>
      </c>
      <c r="I3" s="1" t="str">
        <f t="shared" si="1"/>
        <v>MIS Manager</v>
      </c>
      <c r="J3" s="1">
        <f t="shared" si="1"/>
        <v>40713</v>
      </c>
      <c r="K3" s="1" t="str">
        <f t="shared" si="1"/>
        <v>Australia</v>
      </c>
    </row>
    <row r="4" spans="1:11" x14ac:dyDescent="0.25">
      <c r="A4" s="1">
        <v>10003</v>
      </c>
      <c r="B4" s="1" t="s">
        <v>420</v>
      </c>
      <c r="C4" s="1" t="s">
        <v>412</v>
      </c>
      <c r="D4" s="1">
        <v>55568</v>
      </c>
      <c r="E4" s="33" t="s">
        <v>436</v>
      </c>
      <c r="G4" s="1">
        <v>10003</v>
      </c>
      <c r="H4" s="1" t="str">
        <f t="shared" si="1"/>
        <v>Marcus Dunlap</v>
      </c>
      <c r="I4" s="1" t="str">
        <f t="shared" si="1"/>
        <v>HR Manager</v>
      </c>
      <c r="J4" s="1">
        <f t="shared" si="1"/>
        <v>55568</v>
      </c>
      <c r="K4" s="1" t="str">
        <f t="shared" si="1"/>
        <v>Sweden</v>
      </c>
    </row>
    <row r="5" spans="1:11" x14ac:dyDescent="0.25">
      <c r="A5" s="1">
        <v>10004</v>
      </c>
      <c r="B5" s="1" t="s">
        <v>421</v>
      </c>
      <c r="C5" s="1" t="s">
        <v>3</v>
      </c>
      <c r="D5" s="1">
        <v>324002</v>
      </c>
      <c r="E5" s="33" t="s">
        <v>437</v>
      </c>
      <c r="G5" s="1">
        <v>10004</v>
      </c>
      <c r="H5" s="1" t="str">
        <f t="shared" si="1"/>
        <v>Gwendolyn Tyson</v>
      </c>
      <c r="I5" s="1" t="str">
        <f t="shared" si="1"/>
        <v>Associate</v>
      </c>
      <c r="J5" s="1">
        <f t="shared" si="1"/>
        <v>324002</v>
      </c>
      <c r="K5" s="1" t="str">
        <f t="shared" si="1"/>
        <v>Hongkong</v>
      </c>
    </row>
    <row r="6" spans="1:11" x14ac:dyDescent="0.25">
      <c r="A6" s="1">
        <v>10005</v>
      </c>
      <c r="B6" s="1" t="s">
        <v>422</v>
      </c>
      <c r="C6" s="1" t="s">
        <v>413</v>
      </c>
      <c r="D6" s="1">
        <v>413737</v>
      </c>
      <c r="E6" s="33" t="s">
        <v>438</v>
      </c>
      <c r="G6" s="1">
        <v>10005</v>
      </c>
      <c r="H6" s="1" t="str">
        <f t="shared" si="1"/>
        <v>Timothy Reese</v>
      </c>
      <c r="I6" s="1" t="str">
        <f t="shared" si="1"/>
        <v>Sr.Associate</v>
      </c>
      <c r="J6" s="1">
        <f t="shared" si="1"/>
        <v>413737</v>
      </c>
      <c r="K6" s="1" t="str">
        <f t="shared" si="1"/>
        <v>China</v>
      </c>
    </row>
    <row r="7" spans="1:11" x14ac:dyDescent="0.25">
      <c r="A7" s="1">
        <v>10006</v>
      </c>
      <c r="B7" s="1" t="s">
        <v>423</v>
      </c>
      <c r="C7" s="1" t="s">
        <v>414</v>
      </c>
      <c r="D7" s="1">
        <v>124626</v>
      </c>
      <c r="E7" s="33" t="s">
        <v>439</v>
      </c>
      <c r="G7" s="1">
        <v>10006</v>
      </c>
      <c r="H7" s="1" t="str">
        <f t="shared" si="1"/>
        <v>Sarah Ramsey</v>
      </c>
      <c r="I7" s="1" t="str">
        <f t="shared" si="1"/>
        <v>Reporting Analyst</v>
      </c>
      <c r="J7" s="1">
        <f t="shared" si="1"/>
        <v>124626</v>
      </c>
      <c r="K7" s="1" t="str">
        <f t="shared" si="1"/>
        <v>United States</v>
      </c>
    </row>
    <row r="8" spans="1:11" x14ac:dyDescent="0.25">
      <c r="A8" s="1">
        <v>10007</v>
      </c>
      <c r="B8" s="1" t="s">
        <v>424</v>
      </c>
      <c r="C8" s="1" t="s">
        <v>415</v>
      </c>
      <c r="D8" s="1">
        <v>179583</v>
      </c>
      <c r="E8" s="33" t="s">
        <v>440</v>
      </c>
      <c r="G8" s="1">
        <v>10007</v>
      </c>
      <c r="H8" s="1" t="str">
        <f t="shared" si="1"/>
        <v>Laurie Hanna</v>
      </c>
      <c r="I8" s="1" t="str">
        <f t="shared" si="1"/>
        <v>Data Analyst</v>
      </c>
      <c r="J8" s="1">
        <f t="shared" si="1"/>
        <v>179583</v>
      </c>
      <c r="K8" s="1" t="str">
        <f t="shared" si="1"/>
        <v>Brazil</v>
      </c>
    </row>
    <row r="9" spans="1:11" x14ac:dyDescent="0.25">
      <c r="A9" s="1">
        <v>10008</v>
      </c>
      <c r="B9" s="1" t="s">
        <v>425</v>
      </c>
      <c r="C9" s="1" t="s">
        <v>416</v>
      </c>
      <c r="D9" s="1">
        <v>163750</v>
      </c>
      <c r="E9" s="33" t="s">
        <v>441</v>
      </c>
      <c r="G9" s="1">
        <v>10008</v>
      </c>
      <c r="H9" s="1" t="str">
        <f t="shared" si="1"/>
        <v>Jim Rodgers</v>
      </c>
      <c r="I9" s="1" t="str">
        <f t="shared" si="1"/>
        <v>Financial Analyst</v>
      </c>
      <c r="J9" s="1">
        <f t="shared" si="1"/>
        <v>163750</v>
      </c>
      <c r="K9" s="1" t="str">
        <f t="shared" si="1"/>
        <v>Kenya</v>
      </c>
    </row>
    <row r="10" spans="1:11" x14ac:dyDescent="0.25">
      <c r="A10" s="1">
        <v>10009</v>
      </c>
      <c r="B10" s="1" t="s">
        <v>426</v>
      </c>
      <c r="C10" s="1" t="s">
        <v>417</v>
      </c>
      <c r="D10" s="1">
        <v>97898</v>
      </c>
      <c r="E10" s="33" t="s">
        <v>442</v>
      </c>
      <c r="G10" s="1">
        <v>10009</v>
      </c>
      <c r="H10" s="1" t="str">
        <f t="shared" si="1"/>
        <v>Tony Winters</v>
      </c>
      <c r="I10" s="1" t="str">
        <f t="shared" si="1"/>
        <v>VBA Developer</v>
      </c>
      <c r="J10" s="1">
        <f t="shared" si="1"/>
        <v>97898</v>
      </c>
      <c r="K10" s="1" t="str">
        <f t="shared" si="1"/>
        <v>United Kingdom</v>
      </c>
    </row>
    <row r="11" spans="1:11" x14ac:dyDescent="0.25">
      <c r="A11" s="1">
        <v>10010</v>
      </c>
      <c r="B11" s="1" t="s">
        <v>427</v>
      </c>
      <c r="C11" s="1" t="s">
        <v>410</v>
      </c>
      <c r="D11" s="1">
        <v>222153</v>
      </c>
      <c r="E11" s="33" t="s">
        <v>443</v>
      </c>
      <c r="G11" s="1">
        <v>10010</v>
      </c>
      <c r="H11" s="1" t="str">
        <f t="shared" si="1"/>
        <v>Edna Thomas</v>
      </c>
      <c r="I11" s="1" t="str">
        <f t="shared" si="1"/>
        <v>Team Lead</v>
      </c>
      <c r="J11" s="1">
        <f t="shared" si="1"/>
        <v>222153</v>
      </c>
      <c r="K11" s="1" t="str">
        <f t="shared" si="1"/>
        <v>Canada</v>
      </c>
    </row>
    <row r="12" spans="1:11" x14ac:dyDescent="0.25">
      <c r="A12" s="1">
        <v>10011</v>
      </c>
      <c r="B12" s="1" t="s">
        <v>428</v>
      </c>
      <c r="C12" s="1" t="s">
        <v>411</v>
      </c>
      <c r="D12" s="1">
        <v>403604</v>
      </c>
      <c r="E12" s="33" t="s">
        <v>444</v>
      </c>
      <c r="G12" s="1">
        <v>10011</v>
      </c>
      <c r="H12" s="1" t="str">
        <f t="shared" si="1"/>
        <v>Guy Gallagher</v>
      </c>
      <c r="I12" s="1" t="str">
        <f t="shared" si="1"/>
        <v>MIS Manager</v>
      </c>
      <c r="J12" s="1">
        <f t="shared" si="1"/>
        <v>403604</v>
      </c>
      <c r="K12" s="1" t="str">
        <f t="shared" si="1"/>
        <v>New Zealand</v>
      </c>
    </row>
    <row r="13" spans="1:11" x14ac:dyDescent="0.25">
      <c r="A13" s="1">
        <v>10012</v>
      </c>
      <c r="B13" s="1" t="s">
        <v>429</v>
      </c>
      <c r="C13" s="1" t="s">
        <v>412</v>
      </c>
      <c r="D13" s="1">
        <v>216228</v>
      </c>
      <c r="E13" s="33" t="s">
        <v>445</v>
      </c>
      <c r="G13" s="1">
        <v>10012</v>
      </c>
      <c r="H13" s="1" t="str">
        <f t="shared" si="1"/>
        <v>Matthew Berman</v>
      </c>
      <c r="I13" s="1" t="str">
        <f t="shared" si="1"/>
        <v>HR Manager</v>
      </c>
      <c r="J13" s="1">
        <f t="shared" si="1"/>
        <v>216228</v>
      </c>
      <c r="K13" s="1" t="str">
        <f t="shared" si="1"/>
        <v>Switzerland</v>
      </c>
    </row>
    <row r="14" spans="1:11" x14ac:dyDescent="0.25">
      <c r="A14" s="1">
        <v>10013</v>
      </c>
      <c r="B14" s="1" t="s">
        <v>430</v>
      </c>
      <c r="C14" s="1" t="s">
        <v>3</v>
      </c>
      <c r="D14" s="1">
        <v>177897</v>
      </c>
      <c r="E14" s="33" t="s">
        <v>446</v>
      </c>
      <c r="G14" s="1">
        <v>10013</v>
      </c>
      <c r="H14" s="1" t="str">
        <f t="shared" si="1"/>
        <v>Ricky Hensley</v>
      </c>
      <c r="I14" s="1" t="str">
        <f t="shared" si="1"/>
        <v>Associate</v>
      </c>
      <c r="J14" s="1">
        <f t="shared" si="1"/>
        <v>177897</v>
      </c>
      <c r="K14" s="1" t="str">
        <f t="shared" si="1"/>
        <v>Singapore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2:H17"/>
  <sheetViews>
    <sheetView showGridLines="0" zoomScale="130" zoomScaleNormal="130" workbookViewId="0">
      <selection activeCell="J12" sqref="J12"/>
    </sheetView>
  </sheetViews>
  <sheetFormatPr defaultRowHeight="15" x14ac:dyDescent="0.25"/>
  <cols>
    <col min="4" max="4" width="6" customWidth="1"/>
    <col min="5" max="5" width="19.42578125" customWidth="1"/>
    <col min="6" max="6" width="21.42578125" customWidth="1"/>
    <col min="7" max="8" width="14.85546875" customWidth="1"/>
  </cols>
  <sheetData>
    <row r="2" spans="4:8" x14ac:dyDescent="0.25">
      <c r="D2" t="s">
        <v>450</v>
      </c>
    </row>
    <row r="4" spans="4:8" x14ac:dyDescent="0.25">
      <c r="D4" s="2" t="s">
        <v>0</v>
      </c>
      <c r="E4" s="2" t="s">
        <v>1</v>
      </c>
      <c r="F4" s="2" t="s">
        <v>2</v>
      </c>
      <c r="G4" s="2" t="s">
        <v>5</v>
      </c>
      <c r="H4" s="2" t="s">
        <v>4</v>
      </c>
    </row>
    <row r="5" spans="4:8" x14ac:dyDescent="0.25">
      <c r="D5" s="3">
        <v>10001</v>
      </c>
      <c r="E5" s="3" t="str">
        <f>VLOOKUP($D5,Vlookup_Match!$A$1:$E$14,MATCH(VlookupMatch!E$4,Vlookup_Match!$A$1:$E$1,0),0)</f>
        <v>Bonnie Potter</v>
      </c>
      <c r="F5" s="3" t="str">
        <f>VLOOKUP($D5,Vlookup_Match!$A$1:$E$14,MATCH(VlookupMatch!F$4,Vlookup_Match!$A$1:$E$1,0),0)</f>
        <v>Team Lead</v>
      </c>
      <c r="G5" s="3">
        <f>VLOOKUP($D5,Vlookup_Match!$A$1:$E$14,MATCH(VlookupMatch!G$4,Vlookup_Match!$A$1:$E$1,0),0)</f>
        <v>158075</v>
      </c>
      <c r="H5" s="3" t="str">
        <f>VLOOKUP($D5,Vlookup_Match!$A$1:$E$14,MATCH(VlookupMatch!H$4,Vlookup_Match!$A$1:$E$1,0),0)</f>
        <v>India</v>
      </c>
    </row>
    <row r="6" spans="4:8" x14ac:dyDescent="0.25">
      <c r="D6" s="3">
        <v>10002</v>
      </c>
      <c r="E6" s="3" t="str">
        <f>VLOOKUP($D6,Vlookup_Match!$A$1:$E$14,MATCH(VlookupMatch!E$4,Vlookup_Match!$A$1:$E$1,0),0)</f>
        <v>Ronnie Proctor</v>
      </c>
      <c r="F6" s="3" t="str">
        <f>VLOOKUP($D6,Vlookup_Match!$A$1:$E$14,MATCH(VlookupMatch!F$4,Vlookup_Match!$A$1:$E$1,0),0)</f>
        <v>MIS Manager</v>
      </c>
      <c r="G6" s="3">
        <f>VLOOKUP($D6,Vlookup_Match!$A$1:$E$14,MATCH(VlookupMatch!G$4,Vlookup_Match!$A$1:$E$1,0),0)</f>
        <v>40713</v>
      </c>
      <c r="H6" s="3" t="str">
        <f>VLOOKUP($D6,Vlookup_Match!$A$1:$E$14,MATCH(VlookupMatch!H$4,Vlookup_Match!$A$1:$E$1,0),0)</f>
        <v>Australia</v>
      </c>
    </row>
    <row r="7" spans="4:8" x14ac:dyDescent="0.25">
      <c r="D7" s="3">
        <v>10003</v>
      </c>
      <c r="E7" s="3" t="str">
        <f>VLOOKUP($D7,Vlookup_Match!$A$1:$E$14,MATCH(VlookupMatch!E$4,Vlookup_Match!$A$1:$E$1,0),0)</f>
        <v>Marcus Dunlap</v>
      </c>
      <c r="F7" s="3" t="str">
        <f>VLOOKUP($D7,Vlookup_Match!$A$1:$E$14,MATCH(VlookupMatch!F$4,Vlookup_Match!$A$1:$E$1,0),0)</f>
        <v>HR Manager</v>
      </c>
      <c r="G7" s="3">
        <f>VLOOKUP($D7,Vlookup_Match!$A$1:$E$14,MATCH(VlookupMatch!G$4,Vlookup_Match!$A$1:$E$1,0),0)</f>
        <v>55568</v>
      </c>
      <c r="H7" s="3" t="str">
        <f>VLOOKUP($D7,Vlookup_Match!$A$1:$E$14,MATCH(VlookupMatch!H$4,Vlookup_Match!$A$1:$E$1,0),0)</f>
        <v>Sweden</v>
      </c>
    </row>
    <row r="8" spans="4:8" ht="21" x14ac:dyDescent="0.25">
      <c r="D8" s="3">
        <v>10004</v>
      </c>
      <c r="E8" s="3" t="str">
        <f>VLOOKUP($D8,Vlookup_Match!$A$1:$E$14,MATCH(VlookupMatch!E$4,Vlookup_Match!$A$1:$E$1,0),0)</f>
        <v>Gwendolyn Tyson</v>
      </c>
      <c r="F8" s="3" t="str">
        <f>VLOOKUP($D8,Vlookup_Match!$A$1:$E$14,MATCH(VlookupMatch!F$4,Vlookup_Match!$A$1:$E$1,0),0)</f>
        <v>Associate</v>
      </c>
      <c r="G8" s="3">
        <f>VLOOKUP($D8,Vlookup_Match!$A$1:$E$14,MATCH(VlookupMatch!G$4,Vlookup_Match!$A$1:$E$1,0),0)</f>
        <v>324002</v>
      </c>
      <c r="H8" s="3" t="str">
        <f>VLOOKUP($D8,Vlookup_Match!$A$1:$E$14,MATCH(VlookupMatch!H$4,Vlookup_Match!$A$1:$E$1,0),0)</f>
        <v>Hongkong</v>
      </c>
    </row>
    <row r="9" spans="4:8" x14ac:dyDescent="0.25">
      <c r="D9" s="3">
        <v>10005</v>
      </c>
      <c r="E9" s="3" t="str">
        <f>VLOOKUP($D9,Vlookup_Match!$A$1:$E$14,MATCH(VlookupMatch!E$4,Vlookup_Match!$A$1:$E$1,0),0)</f>
        <v>Timothy Reese</v>
      </c>
      <c r="F9" s="3" t="str">
        <f>VLOOKUP($D9,Vlookup_Match!$A$1:$E$14,MATCH(VlookupMatch!F$4,Vlookup_Match!$A$1:$E$1,0),0)</f>
        <v>Sr.Associate</v>
      </c>
      <c r="G9" s="3">
        <f>VLOOKUP($D9,Vlookup_Match!$A$1:$E$14,MATCH(VlookupMatch!G$4,Vlookup_Match!$A$1:$E$1,0),0)</f>
        <v>413737</v>
      </c>
      <c r="H9" s="3" t="str">
        <f>VLOOKUP($D9,Vlookup_Match!$A$1:$E$14,MATCH(VlookupMatch!H$4,Vlookup_Match!$A$1:$E$1,0),0)</f>
        <v>China</v>
      </c>
    </row>
    <row r="10" spans="4:8" x14ac:dyDescent="0.25">
      <c r="D10" s="3">
        <v>10006</v>
      </c>
      <c r="E10" s="3" t="str">
        <f>VLOOKUP($D10,Vlookup_Match!$A$1:$E$14,MATCH(VlookupMatch!E$4,Vlookup_Match!$A$1:$E$1,0),0)</f>
        <v>Sarah Ramsey</v>
      </c>
      <c r="F10" s="3" t="str">
        <f>VLOOKUP($D10,Vlookup_Match!$A$1:$E$14,MATCH(VlookupMatch!F$4,Vlookup_Match!$A$1:$E$1,0),0)</f>
        <v>Reporting Analyst</v>
      </c>
      <c r="G10" s="3">
        <f>VLOOKUP($D10,Vlookup_Match!$A$1:$E$14,MATCH(VlookupMatch!G$4,Vlookup_Match!$A$1:$E$1,0),0)</f>
        <v>124626</v>
      </c>
      <c r="H10" s="3" t="str">
        <f>VLOOKUP($D10,Vlookup_Match!$A$1:$E$14,MATCH(VlookupMatch!H$4,Vlookup_Match!$A$1:$E$1,0),0)</f>
        <v>United States</v>
      </c>
    </row>
    <row r="11" spans="4:8" x14ac:dyDescent="0.25">
      <c r="D11" s="3">
        <v>10007</v>
      </c>
      <c r="E11" s="3" t="str">
        <f>VLOOKUP($D11,Vlookup_Match!$A$1:$E$14,MATCH(VlookupMatch!E$4,Vlookup_Match!$A$1:$E$1,0),0)</f>
        <v>Laurie Hanna</v>
      </c>
      <c r="F11" s="3" t="str">
        <f>VLOOKUP($D11,Vlookup_Match!$A$1:$E$14,MATCH(VlookupMatch!F$4,Vlookup_Match!$A$1:$E$1,0),0)</f>
        <v>Data Analyst</v>
      </c>
      <c r="G11" s="3">
        <f>VLOOKUP($D11,Vlookup_Match!$A$1:$E$14,MATCH(VlookupMatch!G$4,Vlookup_Match!$A$1:$E$1,0),0)</f>
        <v>179583</v>
      </c>
      <c r="H11" s="3" t="str">
        <f>VLOOKUP($D11,Vlookup_Match!$A$1:$E$14,MATCH(VlookupMatch!H$4,Vlookup_Match!$A$1:$E$1,0),0)</f>
        <v>Brazil</v>
      </c>
    </row>
    <row r="12" spans="4:8" x14ac:dyDescent="0.25">
      <c r="D12" s="3">
        <v>10008</v>
      </c>
      <c r="E12" s="3" t="str">
        <f>VLOOKUP($D12,Vlookup_Match!$A$1:$E$14,MATCH(VlookupMatch!E$4,Vlookup_Match!$A$1:$E$1,0),0)</f>
        <v>Jim Rodgers</v>
      </c>
      <c r="F12" s="3" t="str">
        <f>VLOOKUP($D12,Vlookup_Match!$A$1:$E$14,MATCH(VlookupMatch!F$4,Vlookup_Match!$A$1:$E$1,0),0)</f>
        <v>Financial Analyst</v>
      </c>
      <c r="G12" s="3">
        <f>VLOOKUP($D12,Vlookup_Match!$A$1:$E$14,MATCH(VlookupMatch!G$4,Vlookup_Match!$A$1:$E$1,0),0)</f>
        <v>163750</v>
      </c>
      <c r="H12" s="3" t="str">
        <f>VLOOKUP($D12,Vlookup_Match!$A$1:$E$14,MATCH(VlookupMatch!H$4,Vlookup_Match!$A$1:$E$1,0),0)</f>
        <v>Kenya</v>
      </c>
    </row>
    <row r="13" spans="4:8" x14ac:dyDescent="0.25">
      <c r="D13" s="3">
        <v>10009</v>
      </c>
      <c r="E13" s="3" t="str">
        <f>VLOOKUP($D13,Vlookup_Match!$A$1:$E$14,MATCH(VlookupMatch!E$4,Vlookup_Match!$A$1:$E$1,0),0)</f>
        <v>Tony Winters</v>
      </c>
      <c r="F13" s="3" t="str">
        <f>VLOOKUP($D13,Vlookup_Match!$A$1:$E$14,MATCH(VlookupMatch!F$4,Vlookup_Match!$A$1:$E$1,0),0)</f>
        <v>VBA Developer</v>
      </c>
      <c r="G13" s="3">
        <f>VLOOKUP($D13,Vlookup_Match!$A$1:$E$14,MATCH(VlookupMatch!G$4,Vlookup_Match!$A$1:$E$1,0),0)</f>
        <v>97898</v>
      </c>
      <c r="H13" s="3" t="str">
        <f>VLOOKUP($D13,Vlookup_Match!$A$1:$E$14,MATCH(VlookupMatch!H$4,Vlookup_Match!$A$1:$E$1,0),0)</f>
        <v>United Kingdom</v>
      </c>
    </row>
    <row r="14" spans="4:8" x14ac:dyDescent="0.25">
      <c r="D14" s="3">
        <v>10010</v>
      </c>
      <c r="E14" s="3" t="str">
        <f>VLOOKUP($D14,Vlookup_Match!$A$1:$E$14,MATCH(VlookupMatch!E$4,Vlookup_Match!$A$1:$E$1,0),0)</f>
        <v>Edna Thomas</v>
      </c>
      <c r="F14" s="3" t="str">
        <f>VLOOKUP($D14,Vlookup_Match!$A$1:$E$14,MATCH(VlookupMatch!F$4,Vlookup_Match!$A$1:$E$1,0),0)</f>
        <v>Team Lead</v>
      </c>
      <c r="G14" s="3">
        <f>VLOOKUP($D14,Vlookup_Match!$A$1:$E$14,MATCH(VlookupMatch!G$4,Vlookup_Match!$A$1:$E$1,0),0)</f>
        <v>222153</v>
      </c>
      <c r="H14" s="3" t="str">
        <f>VLOOKUP($D14,Vlookup_Match!$A$1:$E$14,MATCH(VlookupMatch!H$4,Vlookup_Match!$A$1:$E$1,0),0)</f>
        <v>Canada</v>
      </c>
    </row>
    <row r="15" spans="4:8" x14ac:dyDescent="0.25">
      <c r="D15" s="3">
        <v>10011</v>
      </c>
      <c r="E15" s="3" t="str">
        <f>VLOOKUP($D15,Vlookup_Match!$A$1:$E$14,MATCH(VlookupMatch!E$4,Vlookup_Match!$A$1:$E$1,0),0)</f>
        <v>Guy Gallagher</v>
      </c>
      <c r="F15" s="3" t="str">
        <f>VLOOKUP($D15,Vlookup_Match!$A$1:$E$14,MATCH(VlookupMatch!F$4,Vlookup_Match!$A$1:$E$1,0),0)</f>
        <v>MIS Manager</v>
      </c>
      <c r="G15" s="3">
        <f>VLOOKUP($D15,Vlookup_Match!$A$1:$E$14,MATCH(VlookupMatch!G$4,Vlookup_Match!$A$1:$E$1,0),0)</f>
        <v>403604</v>
      </c>
      <c r="H15" s="3" t="str">
        <f>VLOOKUP($D15,Vlookup_Match!$A$1:$E$14,MATCH(VlookupMatch!H$4,Vlookup_Match!$A$1:$E$1,0),0)</f>
        <v>New Zealand</v>
      </c>
    </row>
    <row r="16" spans="4:8" x14ac:dyDescent="0.25">
      <c r="D16" s="3">
        <v>10012</v>
      </c>
      <c r="E16" s="3" t="str">
        <f>VLOOKUP($D16,Vlookup_Match!$A$1:$E$14,MATCH(VlookupMatch!E$4,Vlookup_Match!$A$1:$E$1,0),0)</f>
        <v>Matthew Berman</v>
      </c>
      <c r="F16" s="3" t="str">
        <f>VLOOKUP($D16,Vlookup_Match!$A$1:$E$14,MATCH(VlookupMatch!F$4,Vlookup_Match!$A$1:$E$1,0),0)</f>
        <v>HR Manager</v>
      </c>
      <c r="G16" s="3">
        <f>VLOOKUP($D16,Vlookup_Match!$A$1:$E$14,MATCH(VlookupMatch!G$4,Vlookup_Match!$A$1:$E$1,0),0)</f>
        <v>216228</v>
      </c>
      <c r="H16" s="3" t="str">
        <f>VLOOKUP($D16,Vlookup_Match!$A$1:$E$14,MATCH(VlookupMatch!H$4,Vlookup_Match!$A$1:$E$1,0),0)</f>
        <v>Switzerland</v>
      </c>
    </row>
    <row r="17" spans="4:8" x14ac:dyDescent="0.25">
      <c r="D17" s="3">
        <v>10013</v>
      </c>
      <c r="E17" s="3" t="str">
        <f>VLOOKUP($D17,Vlookup_Match!$A$1:$E$14,MATCH(VlookupMatch!E$4,Vlookup_Match!$A$1:$E$1,0),0)</f>
        <v>Ricky Hensley</v>
      </c>
      <c r="F17" s="3" t="str">
        <f>VLOOKUP($D17,Vlookup_Match!$A$1:$E$14,MATCH(VlookupMatch!F$4,Vlookup_Match!$A$1:$E$1,0),0)</f>
        <v>Associate</v>
      </c>
      <c r="G17" s="3">
        <f>VLOOKUP($D17,Vlookup_Match!$A$1:$E$14,MATCH(VlookupMatch!G$4,Vlookup_Match!$A$1:$E$1,0),0)</f>
        <v>177897</v>
      </c>
      <c r="H17" s="3" t="str">
        <f>VLOOKUP($D17,Vlookup_Match!$A$1:$E$14,MATCH(VlookupMatch!H$4,Vlookup_Match!$A$1:$E$1,0),0)</f>
        <v>Singapore</v>
      </c>
    </row>
  </sheetData>
  <pageMargins left="0.7" right="0.7" top="0.75" bottom="0.75" header="0.3" footer="0.3"/>
  <ignoredErrors>
    <ignoredError sqref="E5 E8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00"/>
  <sheetViews>
    <sheetView topLeftCell="Q1" workbookViewId="0"/>
  </sheetViews>
  <sheetFormatPr defaultRowHeight="15" x14ac:dyDescent="0.25"/>
  <cols>
    <col min="1" max="1" width="11.140625" bestFit="1" customWidth="1"/>
    <col min="2" max="2" width="11" bestFit="1" customWidth="1"/>
    <col min="3" max="3" width="43.140625" customWidth="1"/>
    <col min="22" max="22" width="27.28515625" bestFit="1" customWidth="1"/>
    <col min="23" max="25" width="27.28515625" customWidth="1"/>
    <col min="26" max="26" width="11" bestFit="1" customWidth="1"/>
  </cols>
  <sheetData>
    <row r="1" spans="1:28" x14ac:dyDescent="0.25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406</v>
      </c>
      <c r="AB1" s="26" t="s">
        <v>7</v>
      </c>
    </row>
    <row r="2" spans="1:28" x14ac:dyDescent="0.25">
      <c r="A2" s="1">
        <v>33650120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>
        <v>500003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32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46</v>
      </c>
      <c r="U2" s="1" t="s">
        <v>46</v>
      </c>
      <c r="V2" s="1" t="s">
        <v>46</v>
      </c>
      <c r="W2" s="1" t="s">
        <v>46</v>
      </c>
      <c r="X2" s="1" t="s">
        <v>46</v>
      </c>
      <c r="Y2" s="1" t="s">
        <v>46</v>
      </c>
      <c r="Z2" s="1">
        <v>8834610399</v>
      </c>
      <c r="AA2" s="1">
        <v>84340</v>
      </c>
      <c r="AB2" s="1">
        <v>92774</v>
      </c>
    </row>
    <row r="3" spans="1:28" x14ac:dyDescent="0.25">
      <c r="A3" s="1">
        <v>123959583</v>
      </c>
      <c r="B3" s="1">
        <v>1098275974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>
        <v>507111</v>
      </c>
      <c r="I3" s="1" t="s">
        <v>52</v>
      </c>
      <c r="J3" s="1" t="s">
        <v>53</v>
      </c>
      <c r="K3" s="1" t="s">
        <v>39</v>
      </c>
      <c r="L3" s="1" t="s">
        <v>40</v>
      </c>
      <c r="M3" s="1" t="s">
        <v>54</v>
      </c>
      <c r="N3" s="1" t="s">
        <v>55</v>
      </c>
      <c r="O3" s="1" t="s">
        <v>48</v>
      </c>
      <c r="P3" s="1" t="s">
        <v>56</v>
      </c>
      <c r="Q3" s="1" t="s">
        <v>57</v>
      </c>
      <c r="R3" s="1" t="s">
        <v>58</v>
      </c>
      <c r="S3" s="1" t="s">
        <v>46</v>
      </c>
      <c r="T3" s="1" t="s">
        <v>59</v>
      </c>
      <c r="U3" s="1" t="s">
        <v>59</v>
      </c>
      <c r="V3" s="1" t="s">
        <v>59</v>
      </c>
      <c r="W3" s="1" t="s">
        <v>59</v>
      </c>
      <c r="X3" s="1" t="s">
        <v>59</v>
      </c>
      <c r="Y3" s="1" t="s">
        <v>59</v>
      </c>
      <c r="Z3" s="1">
        <v>2012807905</v>
      </c>
      <c r="AA3" s="1">
        <v>71974</v>
      </c>
      <c r="AB3" s="1">
        <v>79171.399999999994</v>
      </c>
    </row>
    <row r="4" spans="1:28" x14ac:dyDescent="0.25">
      <c r="A4" s="1">
        <v>123959586</v>
      </c>
      <c r="B4" s="1">
        <v>1098266379</v>
      </c>
      <c r="C4" s="1" t="s">
        <v>47</v>
      </c>
      <c r="D4" s="1" t="s">
        <v>60</v>
      </c>
      <c r="E4" s="1" t="s">
        <v>61</v>
      </c>
      <c r="F4" s="1" t="s">
        <v>50</v>
      </c>
      <c r="G4" s="1" t="s">
        <v>51</v>
      </c>
      <c r="H4" s="1">
        <v>507111</v>
      </c>
      <c r="I4" s="1" t="s">
        <v>52</v>
      </c>
      <c r="J4" s="1" t="s">
        <v>53</v>
      </c>
      <c r="K4" s="1" t="s">
        <v>39</v>
      </c>
      <c r="L4" s="1" t="s">
        <v>40</v>
      </c>
      <c r="M4" s="1" t="s">
        <v>54</v>
      </c>
      <c r="N4" s="1" t="s">
        <v>55</v>
      </c>
      <c r="O4" s="1" t="s">
        <v>48</v>
      </c>
      <c r="P4" s="1" t="s">
        <v>56</v>
      </c>
      <c r="Q4" s="1" t="s">
        <v>57</v>
      </c>
      <c r="R4" s="1" t="s">
        <v>58</v>
      </c>
      <c r="S4" s="1" t="s">
        <v>46</v>
      </c>
      <c r="T4" s="1" t="s">
        <v>59</v>
      </c>
      <c r="U4" s="1" t="s">
        <v>59</v>
      </c>
      <c r="V4" s="1" t="s">
        <v>59</v>
      </c>
      <c r="W4" s="1" t="s">
        <v>59</v>
      </c>
      <c r="X4" s="1" t="s">
        <v>59</v>
      </c>
      <c r="Y4" s="1" t="s">
        <v>59</v>
      </c>
      <c r="Z4" s="1">
        <v>3048886107</v>
      </c>
      <c r="AA4" s="1">
        <v>33015</v>
      </c>
      <c r="AB4" s="1">
        <v>36316.5</v>
      </c>
    </row>
    <row r="5" spans="1:28" x14ac:dyDescent="0.25">
      <c r="A5" s="1">
        <v>123959590</v>
      </c>
      <c r="B5" s="1">
        <v>1098273293</v>
      </c>
      <c r="C5" s="1" t="s">
        <v>47</v>
      </c>
      <c r="D5" s="1" t="s">
        <v>60</v>
      </c>
      <c r="E5" s="1" t="s">
        <v>61</v>
      </c>
      <c r="F5" s="1" t="s">
        <v>50</v>
      </c>
      <c r="G5" s="1" t="s">
        <v>51</v>
      </c>
      <c r="H5" s="1">
        <v>507111</v>
      </c>
      <c r="I5" s="1" t="s">
        <v>52</v>
      </c>
      <c r="J5" s="1" t="s">
        <v>53</v>
      </c>
      <c r="K5" s="1" t="s">
        <v>39</v>
      </c>
      <c r="L5" s="1" t="s">
        <v>40</v>
      </c>
      <c r="M5" s="1" t="s">
        <v>54</v>
      </c>
      <c r="N5" s="1" t="s">
        <v>55</v>
      </c>
      <c r="O5" s="1" t="s">
        <v>48</v>
      </c>
      <c r="P5" s="1" t="s">
        <v>56</v>
      </c>
      <c r="Q5" s="1" t="s">
        <v>57</v>
      </c>
      <c r="R5" s="1" t="s">
        <v>58</v>
      </c>
      <c r="S5" s="1" t="s">
        <v>46</v>
      </c>
      <c r="T5" s="1" t="s">
        <v>59</v>
      </c>
      <c r="U5" s="1" t="s">
        <v>59</v>
      </c>
      <c r="V5" s="1" t="s">
        <v>59</v>
      </c>
      <c r="W5" s="1" t="s">
        <v>59</v>
      </c>
      <c r="X5" s="1" t="s">
        <v>59</v>
      </c>
      <c r="Y5" s="1" t="s">
        <v>59</v>
      </c>
      <c r="Z5" s="1">
        <v>6475656325</v>
      </c>
      <c r="AA5" s="1">
        <v>41908</v>
      </c>
      <c r="AB5" s="1">
        <v>46098.8</v>
      </c>
    </row>
    <row r="6" spans="1:28" x14ac:dyDescent="0.25">
      <c r="A6" s="1">
        <v>123959593</v>
      </c>
      <c r="B6" s="1">
        <v>1098273295</v>
      </c>
      <c r="C6" s="1" t="s">
        <v>47</v>
      </c>
      <c r="D6" s="1" t="s">
        <v>60</v>
      </c>
      <c r="E6" s="1" t="s">
        <v>61</v>
      </c>
      <c r="F6" s="1" t="s">
        <v>50</v>
      </c>
      <c r="G6" s="1" t="s">
        <v>51</v>
      </c>
      <c r="H6" s="1">
        <v>507111</v>
      </c>
      <c r="I6" s="1" t="s">
        <v>52</v>
      </c>
      <c r="J6" s="1" t="s">
        <v>53</v>
      </c>
      <c r="K6" s="1" t="s">
        <v>39</v>
      </c>
      <c r="L6" s="1" t="s">
        <v>40</v>
      </c>
      <c r="M6" s="1" t="s">
        <v>54</v>
      </c>
      <c r="N6" s="1" t="s">
        <v>55</v>
      </c>
      <c r="O6" s="1" t="s">
        <v>48</v>
      </c>
      <c r="P6" s="1" t="s">
        <v>56</v>
      </c>
      <c r="Q6" s="1" t="s">
        <v>57</v>
      </c>
      <c r="R6" s="1" t="s">
        <v>58</v>
      </c>
      <c r="S6" s="1" t="s">
        <v>46</v>
      </c>
      <c r="T6" s="1" t="s">
        <v>59</v>
      </c>
      <c r="U6" s="1" t="s">
        <v>59</v>
      </c>
      <c r="V6" s="1" t="s">
        <v>59</v>
      </c>
      <c r="W6" s="1" t="s">
        <v>59</v>
      </c>
      <c r="X6" s="1" t="s">
        <v>59</v>
      </c>
      <c r="Y6" s="1" t="s">
        <v>59</v>
      </c>
      <c r="Z6" s="1">
        <v>7876637952</v>
      </c>
      <c r="AA6" s="1">
        <v>35628</v>
      </c>
      <c r="AB6" s="1">
        <v>39190.800000000003</v>
      </c>
    </row>
    <row r="7" spans="1:28" x14ac:dyDescent="0.25">
      <c r="A7" s="1">
        <v>123959597</v>
      </c>
      <c r="B7" s="1">
        <v>1098273292</v>
      </c>
      <c r="C7" s="1" t="s">
        <v>47</v>
      </c>
      <c r="D7" s="1" t="s">
        <v>60</v>
      </c>
      <c r="E7" s="1" t="s">
        <v>61</v>
      </c>
      <c r="F7" s="1" t="s">
        <v>50</v>
      </c>
      <c r="G7" s="1" t="s">
        <v>51</v>
      </c>
      <c r="H7" s="1">
        <v>507111</v>
      </c>
      <c r="I7" s="1" t="s">
        <v>52</v>
      </c>
      <c r="J7" s="1" t="s">
        <v>53</v>
      </c>
      <c r="K7" s="1" t="s">
        <v>39</v>
      </c>
      <c r="L7" s="1" t="s">
        <v>40</v>
      </c>
      <c r="M7" s="1" t="s">
        <v>54</v>
      </c>
      <c r="N7" s="1" t="s">
        <v>55</v>
      </c>
      <c r="O7" s="1" t="s">
        <v>48</v>
      </c>
      <c r="P7" s="1" t="s">
        <v>56</v>
      </c>
      <c r="Q7" s="1" t="s">
        <v>57</v>
      </c>
      <c r="R7" s="1" t="s">
        <v>58</v>
      </c>
      <c r="S7" s="1" t="s">
        <v>46</v>
      </c>
      <c r="T7" s="1" t="s">
        <v>59</v>
      </c>
      <c r="U7" s="1" t="s">
        <v>59</v>
      </c>
      <c r="V7" s="1" t="s">
        <v>59</v>
      </c>
      <c r="W7" s="1" t="s">
        <v>59</v>
      </c>
      <c r="X7" s="1" t="s">
        <v>59</v>
      </c>
      <c r="Y7" s="1" t="s">
        <v>59</v>
      </c>
      <c r="Z7" s="1">
        <v>5635055178</v>
      </c>
      <c r="AA7" s="1">
        <v>85864</v>
      </c>
      <c r="AB7" s="1">
        <v>94450.4</v>
      </c>
    </row>
    <row r="8" spans="1:28" x14ac:dyDescent="0.25">
      <c r="A8" s="1">
        <v>123959598</v>
      </c>
      <c r="B8" s="1">
        <v>1098275980</v>
      </c>
      <c r="C8" s="1" t="s">
        <v>47</v>
      </c>
      <c r="D8" s="1" t="s">
        <v>60</v>
      </c>
      <c r="E8" s="1" t="s">
        <v>61</v>
      </c>
      <c r="F8" s="1" t="s">
        <v>50</v>
      </c>
      <c r="G8" s="1" t="s">
        <v>51</v>
      </c>
      <c r="H8" s="1">
        <v>507111</v>
      </c>
      <c r="I8" s="1" t="s">
        <v>52</v>
      </c>
      <c r="J8" s="1" t="s">
        <v>53</v>
      </c>
      <c r="K8" s="1" t="s">
        <v>39</v>
      </c>
      <c r="L8" s="1" t="s">
        <v>40</v>
      </c>
      <c r="M8" s="1" t="s">
        <v>54</v>
      </c>
      <c r="N8" s="1" t="s">
        <v>55</v>
      </c>
      <c r="O8" s="1" t="s">
        <v>48</v>
      </c>
      <c r="P8" s="1" t="s">
        <v>56</v>
      </c>
      <c r="Q8" s="1" t="s">
        <v>57</v>
      </c>
      <c r="R8" s="1" t="s">
        <v>58</v>
      </c>
      <c r="S8" s="1" t="s">
        <v>46</v>
      </c>
      <c r="T8" s="1" t="s">
        <v>59</v>
      </c>
      <c r="U8" s="1" t="s">
        <v>59</v>
      </c>
      <c r="V8" s="1" t="s">
        <v>59</v>
      </c>
      <c r="W8" s="1" t="s">
        <v>59</v>
      </c>
      <c r="X8" s="1" t="s">
        <v>59</v>
      </c>
      <c r="Y8" s="1" t="s">
        <v>59</v>
      </c>
      <c r="Z8" s="1">
        <v>6963819882</v>
      </c>
      <c r="AA8" s="1">
        <v>76615</v>
      </c>
      <c r="AB8" s="1">
        <v>84276.5</v>
      </c>
    </row>
    <row r="9" spans="1:28" x14ac:dyDescent="0.25">
      <c r="A9" s="1">
        <v>123959599</v>
      </c>
      <c r="B9" s="1">
        <v>1098273291</v>
      </c>
      <c r="C9" s="1" t="s">
        <v>47</v>
      </c>
      <c r="D9" s="1" t="s">
        <v>60</v>
      </c>
      <c r="E9" s="1" t="s">
        <v>61</v>
      </c>
      <c r="F9" s="1" t="s">
        <v>50</v>
      </c>
      <c r="G9" s="1" t="s">
        <v>51</v>
      </c>
      <c r="H9" s="1">
        <v>507111</v>
      </c>
      <c r="I9" s="1" t="s">
        <v>52</v>
      </c>
      <c r="J9" s="1" t="s">
        <v>53</v>
      </c>
      <c r="K9" s="1" t="s">
        <v>39</v>
      </c>
      <c r="L9" s="1" t="s">
        <v>40</v>
      </c>
      <c r="M9" s="1" t="s">
        <v>54</v>
      </c>
      <c r="N9" s="1" t="s">
        <v>55</v>
      </c>
      <c r="O9" s="1" t="s">
        <v>48</v>
      </c>
      <c r="P9" s="1" t="s">
        <v>56</v>
      </c>
      <c r="Q9" s="1" t="s">
        <v>57</v>
      </c>
      <c r="R9" s="1" t="s">
        <v>58</v>
      </c>
      <c r="S9" s="1" t="s">
        <v>46</v>
      </c>
      <c r="T9" s="1" t="s">
        <v>59</v>
      </c>
      <c r="U9" s="1" t="s">
        <v>59</v>
      </c>
      <c r="V9" s="1" t="s">
        <v>59</v>
      </c>
      <c r="W9" s="1" t="s">
        <v>59</v>
      </c>
      <c r="X9" s="1" t="s">
        <v>59</v>
      </c>
      <c r="Y9" s="1" t="s">
        <v>59</v>
      </c>
      <c r="Z9" s="1">
        <v>6474042661</v>
      </c>
      <c r="AA9" s="1">
        <v>36648</v>
      </c>
      <c r="AB9" s="1">
        <v>40312.800000000003</v>
      </c>
    </row>
    <row r="10" spans="1:28" x14ac:dyDescent="0.25">
      <c r="A10" s="1">
        <v>123959601</v>
      </c>
      <c r="B10" s="1">
        <v>1098273300</v>
      </c>
      <c r="C10" s="1" t="s">
        <v>47</v>
      </c>
      <c r="D10" s="1" t="s">
        <v>60</v>
      </c>
      <c r="E10" s="1" t="s">
        <v>61</v>
      </c>
      <c r="F10" s="1" t="s">
        <v>50</v>
      </c>
      <c r="G10" s="1" t="s">
        <v>51</v>
      </c>
      <c r="H10" s="1">
        <v>507111</v>
      </c>
      <c r="I10" s="1" t="s">
        <v>52</v>
      </c>
      <c r="J10" s="1" t="s">
        <v>53</v>
      </c>
      <c r="K10" s="1" t="s">
        <v>39</v>
      </c>
      <c r="L10" s="1" t="s">
        <v>40</v>
      </c>
      <c r="M10" s="1" t="s">
        <v>54</v>
      </c>
      <c r="N10" s="1" t="s">
        <v>55</v>
      </c>
      <c r="O10" s="1" t="s">
        <v>48</v>
      </c>
      <c r="P10" s="1" t="s">
        <v>56</v>
      </c>
      <c r="Q10" s="1" t="s">
        <v>57</v>
      </c>
      <c r="R10" s="1" t="s">
        <v>58</v>
      </c>
      <c r="S10" s="1" t="s">
        <v>46</v>
      </c>
      <c r="T10" s="1" t="s">
        <v>59</v>
      </c>
      <c r="U10" s="1" t="s">
        <v>59</v>
      </c>
      <c r="V10" s="1" t="s">
        <v>59</v>
      </c>
      <c r="W10" s="1" t="s">
        <v>59</v>
      </c>
      <c r="X10" s="1" t="s">
        <v>59</v>
      </c>
      <c r="Y10" s="1" t="s">
        <v>59</v>
      </c>
      <c r="Z10" s="1">
        <v>7476161828</v>
      </c>
      <c r="AA10" s="1">
        <v>78686</v>
      </c>
      <c r="AB10" s="1">
        <v>86554.6</v>
      </c>
    </row>
    <row r="11" spans="1:28" x14ac:dyDescent="0.25">
      <c r="A11" s="1">
        <v>123959602</v>
      </c>
      <c r="B11" s="1">
        <v>1098273297</v>
      </c>
      <c r="C11" s="1" t="s">
        <v>47</v>
      </c>
      <c r="D11" s="1" t="s">
        <v>60</v>
      </c>
      <c r="E11" s="1" t="s">
        <v>61</v>
      </c>
      <c r="F11" s="1" t="s">
        <v>50</v>
      </c>
      <c r="G11" s="1" t="s">
        <v>51</v>
      </c>
      <c r="H11" s="1">
        <v>507111</v>
      </c>
      <c r="I11" s="1" t="s">
        <v>52</v>
      </c>
      <c r="J11" s="1" t="s">
        <v>53</v>
      </c>
      <c r="K11" s="1" t="s">
        <v>39</v>
      </c>
      <c r="L11" s="1" t="s">
        <v>40</v>
      </c>
      <c r="M11" s="1" t="s">
        <v>54</v>
      </c>
      <c r="N11" s="1" t="s">
        <v>55</v>
      </c>
      <c r="O11" s="1" t="s">
        <v>48</v>
      </c>
      <c r="P11" s="1" t="s">
        <v>56</v>
      </c>
      <c r="Q11" s="1" t="s">
        <v>57</v>
      </c>
      <c r="R11" s="1" t="s">
        <v>58</v>
      </c>
      <c r="S11" s="1" t="s">
        <v>46</v>
      </c>
      <c r="T11" s="1" t="s">
        <v>59</v>
      </c>
      <c r="U11" s="1" t="s">
        <v>59</v>
      </c>
      <c r="V11" s="1" t="s">
        <v>59</v>
      </c>
      <c r="W11" s="1" t="s">
        <v>59</v>
      </c>
      <c r="X11" s="1" t="s">
        <v>59</v>
      </c>
      <c r="Y11" s="1" t="s">
        <v>59</v>
      </c>
      <c r="Z11" s="1">
        <v>6328290359</v>
      </c>
      <c r="AA11" s="1">
        <v>32385</v>
      </c>
      <c r="AB11" s="1">
        <v>35623.5</v>
      </c>
    </row>
    <row r="12" spans="1:28" x14ac:dyDescent="0.25">
      <c r="A12" s="1">
        <v>123959603</v>
      </c>
      <c r="B12" s="1">
        <v>1098275983</v>
      </c>
      <c r="C12" s="1" t="s">
        <v>47</v>
      </c>
      <c r="D12" s="1" t="s">
        <v>60</v>
      </c>
      <c r="E12" s="1" t="s">
        <v>61</v>
      </c>
      <c r="F12" s="1" t="s">
        <v>50</v>
      </c>
      <c r="G12" s="1" t="s">
        <v>51</v>
      </c>
      <c r="H12" s="1">
        <v>507111</v>
      </c>
      <c r="I12" s="1" t="s">
        <v>52</v>
      </c>
      <c r="J12" s="1" t="s">
        <v>53</v>
      </c>
      <c r="K12" s="1" t="s">
        <v>39</v>
      </c>
      <c r="L12" s="1" t="s">
        <v>40</v>
      </c>
      <c r="M12" s="1" t="s">
        <v>54</v>
      </c>
      <c r="N12" s="1" t="s">
        <v>55</v>
      </c>
      <c r="O12" s="1" t="s">
        <v>48</v>
      </c>
      <c r="P12" s="1" t="s">
        <v>56</v>
      </c>
      <c r="Q12" s="1" t="s">
        <v>57</v>
      </c>
      <c r="R12" s="1" t="s">
        <v>58</v>
      </c>
      <c r="S12" s="1" t="s">
        <v>46</v>
      </c>
      <c r="T12" s="1" t="s">
        <v>59</v>
      </c>
      <c r="U12" s="1" t="s">
        <v>59</v>
      </c>
      <c r="V12" s="1" t="s">
        <v>59</v>
      </c>
      <c r="W12" s="1" t="s">
        <v>59</v>
      </c>
      <c r="X12" s="1" t="s">
        <v>59</v>
      </c>
      <c r="Y12" s="1" t="s">
        <v>59</v>
      </c>
      <c r="Z12" s="1">
        <v>8753319098</v>
      </c>
      <c r="AA12" s="1">
        <v>32075</v>
      </c>
      <c r="AB12" s="1">
        <v>35282.5</v>
      </c>
    </row>
    <row r="13" spans="1:28" x14ac:dyDescent="0.25">
      <c r="A13" s="1">
        <v>123959604</v>
      </c>
      <c r="B13" s="1">
        <v>1098273299</v>
      </c>
      <c r="C13" s="1" t="s">
        <v>47</v>
      </c>
      <c r="D13" s="1" t="s">
        <v>60</v>
      </c>
      <c r="E13" s="1" t="s">
        <v>61</v>
      </c>
      <c r="F13" s="1" t="s">
        <v>50</v>
      </c>
      <c r="G13" s="1" t="s">
        <v>51</v>
      </c>
      <c r="H13" s="1">
        <v>507111</v>
      </c>
      <c r="I13" s="1" t="s">
        <v>52</v>
      </c>
      <c r="J13" s="1" t="s">
        <v>53</v>
      </c>
      <c r="K13" s="1" t="s">
        <v>39</v>
      </c>
      <c r="L13" s="1" t="s">
        <v>40</v>
      </c>
      <c r="M13" s="1" t="s">
        <v>54</v>
      </c>
      <c r="N13" s="1" t="s">
        <v>55</v>
      </c>
      <c r="O13" s="1" t="s">
        <v>48</v>
      </c>
      <c r="P13" s="1" t="s">
        <v>56</v>
      </c>
      <c r="Q13" s="1" t="s">
        <v>57</v>
      </c>
      <c r="R13" s="1" t="s">
        <v>58</v>
      </c>
      <c r="S13" s="1" t="s">
        <v>46</v>
      </c>
      <c r="T13" s="1" t="s">
        <v>59</v>
      </c>
      <c r="U13" s="1" t="s">
        <v>59</v>
      </c>
      <c r="V13" s="1" t="s">
        <v>59</v>
      </c>
      <c r="W13" s="1" t="s">
        <v>59</v>
      </c>
      <c r="X13" s="1" t="s">
        <v>59</v>
      </c>
      <c r="Y13" s="1" t="s">
        <v>59</v>
      </c>
      <c r="Z13" s="1">
        <v>1121139599</v>
      </c>
      <c r="AA13" s="1">
        <v>75133</v>
      </c>
      <c r="AB13" s="1">
        <v>82646.3</v>
      </c>
    </row>
    <row r="14" spans="1:28" x14ac:dyDescent="0.25">
      <c r="A14" s="1">
        <v>123959608</v>
      </c>
      <c r="B14" s="1">
        <v>1098275987</v>
      </c>
      <c r="C14" s="1" t="s">
        <v>47</v>
      </c>
      <c r="D14" s="1" t="s">
        <v>60</v>
      </c>
      <c r="E14" s="1" t="s">
        <v>61</v>
      </c>
      <c r="F14" s="1" t="s">
        <v>50</v>
      </c>
      <c r="G14" s="1" t="s">
        <v>51</v>
      </c>
      <c r="H14" s="1">
        <v>507111</v>
      </c>
      <c r="I14" s="1" t="s">
        <v>52</v>
      </c>
      <c r="J14" s="1" t="s">
        <v>53</v>
      </c>
      <c r="K14" s="1" t="s">
        <v>39</v>
      </c>
      <c r="L14" s="1" t="s">
        <v>40</v>
      </c>
      <c r="M14" s="1" t="s">
        <v>54</v>
      </c>
      <c r="N14" s="1" t="s">
        <v>55</v>
      </c>
      <c r="O14" s="1" t="s">
        <v>48</v>
      </c>
      <c r="P14" s="1" t="s">
        <v>56</v>
      </c>
      <c r="Q14" s="1" t="s">
        <v>57</v>
      </c>
      <c r="R14" s="1" t="s">
        <v>58</v>
      </c>
      <c r="S14" s="1" t="s">
        <v>46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>
        <v>6872562877</v>
      </c>
      <c r="AA14" s="1">
        <v>63026</v>
      </c>
      <c r="AB14" s="1">
        <v>69328.600000000006</v>
      </c>
    </row>
    <row r="15" spans="1:28" x14ac:dyDescent="0.25">
      <c r="A15" s="1">
        <v>123959611</v>
      </c>
      <c r="B15" s="1">
        <v>1098266383</v>
      </c>
      <c r="C15" s="1" t="s">
        <v>47</v>
      </c>
      <c r="D15" s="1" t="s">
        <v>60</v>
      </c>
      <c r="E15" s="1" t="s">
        <v>61</v>
      </c>
      <c r="F15" s="1" t="s">
        <v>50</v>
      </c>
      <c r="G15" s="1" t="s">
        <v>51</v>
      </c>
      <c r="H15" s="1">
        <v>507111</v>
      </c>
      <c r="I15" s="1" t="s">
        <v>52</v>
      </c>
      <c r="J15" s="1" t="s">
        <v>53</v>
      </c>
      <c r="K15" s="1" t="s">
        <v>39</v>
      </c>
      <c r="L15" s="1" t="s">
        <v>40</v>
      </c>
      <c r="M15" s="1" t="s">
        <v>54</v>
      </c>
      <c r="N15" s="1" t="s">
        <v>55</v>
      </c>
      <c r="O15" s="1" t="s">
        <v>48</v>
      </c>
      <c r="P15" s="1" t="s">
        <v>56</v>
      </c>
      <c r="Q15" s="1" t="s">
        <v>57</v>
      </c>
      <c r="R15" s="1" t="s">
        <v>58</v>
      </c>
      <c r="S15" s="1" t="s">
        <v>46</v>
      </c>
      <c r="T15" s="1" t="s">
        <v>59</v>
      </c>
      <c r="U15" s="1" t="s">
        <v>59</v>
      </c>
      <c r="V15" s="1" t="s">
        <v>59</v>
      </c>
      <c r="W15" s="1" t="s">
        <v>59</v>
      </c>
      <c r="X15" s="1" t="s">
        <v>59</v>
      </c>
      <c r="Y15" s="1" t="s">
        <v>59</v>
      </c>
      <c r="Z15" s="1">
        <v>2907029929</v>
      </c>
      <c r="AA15" s="1">
        <v>81801</v>
      </c>
      <c r="AB15" s="1">
        <v>89981.1</v>
      </c>
    </row>
    <row r="16" spans="1:28" x14ac:dyDescent="0.25">
      <c r="A16" s="1">
        <v>123959613</v>
      </c>
      <c r="B16" s="1">
        <v>1098273296</v>
      </c>
      <c r="C16" s="1" t="s">
        <v>47</v>
      </c>
      <c r="D16" s="1" t="s">
        <v>60</v>
      </c>
      <c r="E16" s="1" t="s">
        <v>62</v>
      </c>
      <c r="F16" s="1" t="s">
        <v>50</v>
      </c>
      <c r="G16" s="1" t="s">
        <v>51</v>
      </c>
      <c r="H16" s="1">
        <v>507111</v>
      </c>
      <c r="I16" s="1" t="s">
        <v>52</v>
      </c>
      <c r="J16" s="1" t="s">
        <v>53</v>
      </c>
      <c r="K16" s="1" t="s">
        <v>39</v>
      </c>
      <c r="L16" s="1" t="s">
        <v>40</v>
      </c>
      <c r="M16" s="1" t="s">
        <v>54</v>
      </c>
      <c r="N16" s="1" t="s">
        <v>55</v>
      </c>
      <c r="O16" s="1" t="s">
        <v>48</v>
      </c>
      <c r="P16" s="1" t="s">
        <v>56</v>
      </c>
      <c r="Q16" s="1" t="s">
        <v>57</v>
      </c>
      <c r="R16" s="1" t="s">
        <v>58</v>
      </c>
      <c r="S16" s="1" t="s">
        <v>46</v>
      </c>
      <c r="T16" s="1" t="s">
        <v>59</v>
      </c>
      <c r="U16" s="1" t="s">
        <v>59</v>
      </c>
      <c r="V16" s="1" t="s">
        <v>59</v>
      </c>
      <c r="W16" s="1" t="s">
        <v>59</v>
      </c>
      <c r="X16" s="1" t="s">
        <v>59</v>
      </c>
      <c r="Y16" s="1" t="s">
        <v>59</v>
      </c>
      <c r="Z16" s="1">
        <v>6155855726</v>
      </c>
      <c r="AA16" s="1">
        <v>43444</v>
      </c>
      <c r="AB16" s="1">
        <v>47788.4</v>
      </c>
    </row>
    <row r="17" spans="1:28" x14ac:dyDescent="0.25">
      <c r="A17" s="1">
        <v>123959616</v>
      </c>
      <c r="B17" s="1">
        <v>1098273304</v>
      </c>
      <c r="C17" s="1" t="s">
        <v>47</v>
      </c>
      <c r="D17" s="1" t="s">
        <v>60</v>
      </c>
      <c r="E17" s="1" t="s">
        <v>61</v>
      </c>
      <c r="F17" s="1" t="s">
        <v>50</v>
      </c>
      <c r="G17" s="1" t="s">
        <v>51</v>
      </c>
      <c r="H17" s="1">
        <v>507111</v>
      </c>
      <c r="I17" s="1" t="s">
        <v>52</v>
      </c>
      <c r="J17" s="1" t="s">
        <v>53</v>
      </c>
      <c r="K17" s="1" t="s">
        <v>39</v>
      </c>
      <c r="L17" s="1" t="s">
        <v>40</v>
      </c>
      <c r="M17" s="1" t="s">
        <v>54</v>
      </c>
      <c r="N17" s="1" t="s">
        <v>55</v>
      </c>
      <c r="O17" s="1" t="s">
        <v>48</v>
      </c>
      <c r="P17" s="1" t="s">
        <v>56</v>
      </c>
      <c r="Q17" s="1" t="s">
        <v>57</v>
      </c>
      <c r="R17" s="1" t="s">
        <v>58</v>
      </c>
      <c r="S17" s="1" t="s">
        <v>46</v>
      </c>
      <c r="T17" s="1" t="s">
        <v>59</v>
      </c>
      <c r="U17" s="1" t="s">
        <v>59</v>
      </c>
      <c r="V17" s="1" t="s">
        <v>59</v>
      </c>
      <c r="W17" s="1" t="s">
        <v>59</v>
      </c>
      <c r="X17" s="1" t="s">
        <v>59</v>
      </c>
      <c r="Y17" s="1" t="s">
        <v>59</v>
      </c>
      <c r="Z17" s="1">
        <v>4287669901</v>
      </c>
      <c r="AA17" s="1">
        <v>60760</v>
      </c>
      <c r="AB17" s="1">
        <v>66836</v>
      </c>
    </row>
    <row r="18" spans="1:28" x14ac:dyDescent="0.25">
      <c r="A18" s="1">
        <v>123959617</v>
      </c>
      <c r="B18" s="1">
        <v>1098275988</v>
      </c>
      <c r="C18" s="1" t="s">
        <v>47</v>
      </c>
      <c r="D18" s="1" t="s">
        <v>60</v>
      </c>
      <c r="E18" s="1" t="s">
        <v>61</v>
      </c>
      <c r="F18" s="1" t="s">
        <v>50</v>
      </c>
      <c r="G18" s="1" t="s">
        <v>51</v>
      </c>
      <c r="H18" s="1">
        <v>507111</v>
      </c>
      <c r="I18" s="1" t="s">
        <v>52</v>
      </c>
      <c r="J18" s="1" t="s">
        <v>53</v>
      </c>
      <c r="K18" s="1" t="s">
        <v>39</v>
      </c>
      <c r="L18" s="1" t="s">
        <v>40</v>
      </c>
      <c r="M18" s="1" t="s">
        <v>54</v>
      </c>
      <c r="N18" s="1" t="s">
        <v>55</v>
      </c>
      <c r="O18" s="1" t="s">
        <v>48</v>
      </c>
      <c r="P18" s="1" t="s">
        <v>56</v>
      </c>
      <c r="Q18" s="1" t="s">
        <v>57</v>
      </c>
      <c r="R18" s="1" t="s">
        <v>58</v>
      </c>
      <c r="S18" s="1" t="s">
        <v>46</v>
      </c>
      <c r="T18" s="1" t="s">
        <v>59</v>
      </c>
      <c r="U18" s="1" t="s">
        <v>59</v>
      </c>
      <c r="V18" s="1" t="s">
        <v>59</v>
      </c>
      <c r="W18" s="1" t="s">
        <v>59</v>
      </c>
      <c r="X18" s="1" t="s">
        <v>59</v>
      </c>
      <c r="Y18" s="1" t="s">
        <v>59</v>
      </c>
      <c r="Z18" s="1">
        <v>3115220880</v>
      </c>
      <c r="AA18" s="1">
        <v>39303</v>
      </c>
      <c r="AB18" s="1">
        <v>43233.3</v>
      </c>
    </row>
    <row r="19" spans="1:28" x14ac:dyDescent="0.25">
      <c r="A19" s="1">
        <v>123959618</v>
      </c>
      <c r="B19" s="1">
        <v>1098275985</v>
      </c>
      <c r="C19" s="1" t="s">
        <v>47</v>
      </c>
      <c r="D19" s="1" t="s">
        <v>60</v>
      </c>
      <c r="E19" s="1" t="s">
        <v>61</v>
      </c>
      <c r="F19" s="1" t="s">
        <v>50</v>
      </c>
      <c r="G19" s="1" t="s">
        <v>51</v>
      </c>
      <c r="H19" s="1">
        <v>507111</v>
      </c>
      <c r="I19" s="1" t="s">
        <v>52</v>
      </c>
      <c r="J19" s="1" t="s">
        <v>53</v>
      </c>
      <c r="K19" s="1" t="s">
        <v>39</v>
      </c>
      <c r="L19" s="1" t="s">
        <v>40</v>
      </c>
      <c r="M19" s="1" t="s">
        <v>54</v>
      </c>
      <c r="N19" s="1" t="s">
        <v>55</v>
      </c>
      <c r="O19" s="1" t="s">
        <v>48</v>
      </c>
      <c r="P19" s="1" t="s">
        <v>56</v>
      </c>
      <c r="Q19" s="1" t="s">
        <v>57</v>
      </c>
      <c r="R19" s="1" t="s">
        <v>58</v>
      </c>
      <c r="S19" s="1" t="s">
        <v>46</v>
      </c>
      <c r="T19" s="1" t="s">
        <v>59</v>
      </c>
      <c r="U19" s="1" t="s">
        <v>59</v>
      </c>
      <c r="V19" s="1" t="s">
        <v>59</v>
      </c>
      <c r="W19" s="1" t="s">
        <v>59</v>
      </c>
      <c r="X19" s="1" t="s">
        <v>59</v>
      </c>
      <c r="Y19" s="1" t="s">
        <v>59</v>
      </c>
      <c r="Z19" s="1">
        <v>9193798198</v>
      </c>
      <c r="AA19" s="1">
        <v>58062</v>
      </c>
      <c r="AB19" s="1">
        <v>63868.2</v>
      </c>
    </row>
    <row r="20" spans="1:28" x14ac:dyDescent="0.25">
      <c r="A20" s="1">
        <v>123959620</v>
      </c>
      <c r="B20" s="1">
        <v>1098275984</v>
      </c>
      <c r="C20" s="1" t="s">
        <v>47</v>
      </c>
      <c r="D20" s="1" t="s">
        <v>60</v>
      </c>
      <c r="E20" s="1" t="s">
        <v>61</v>
      </c>
      <c r="F20" s="1" t="s">
        <v>50</v>
      </c>
      <c r="G20" s="1" t="s">
        <v>51</v>
      </c>
      <c r="H20" s="1">
        <v>507111</v>
      </c>
      <c r="I20" s="1" t="s">
        <v>52</v>
      </c>
      <c r="J20" s="1" t="s">
        <v>53</v>
      </c>
      <c r="K20" s="1" t="s">
        <v>39</v>
      </c>
      <c r="L20" s="1" t="s">
        <v>40</v>
      </c>
      <c r="M20" s="1" t="s">
        <v>54</v>
      </c>
      <c r="N20" s="1" t="s">
        <v>55</v>
      </c>
      <c r="O20" s="1" t="s">
        <v>48</v>
      </c>
      <c r="P20" s="1" t="s">
        <v>56</v>
      </c>
      <c r="Q20" s="1" t="s">
        <v>57</v>
      </c>
      <c r="R20" s="1" t="s">
        <v>58</v>
      </c>
      <c r="S20" s="1" t="s">
        <v>46</v>
      </c>
      <c r="T20" s="1" t="s">
        <v>59</v>
      </c>
      <c r="U20" s="1" t="s">
        <v>59</v>
      </c>
      <c r="V20" s="1" t="s">
        <v>59</v>
      </c>
      <c r="W20" s="1" t="s">
        <v>59</v>
      </c>
      <c r="X20" s="1" t="s">
        <v>59</v>
      </c>
      <c r="Y20" s="1" t="s">
        <v>59</v>
      </c>
      <c r="Z20" s="1">
        <v>7824359555</v>
      </c>
      <c r="AA20" s="1">
        <v>43332</v>
      </c>
      <c r="AB20" s="1">
        <v>47665.2</v>
      </c>
    </row>
    <row r="21" spans="1:28" x14ac:dyDescent="0.25">
      <c r="A21" s="1">
        <v>123959622</v>
      </c>
      <c r="B21" s="1">
        <v>1098275119</v>
      </c>
      <c r="C21" s="1" t="s">
        <v>47</v>
      </c>
      <c r="D21" s="1" t="s">
        <v>60</v>
      </c>
      <c r="E21" s="1" t="s">
        <v>61</v>
      </c>
      <c r="F21" s="1" t="s">
        <v>50</v>
      </c>
      <c r="G21" s="1" t="s">
        <v>51</v>
      </c>
      <c r="H21" s="1">
        <v>507111</v>
      </c>
      <c r="I21" s="1" t="s">
        <v>52</v>
      </c>
      <c r="J21" s="1" t="s">
        <v>53</v>
      </c>
      <c r="K21" s="1" t="s">
        <v>39</v>
      </c>
      <c r="L21" s="1" t="s">
        <v>40</v>
      </c>
      <c r="M21" s="1" t="s">
        <v>54</v>
      </c>
      <c r="N21" s="1" t="s">
        <v>55</v>
      </c>
      <c r="O21" s="1" t="s">
        <v>48</v>
      </c>
      <c r="P21" s="1" t="s">
        <v>56</v>
      </c>
      <c r="Q21" s="1" t="s">
        <v>57</v>
      </c>
      <c r="R21" s="1" t="s">
        <v>58</v>
      </c>
      <c r="S21" s="1" t="s">
        <v>46</v>
      </c>
      <c r="T21" s="1" t="s">
        <v>59</v>
      </c>
      <c r="U21" s="1" t="s">
        <v>59</v>
      </c>
      <c r="V21" s="1" t="s">
        <v>59</v>
      </c>
      <c r="W21" s="1" t="s">
        <v>59</v>
      </c>
      <c r="X21" s="1" t="s">
        <v>59</v>
      </c>
      <c r="Y21" s="1" t="s">
        <v>59</v>
      </c>
      <c r="Z21" s="1">
        <v>4936509131</v>
      </c>
      <c r="AA21" s="1">
        <v>67193</v>
      </c>
      <c r="AB21" s="1">
        <v>73912.3</v>
      </c>
    </row>
    <row r="22" spans="1:28" x14ac:dyDescent="0.25">
      <c r="A22" s="1">
        <v>123959624</v>
      </c>
      <c r="B22" s="1">
        <v>1098275118</v>
      </c>
      <c r="C22" s="1" t="s">
        <v>47</v>
      </c>
      <c r="D22" s="1" t="s">
        <v>60</v>
      </c>
      <c r="E22" s="1" t="s">
        <v>61</v>
      </c>
      <c r="F22" s="1" t="s">
        <v>50</v>
      </c>
      <c r="G22" s="1" t="s">
        <v>51</v>
      </c>
      <c r="H22" s="1">
        <v>507111</v>
      </c>
      <c r="I22" s="1" t="s">
        <v>52</v>
      </c>
      <c r="J22" s="1" t="s">
        <v>53</v>
      </c>
      <c r="K22" s="1" t="s">
        <v>39</v>
      </c>
      <c r="L22" s="1" t="s">
        <v>40</v>
      </c>
      <c r="M22" s="1" t="s">
        <v>54</v>
      </c>
      <c r="N22" s="1" t="s">
        <v>55</v>
      </c>
      <c r="O22" s="1" t="s">
        <v>48</v>
      </c>
      <c r="P22" s="1" t="s">
        <v>56</v>
      </c>
      <c r="Q22" s="1" t="s">
        <v>57</v>
      </c>
      <c r="R22" s="1" t="s">
        <v>58</v>
      </c>
      <c r="S22" s="1" t="s">
        <v>46</v>
      </c>
      <c r="T22" s="1" t="s">
        <v>59</v>
      </c>
      <c r="U22" s="1" t="s">
        <v>59</v>
      </c>
      <c r="V22" s="1" t="s">
        <v>59</v>
      </c>
      <c r="W22" s="1" t="s">
        <v>59</v>
      </c>
      <c r="X22" s="1" t="s">
        <v>59</v>
      </c>
      <c r="Y22" s="1" t="s">
        <v>59</v>
      </c>
      <c r="Z22" s="1">
        <v>4695362351</v>
      </c>
      <c r="AA22" s="1">
        <v>57571</v>
      </c>
      <c r="AB22" s="1">
        <v>63328.1</v>
      </c>
    </row>
    <row r="23" spans="1:28" x14ac:dyDescent="0.25">
      <c r="A23" s="1">
        <v>103959341</v>
      </c>
      <c r="B23" s="1">
        <v>1021689185</v>
      </c>
      <c r="C23" s="1" t="s">
        <v>63</v>
      </c>
      <c r="D23" s="1" t="s">
        <v>64</v>
      </c>
      <c r="E23" s="1" t="s">
        <v>65</v>
      </c>
      <c r="F23" s="1" t="s">
        <v>66</v>
      </c>
      <c r="G23" s="1" t="s">
        <v>51</v>
      </c>
      <c r="H23" s="1">
        <v>507111</v>
      </c>
      <c r="I23" s="1" t="s">
        <v>52</v>
      </c>
      <c r="J23" s="1" t="s">
        <v>67</v>
      </c>
      <c r="K23" s="1" t="s">
        <v>39</v>
      </c>
      <c r="L23" s="1" t="s">
        <v>40</v>
      </c>
      <c r="M23" s="1" t="s">
        <v>68</v>
      </c>
      <c r="N23" s="1" t="s">
        <v>55</v>
      </c>
      <c r="O23" s="1" t="s">
        <v>48</v>
      </c>
      <c r="P23" s="1" t="s">
        <v>69</v>
      </c>
      <c r="Q23" s="1" t="s">
        <v>57</v>
      </c>
      <c r="R23" s="1" t="s">
        <v>58</v>
      </c>
      <c r="S23" s="1" t="s">
        <v>46</v>
      </c>
      <c r="T23" s="1" t="s">
        <v>59</v>
      </c>
      <c r="U23" s="1" t="s">
        <v>59</v>
      </c>
      <c r="V23" s="1" t="s">
        <v>59</v>
      </c>
      <c r="W23" s="1" t="s">
        <v>59</v>
      </c>
      <c r="X23" s="1" t="s">
        <v>59</v>
      </c>
      <c r="Y23" s="1" t="s">
        <v>59</v>
      </c>
      <c r="Z23" s="1">
        <v>4217217219</v>
      </c>
      <c r="AA23" s="1">
        <v>21909</v>
      </c>
      <c r="AB23" s="1">
        <v>24099.9</v>
      </c>
    </row>
    <row r="24" spans="1:28" x14ac:dyDescent="0.25">
      <c r="A24" s="1">
        <v>103959462</v>
      </c>
      <c r="B24" s="1">
        <v>1021688938</v>
      </c>
      <c r="C24" s="1" t="s">
        <v>63</v>
      </c>
      <c r="D24" s="1" t="s">
        <v>64</v>
      </c>
      <c r="E24" s="1" t="s">
        <v>65</v>
      </c>
      <c r="F24" s="1" t="s">
        <v>66</v>
      </c>
      <c r="G24" s="1" t="s">
        <v>51</v>
      </c>
      <c r="H24" s="1">
        <v>507111</v>
      </c>
      <c r="I24" s="1" t="s">
        <v>52</v>
      </c>
      <c r="J24" s="1" t="s">
        <v>67</v>
      </c>
      <c r="K24" s="1" t="s">
        <v>39</v>
      </c>
      <c r="L24" s="1" t="s">
        <v>40</v>
      </c>
      <c r="M24" s="1" t="s">
        <v>68</v>
      </c>
      <c r="N24" s="1" t="s">
        <v>55</v>
      </c>
      <c r="O24" s="1" t="s">
        <v>48</v>
      </c>
      <c r="P24" s="1" t="s">
        <v>69</v>
      </c>
      <c r="Q24" s="1" t="s">
        <v>57</v>
      </c>
      <c r="R24" s="1" t="s">
        <v>58</v>
      </c>
      <c r="S24" s="1" t="s">
        <v>46</v>
      </c>
      <c r="T24" s="1" t="s">
        <v>59</v>
      </c>
      <c r="U24" s="1" t="s">
        <v>59</v>
      </c>
      <c r="V24" s="1" t="s">
        <v>59</v>
      </c>
      <c r="W24" s="1" t="s">
        <v>59</v>
      </c>
      <c r="X24" s="1" t="s">
        <v>59</v>
      </c>
      <c r="Y24" s="1" t="s">
        <v>59</v>
      </c>
      <c r="Z24" s="1">
        <v>1540408727</v>
      </c>
      <c r="AA24" s="1">
        <v>72062</v>
      </c>
      <c r="AB24" s="1">
        <v>79268.2</v>
      </c>
    </row>
    <row r="25" spans="1:28" x14ac:dyDescent="0.25">
      <c r="A25" s="1">
        <v>118664052</v>
      </c>
      <c r="B25" s="1">
        <v>1050363146</v>
      </c>
      <c r="C25" s="1" t="s">
        <v>63</v>
      </c>
      <c r="D25" s="1" t="s">
        <v>64</v>
      </c>
      <c r="E25" s="1" t="s">
        <v>65</v>
      </c>
      <c r="F25" s="1" t="s">
        <v>66</v>
      </c>
      <c r="G25" s="1" t="s">
        <v>51</v>
      </c>
      <c r="H25" s="1">
        <v>507111</v>
      </c>
      <c r="I25" s="1" t="s">
        <v>52</v>
      </c>
      <c r="J25" s="1" t="s">
        <v>67</v>
      </c>
      <c r="K25" s="1" t="s">
        <v>39</v>
      </c>
      <c r="L25" s="1" t="s">
        <v>40</v>
      </c>
      <c r="M25" s="1" t="s">
        <v>68</v>
      </c>
      <c r="N25" s="1" t="s">
        <v>55</v>
      </c>
      <c r="O25" s="1" t="s">
        <v>48</v>
      </c>
      <c r="P25" s="1" t="s">
        <v>69</v>
      </c>
      <c r="Q25" s="1" t="s">
        <v>57</v>
      </c>
      <c r="R25" s="1" t="s">
        <v>58</v>
      </c>
      <c r="S25" s="1" t="s">
        <v>46</v>
      </c>
      <c r="T25" s="1" t="s">
        <v>59</v>
      </c>
      <c r="U25" s="1" t="s">
        <v>59</v>
      </c>
      <c r="V25" s="1" t="s">
        <v>59</v>
      </c>
      <c r="W25" s="1" t="s">
        <v>59</v>
      </c>
      <c r="X25" s="1" t="s">
        <v>59</v>
      </c>
      <c r="Y25" s="1" t="s">
        <v>59</v>
      </c>
      <c r="Z25" s="1">
        <v>6942291617</v>
      </c>
      <c r="AA25" s="1">
        <v>30354</v>
      </c>
      <c r="AB25" s="1">
        <v>33389.4</v>
      </c>
    </row>
    <row r="26" spans="1:28" x14ac:dyDescent="0.25">
      <c r="A26" s="1">
        <v>123959490</v>
      </c>
      <c r="B26" s="1">
        <v>1098275085</v>
      </c>
      <c r="C26" s="1" t="s">
        <v>63</v>
      </c>
      <c r="D26" s="1" t="s">
        <v>64</v>
      </c>
      <c r="E26" s="1" t="s">
        <v>65</v>
      </c>
      <c r="F26" s="1" t="s">
        <v>66</v>
      </c>
      <c r="G26" s="1" t="s">
        <v>51</v>
      </c>
      <c r="H26" s="1">
        <v>507111</v>
      </c>
      <c r="I26" s="1" t="s">
        <v>52</v>
      </c>
      <c r="J26" s="1" t="s">
        <v>67</v>
      </c>
      <c r="K26" s="1" t="s">
        <v>39</v>
      </c>
      <c r="L26" s="1" t="s">
        <v>40</v>
      </c>
      <c r="M26" s="1" t="s">
        <v>68</v>
      </c>
      <c r="N26" s="1" t="s">
        <v>55</v>
      </c>
      <c r="O26" s="1" t="s">
        <v>48</v>
      </c>
      <c r="P26" s="1" t="s">
        <v>69</v>
      </c>
      <c r="Q26" s="1" t="s">
        <v>57</v>
      </c>
      <c r="R26" s="1" t="s">
        <v>58</v>
      </c>
      <c r="S26" s="1" t="s">
        <v>46</v>
      </c>
      <c r="T26" s="1" t="s">
        <v>59</v>
      </c>
      <c r="U26" s="1" t="s">
        <v>59</v>
      </c>
      <c r="V26" s="1" t="s">
        <v>59</v>
      </c>
      <c r="W26" s="1" t="s">
        <v>59</v>
      </c>
      <c r="X26" s="1" t="s">
        <v>59</v>
      </c>
      <c r="Y26" s="1" t="s">
        <v>59</v>
      </c>
      <c r="Z26" s="1">
        <v>8211485862</v>
      </c>
      <c r="AA26" s="1">
        <v>89692</v>
      </c>
      <c r="AB26" s="1">
        <v>98661.2</v>
      </c>
    </row>
    <row r="27" spans="1:28" x14ac:dyDescent="0.25">
      <c r="A27" s="1">
        <v>123959491</v>
      </c>
      <c r="B27" s="1">
        <v>1098273268</v>
      </c>
      <c r="C27" s="1" t="s">
        <v>63</v>
      </c>
      <c r="D27" s="1" t="s">
        <v>64</v>
      </c>
      <c r="E27" s="1" t="s">
        <v>65</v>
      </c>
      <c r="F27" s="1" t="s">
        <v>66</v>
      </c>
      <c r="G27" s="1" t="s">
        <v>51</v>
      </c>
      <c r="H27" s="1">
        <v>507111</v>
      </c>
      <c r="I27" s="1" t="s">
        <v>52</v>
      </c>
      <c r="J27" s="1" t="s">
        <v>67</v>
      </c>
      <c r="K27" s="1" t="s">
        <v>39</v>
      </c>
      <c r="L27" s="1" t="s">
        <v>40</v>
      </c>
      <c r="M27" s="1" t="s">
        <v>68</v>
      </c>
      <c r="N27" s="1" t="s">
        <v>55</v>
      </c>
      <c r="O27" s="1" t="s">
        <v>48</v>
      </c>
      <c r="P27" s="1" t="s">
        <v>69</v>
      </c>
      <c r="Q27" s="1" t="s">
        <v>57</v>
      </c>
      <c r="R27" s="1" t="s">
        <v>58</v>
      </c>
      <c r="S27" s="1" t="s">
        <v>46</v>
      </c>
      <c r="T27" s="1" t="s">
        <v>59</v>
      </c>
      <c r="U27" s="1" t="s">
        <v>59</v>
      </c>
      <c r="V27" s="1" t="s">
        <v>59</v>
      </c>
      <c r="W27" s="1" t="s">
        <v>59</v>
      </c>
      <c r="X27" s="1" t="s">
        <v>59</v>
      </c>
      <c r="Y27" s="1" t="s">
        <v>59</v>
      </c>
      <c r="Z27" s="1">
        <v>1150517954</v>
      </c>
      <c r="AA27" s="1">
        <v>35629</v>
      </c>
      <c r="AB27" s="1">
        <v>39191.9</v>
      </c>
    </row>
    <row r="28" spans="1:28" x14ac:dyDescent="0.25">
      <c r="A28" s="1">
        <v>123959492</v>
      </c>
      <c r="B28" s="1">
        <v>1098273264</v>
      </c>
      <c r="C28" s="1" t="s">
        <v>63</v>
      </c>
      <c r="D28" s="1" t="s">
        <v>64</v>
      </c>
      <c r="E28" s="1" t="s">
        <v>65</v>
      </c>
      <c r="F28" s="1" t="s">
        <v>66</v>
      </c>
      <c r="G28" s="1" t="s">
        <v>51</v>
      </c>
      <c r="H28" s="1">
        <v>507111</v>
      </c>
      <c r="I28" s="1" t="s">
        <v>52</v>
      </c>
      <c r="J28" s="1" t="s">
        <v>67</v>
      </c>
      <c r="K28" s="1" t="s">
        <v>39</v>
      </c>
      <c r="L28" s="1" t="s">
        <v>40</v>
      </c>
      <c r="M28" s="1" t="s">
        <v>68</v>
      </c>
      <c r="N28" s="1" t="s">
        <v>55</v>
      </c>
      <c r="O28" s="1" t="s">
        <v>48</v>
      </c>
      <c r="P28" s="1" t="s">
        <v>69</v>
      </c>
      <c r="Q28" s="1" t="s">
        <v>57</v>
      </c>
      <c r="R28" s="1" t="s">
        <v>58</v>
      </c>
      <c r="S28" s="1" t="s">
        <v>46</v>
      </c>
      <c r="T28" s="1" t="s">
        <v>59</v>
      </c>
      <c r="U28" s="1" t="s">
        <v>59</v>
      </c>
      <c r="V28" s="1" t="s">
        <v>59</v>
      </c>
      <c r="W28" s="1" t="s">
        <v>59</v>
      </c>
      <c r="X28" s="1" t="s">
        <v>59</v>
      </c>
      <c r="Y28" s="1" t="s">
        <v>59</v>
      </c>
      <c r="Z28" s="1">
        <v>1232734237</v>
      </c>
      <c r="AA28" s="1">
        <v>75682</v>
      </c>
      <c r="AB28" s="1">
        <v>83250.2</v>
      </c>
    </row>
    <row r="29" spans="1:28" x14ac:dyDescent="0.25">
      <c r="A29" s="1">
        <v>123959493</v>
      </c>
      <c r="B29" s="1">
        <v>1098273265</v>
      </c>
      <c r="C29" s="1" t="s">
        <v>63</v>
      </c>
      <c r="D29" s="1" t="s">
        <v>64</v>
      </c>
      <c r="E29" s="1" t="s">
        <v>65</v>
      </c>
      <c r="F29" s="1" t="s">
        <v>66</v>
      </c>
      <c r="G29" s="1" t="s">
        <v>51</v>
      </c>
      <c r="H29" s="1">
        <v>507111</v>
      </c>
      <c r="I29" s="1" t="s">
        <v>52</v>
      </c>
      <c r="J29" s="1" t="s">
        <v>67</v>
      </c>
      <c r="K29" s="1" t="s">
        <v>39</v>
      </c>
      <c r="L29" s="1" t="s">
        <v>40</v>
      </c>
      <c r="M29" s="1" t="s">
        <v>68</v>
      </c>
      <c r="N29" s="1" t="s">
        <v>55</v>
      </c>
      <c r="O29" s="1" t="s">
        <v>48</v>
      </c>
      <c r="P29" s="1" t="s">
        <v>69</v>
      </c>
      <c r="Q29" s="1" t="s">
        <v>57</v>
      </c>
      <c r="R29" s="1" t="s">
        <v>58</v>
      </c>
      <c r="S29" s="1" t="s">
        <v>46</v>
      </c>
      <c r="T29" s="1" t="s">
        <v>59</v>
      </c>
      <c r="U29" s="1" t="s">
        <v>59</v>
      </c>
      <c r="V29" s="1" t="s">
        <v>59</v>
      </c>
      <c r="W29" s="1" t="s">
        <v>59</v>
      </c>
      <c r="X29" s="1" t="s">
        <v>59</v>
      </c>
      <c r="Y29" s="1" t="s">
        <v>59</v>
      </c>
      <c r="Z29" s="1">
        <v>6978517439</v>
      </c>
      <c r="AA29" s="1">
        <v>28164</v>
      </c>
      <c r="AB29" s="1">
        <v>30980.400000000001</v>
      </c>
    </row>
    <row r="30" spans="1:28" x14ac:dyDescent="0.25">
      <c r="A30" s="1">
        <v>123959494</v>
      </c>
      <c r="B30" s="1">
        <v>1098266367</v>
      </c>
      <c r="C30" s="1" t="s">
        <v>63</v>
      </c>
      <c r="D30" s="1" t="s">
        <v>64</v>
      </c>
      <c r="E30" s="1" t="s">
        <v>65</v>
      </c>
      <c r="F30" s="1" t="s">
        <v>66</v>
      </c>
      <c r="G30" s="1" t="s">
        <v>51</v>
      </c>
      <c r="H30" s="1">
        <v>507111</v>
      </c>
      <c r="I30" s="1" t="s">
        <v>52</v>
      </c>
      <c r="J30" s="1" t="s">
        <v>67</v>
      </c>
      <c r="K30" s="1" t="s">
        <v>39</v>
      </c>
      <c r="L30" s="1" t="s">
        <v>40</v>
      </c>
      <c r="M30" s="1" t="s">
        <v>68</v>
      </c>
      <c r="N30" s="1" t="s">
        <v>55</v>
      </c>
      <c r="O30" s="1" t="s">
        <v>48</v>
      </c>
      <c r="P30" s="1" t="s">
        <v>69</v>
      </c>
      <c r="Q30" s="1" t="s">
        <v>57</v>
      </c>
      <c r="R30" s="1" t="s">
        <v>58</v>
      </c>
      <c r="S30" s="1" t="s">
        <v>46</v>
      </c>
      <c r="T30" s="1" t="s">
        <v>59</v>
      </c>
      <c r="U30" s="1" t="s">
        <v>59</v>
      </c>
      <c r="V30" s="1" t="s">
        <v>59</v>
      </c>
      <c r="W30" s="1" t="s">
        <v>59</v>
      </c>
      <c r="X30" s="1" t="s">
        <v>59</v>
      </c>
      <c r="Y30" s="1" t="s">
        <v>59</v>
      </c>
      <c r="Z30" s="1">
        <v>4814218816</v>
      </c>
      <c r="AA30" s="1">
        <v>26420</v>
      </c>
      <c r="AB30" s="1">
        <v>29062</v>
      </c>
    </row>
    <row r="31" spans="1:28" x14ac:dyDescent="0.25">
      <c r="A31" s="1">
        <v>123959495</v>
      </c>
      <c r="B31" s="1">
        <v>1098275081</v>
      </c>
      <c r="C31" s="1" t="s">
        <v>63</v>
      </c>
      <c r="D31" s="1" t="s">
        <v>64</v>
      </c>
      <c r="E31" s="1" t="s">
        <v>65</v>
      </c>
      <c r="F31" s="1" t="s">
        <v>66</v>
      </c>
      <c r="G31" s="1" t="s">
        <v>51</v>
      </c>
      <c r="H31" s="1">
        <v>507111</v>
      </c>
      <c r="I31" s="1" t="s">
        <v>52</v>
      </c>
      <c r="J31" s="1" t="s">
        <v>67</v>
      </c>
      <c r="K31" s="1" t="s">
        <v>39</v>
      </c>
      <c r="L31" s="1" t="s">
        <v>40</v>
      </c>
      <c r="M31" s="1" t="s">
        <v>68</v>
      </c>
      <c r="N31" s="1" t="s">
        <v>55</v>
      </c>
      <c r="O31" s="1" t="s">
        <v>48</v>
      </c>
      <c r="P31" s="1" t="s">
        <v>69</v>
      </c>
      <c r="Q31" s="1" t="s">
        <v>57</v>
      </c>
      <c r="R31" s="1" t="s">
        <v>58</v>
      </c>
      <c r="S31" s="1" t="s">
        <v>46</v>
      </c>
      <c r="T31" s="1" t="s">
        <v>59</v>
      </c>
      <c r="U31" s="1" t="s">
        <v>59</v>
      </c>
      <c r="V31" s="1" t="s">
        <v>59</v>
      </c>
      <c r="W31" s="1" t="s">
        <v>59</v>
      </c>
      <c r="X31" s="1" t="s">
        <v>59</v>
      </c>
      <c r="Y31" s="1" t="s">
        <v>59</v>
      </c>
      <c r="Z31" s="1">
        <v>4706346693</v>
      </c>
      <c r="AA31" s="1">
        <v>72654</v>
      </c>
      <c r="AB31" s="1">
        <v>79919.399999999994</v>
      </c>
    </row>
    <row r="32" spans="1:28" x14ac:dyDescent="0.25">
      <c r="A32" s="1">
        <v>123959497</v>
      </c>
      <c r="B32" s="1">
        <v>1098273263</v>
      </c>
      <c r="C32" s="1" t="s">
        <v>63</v>
      </c>
      <c r="D32" s="1" t="s">
        <v>64</v>
      </c>
      <c r="E32" s="1" t="s">
        <v>65</v>
      </c>
      <c r="F32" s="1" t="s">
        <v>66</v>
      </c>
      <c r="G32" s="1" t="s">
        <v>51</v>
      </c>
      <c r="H32" s="1">
        <v>507111</v>
      </c>
      <c r="I32" s="1" t="s">
        <v>52</v>
      </c>
      <c r="J32" s="1" t="s">
        <v>67</v>
      </c>
      <c r="K32" s="1" t="s">
        <v>39</v>
      </c>
      <c r="L32" s="1" t="s">
        <v>40</v>
      </c>
      <c r="M32" s="1" t="s">
        <v>68</v>
      </c>
      <c r="N32" s="1" t="s">
        <v>55</v>
      </c>
      <c r="O32" s="1" t="s">
        <v>48</v>
      </c>
      <c r="P32" s="1" t="s">
        <v>69</v>
      </c>
      <c r="Q32" s="1" t="s">
        <v>57</v>
      </c>
      <c r="R32" s="1" t="s">
        <v>58</v>
      </c>
      <c r="S32" s="1" t="s">
        <v>46</v>
      </c>
      <c r="T32" s="1" t="s">
        <v>59</v>
      </c>
      <c r="U32" s="1" t="s">
        <v>59</v>
      </c>
      <c r="V32" s="1" t="s">
        <v>59</v>
      </c>
      <c r="W32" s="1" t="s">
        <v>59</v>
      </c>
      <c r="X32" s="1" t="s">
        <v>59</v>
      </c>
      <c r="Y32" s="1" t="s">
        <v>59</v>
      </c>
      <c r="Z32" s="1">
        <v>4002087531</v>
      </c>
      <c r="AA32" s="1">
        <v>20116</v>
      </c>
      <c r="AB32" s="1">
        <v>22127.599999999999</v>
      </c>
    </row>
    <row r="33" spans="1:28" x14ac:dyDescent="0.25">
      <c r="A33" s="1">
        <v>123959498</v>
      </c>
      <c r="B33" s="1">
        <v>1098275967</v>
      </c>
      <c r="C33" s="1" t="s">
        <v>63</v>
      </c>
      <c r="D33" s="1" t="s">
        <v>64</v>
      </c>
      <c r="E33" s="1" t="s">
        <v>65</v>
      </c>
      <c r="F33" s="1" t="s">
        <v>66</v>
      </c>
      <c r="G33" s="1" t="s">
        <v>51</v>
      </c>
      <c r="H33" s="1">
        <v>507111</v>
      </c>
      <c r="I33" s="1" t="s">
        <v>52</v>
      </c>
      <c r="J33" s="1" t="s">
        <v>67</v>
      </c>
      <c r="K33" s="1" t="s">
        <v>39</v>
      </c>
      <c r="L33" s="1" t="s">
        <v>40</v>
      </c>
      <c r="M33" s="1" t="s">
        <v>68</v>
      </c>
      <c r="N33" s="1" t="s">
        <v>55</v>
      </c>
      <c r="O33" s="1" t="s">
        <v>48</v>
      </c>
      <c r="P33" s="1" t="s">
        <v>69</v>
      </c>
      <c r="Q33" s="1" t="s">
        <v>57</v>
      </c>
      <c r="R33" s="1" t="s">
        <v>58</v>
      </c>
      <c r="S33" s="1" t="s">
        <v>46</v>
      </c>
      <c r="T33" s="1" t="s">
        <v>59</v>
      </c>
      <c r="U33" s="1" t="s">
        <v>59</v>
      </c>
      <c r="V33" s="1" t="s">
        <v>59</v>
      </c>
      <c r="W33" s="1" t="s">
        <v>59</v>
      </c>
      <c r="X33" s="1" t="s">
        <v>59</v>
      </c>
      <c r="Y33" s="1" t="s">
        <v>59</v>
      </c>
      <c r="Z33" s="1">
        <v>5286675670</v>
      </c>
      <c r="AA33" s="1">
        <v>54646</v>
      </c>
      <c r="AB33" s="1">
        <v>60110.6</v>
      </c>
    </row>
    <row r="34" spans="1:28" x14ac:dyDescent="0.25">
      <c r="A34" s="1">
        <v>123959499</v>
      </c>
      <c r="B34" s="1">
        <v>1098273260</v>
      </c>
      <c r="C34" s="1" t="s">
        <v>63</v>
      </c>
      <c r="D34" s="1" t="s">
        <v>64</v>
      </c>
      <c r="E34" s="1" t="s">
        <v>65</v>
      </c>
      <c r="F34" s="1" t="s">
        <v>66</v>
      </c>
      <c r="G34" s="1" t="s">
        <v>51</v>
      </c>
      <c r="H34" s="1">
        <v>507111</v>
      </c>
      <c r="I34" s="1" t="s">
        <v>52</v>
      </c>
      <c r="J34" s="1" t="s">
        <v>67</v>
      </c>
      <c r="K34" s="1" t="s">
        <v>39</v>
      </c>
      <c r="L34" s="1" t="s">
        <v>40</v>
      </c>
      <c r="M34" s="1" t="s">
        <v>68</v>
      </c>
      <c r="N34" s="1" t="s">
        <v>55</v>
      </c>
      <c r="O34" s="1" t="s">
        <v>48</v>
      </c>
      <c r="P34" s="1" t="s">
        <v>69</v>
      </c>
      <c r="Q34" s="1" t="s">
        <v>57</v>
      </c>
      <c r="R34" s="1" t="s">
        <v>58</v>
      </c>
      <c r="S34" s="1" t="s">
        <v>46</v>
      </c>
      <c r="T34" s="1" t="s">
        <v>59</v>
      </c>
      <c r="U34" s="1" t="s">
        <v>59</v>
      </c>
      <c r="V34" s="1" t="s">
        <v>59</v>
      </c>
      <c r="W34" s="1" t="s">
        <v>59</v>
      </c>
      <c r="X34" s="1" t="s">
        <v>59</v>
      </c>
      <c r="Y34" s="1" t="s">
        <v>59</v>
      </c>
      <c r="Z34" s="1">
        <v>4808690404</v>
      </c>
      <c r="AA34" s="1">
        <v>37478</v>
      </c>
      <c r="AB34" s="1">
        <v>41225.800000000003</v>
      </c>
    </row>
    <row r="35" spans="1:28" x14ac:dyDescent="0.25">
      <c r="A35" s="1">
        <v>123959500</v>
      </c>
      <c r="B35" s="1">
        <v>1098273267</v>
      </c>
      <c r="C35" s="1" t="s">
        <v>63</v>
      </c>
      <c r="D35" s="1" t="s">
        <v>64</v>
      </c>
      <c r="E35" s="1" t="s">
        <v>65</v>
      </c>
      <c r="F35" s="1" t="s">
        <v>66</v>
      </c>
      <c r="G35" s="1" t="s">
        <v>51</v>
      </c>
      <c r="H35" s="1">
        <v>507111</v>
      </c>
      <c r="I35" s="1" t="s">
        <v>52</v>
      </c>
      <c r="J35" s="1" t="s">
        <v>67</v>
      </c>
      <c r="K35" s="1" t="s">
        <v>39</v>
      </c>
      <c r="L35" s="1" t="s">
        <v>40</v>
      </c>
      <c r="M35" s="1" t="s">
        <v>68</v>
      </c>
      <c r="N35" s="1" t="s">
        <v>55</v>
      </c>
      <c r="O35" s="1" t="s">
        <v>48</v>
      </c>
      <c r="P35" s="1" t="s">
        <v>69</v>
      </c>
      <c r="Q35" s="1" t="s">
        <v>57</v>
      </c>
      <c r="R35" s="1" t="s">
        <v>58</v>
      </c>
      <c r="S35" s="1" t="s">
        <v>46</v>
      </c>
      <c r="T35" s="1" t="s">
        <v>59</v>
      </c>
      <c r="U35" s="1" t="s">
        <v>59</v>
      </c>
      <c r="V35" s="1" t="s">
        <v>59</v>
      </c>
      <c r="W35" s="1" t="s">
        <v>59</v>
      </c>
      <c r="X35" s="1" t="s">
        <v>59</v>
      </c>
      <c r="Y35" s="1" t="s">
        <v>59</v>
      </c>
      <c r="Z35" s="1">
        <v>4630971580</v>
      </c>
      <c r="AA35" s="1">
        <v>63038</v>
      </c>
      <c r="AB35" s="1">
        <v>69341.8</v>
      </c>
    </row>
    <row r="36" spans="1:28" x14ac:dyDescent="0.25">
      <c r="A36" s="1">
        <v>123959501</v>
      </c>
      <c r="B36" s="1">
        <v>1098275964</v>
      </c>
      <c r="C36" s="1" t="s">
        <v>63</v>
      </c>
      <c r="D36" s="1" t="s">
        <v>64</v>
      </c>
      <c r="E36" s="1" t="s">
        <v>65</v>
      </c>
      <c r="F36" s="1" t="s">
        <v>66</v>
      </c>
      <c r="G36" s="1" t="s">
        <v>51</v>
      </c>
      <c r="H36" s="1">
        <v>507111</v>
      </c>
      <c r="I36" s="1" t="s">
        <v>52</v>
      </c>
      <c r="J36" s="1" t="s">
        <v>67</v>
      </c>
      <c r="K36" s="1" t="s">
        <v>39</v>
      </c>
      <c r="L36" s="1" t="s">
        <v>40</v>
      </c>
      <c r="M36" s="1" t="s">
        <v>68</v>
      </c>
      <c r="N36" s="1" t="s">
        <v>55</v>
      </c>
      <c r="O36" s="1" t="s">
        <v>48</v>
      </c>
      <c r="P36" s="1" t="s">
        <v>69</v>
      </c>
      <c r="Q36" s="1" t="s">
        <v>57</v>
      </c>
      <c r="R36" s="1" t="s">
        <v>58</v>
      </c>
      <c r="S36" s="1" t="s">
        <v>46</v>
      </c>
      <c r="T36" s="1" t="s">
        <v>59</v>
      </c>
      <c r="U36" s="1" t="s">
        <v>59</v>
      </c>
      <c r="V36" s="1" t="s">
        <v>59</v>
      </c>
      <c r="W36" s="1" t="s">
        <v>59</v>
      </c>
      <c r="X36" s="1" t="s">
        <v>59</v>
      </c>
      <c r="Y36" s="1" t="s">
        <v>59</v>
      </c>
      <c r="Z36" s="1">
        <v>2339446505</v>
      </c>
      <c r="AA36" s="1">
        <v>59854</v>
      </c>
      <c r="AB36" s="1">
        <v>65839.399999999994</v>
      </c>
    </row>
    <row r="37" spans="1:28" x14ac:dyDescent="0.25">
      <c r="A37" s="1">
        <v>123959502</v>
      </c>
      <c r="B37" s="1">
        <v>1098275083</v>
      </c>
      <c r="C37" s="1" t="s">
        <v>63</v>
      </c>
      <c r="D37" s="1" t="s">
        <v>64</v>
      </c>
      <c r="E37" s="1" t="s">
        <v>65</v>
      </c>
      <c r="F37" s="1" t="s">
        <v>66</v>
      </c>
      <c r="G37" s="1" t="s">
        <v>51</v>
      </c>
      <c r="H37" s="1">
        <v>507111</v>
      </c>
      <c r="I37" s="1" t="s">
        <v>52</v>
      </c>
      <c r="J37" s="1" t="s">
        <v>67</v>
      </c>
      <c r="K37" s="1" t="s">
        <v>39</v>
      </c>
      <c r="L37" s="1" t="s">
        <v>40</v>
      </c>
      <c r="M37" s="1" t="s">
        <v>68</v>
      </c>
      <c r="N37" s="1" t="s">
        <v>55</v>
      </c>
      <c r="O37" s="1" t="s">
        <v>48</v>
      </c>
      <c r="P37" s="1" t="s">
        <v>69</v>
      </c>
      <c r="Q37" s="1" t="s">
        <v>57</v>
      </c>
      <c r="R37" s="1" t="s">
        <v>58</v>
      </c>
      <c r="S37" s="1" t="s">
        <v>46</v>
      </c>
      <c r="T37" s="1" t="s">
        <v>59</v>
      </c>
      <c r="U37" s="1" t="s">
        <v>59</v>
      </c>
      <c r="V37" s="1" t="s">
        <v>59</v>
      </c>
      <c r="W37" s="1" t="s">
        <v>59</v>
      </c>
      <c r="X37" s="1" t="s">
        <v>59</v>
      </c>
      <c r="Y37" s="1" t="s">
        <v>59</v>
      </c>
      <c r="Z37" s="1">
        <v>9830936321</v>
      </c>
      <c r="AA37" s="1">
        <v>49948</v>
      </c>
      <c r="AB37" s="1">
        <v>54942.8</v>
      </c>
    </row>
    <row r="38" spans="1:28" x14ac:dyDescent="0.25">
      <c r="A38" s="1">
        <v>123959503</v>
      </c>
      <c r="B38" s="1">
        <v>1098273269</v>
      </c>
      <c r="C38" s="1" t="s">
        <v>63</v>
      </c>
      <c r="D38" s="1" t="s">
        <v>64</v>
      </c>
      <c r="E38" s="1" t="s">
        <v>65</v>
      </c>
      <c r="F38" s="1" t="s">
        <v>66</v>
      </c>
      <c r="G38" s="1" t="s">
        <v>51</v>
      </c>
      <c r="H38" s="1">
        <v>507111</v>
      </c>
      <c r="I38" s="1" t="s">
        <v>52</v>
      </c>
      <c r="J38" s="1" t="s">
        <v>67</v>
      </c>
      <c r="K38" s="1" t="s">
        <v>39</v>
      </c>
      <c r="L38" s="1" t="s">
        <v>40</v>
      </c>
      <c r="M38" s="1" t="s">
        <v>68</v>
      </c>
      <c r="N38" s="1" t="s">
        <v>55</v>
      </c>
      <c r="O38" s="1" t="s">
        <v>48</v>
      </c>
      <c r="P38" s="1" t="s">
        <v>69</v>
      </c>
      <c r="Q38" s="1" t="s">
        <v>57</v>
      </c>
      <c r="R38" s="1" t="s">
        <v>58</v>
      </c>
      <c r="S38" s="1" t="s">
        <v>46</v>
      </c>
      <c r="T38" s="1" t="s">
        <v>59</v>
      </c>
      <c r="U38" s="1" t="s">
        <v>59</v>
      </c>
      <c r="V38" s="1" t="s">
        <v>59</v>
      </c>
      <c r="W38" s="1" t="s">
        <v>59</v>
      </c>
      <c r="X38" s="1" t="s">
        <v>59</v>
      </c>
      <c r="Y38" s="1" t="s">
        <v>59</v>
      </c>
      <c r="Z38" s="1">
        <v>6988287323</v>
      </c>
      <c r="AA38" s="1">
        <v>48170</v>
      </c>
      <c r="AB38" s="1">
        <v>52987</v>
      </c>
    </row>
    <row r="39" spans="1:28" x14ac:dyDescent="0.25">
      <c r="A39" s="1">
        <v>123959504</v>
      </c>
      <c r="B39" s="1">
        <v>1098275080</v>
      </c>
      <c r="C39" s="1" t="s">
        <v>63</v>
      </c>
      <c r="D39" s="1" t="s">
        <v>64</v>
      </c>
      <c r="E39" s="1" t="s">
        <v>65</v>
      </c>
      <c r="F39" s="1" t="s">
        <v>66</v>
      </c>
      <c r="G39" s="1" t="s">
        <v>51</v>
      </c>
      <c r="H39" s="1">
        <v>507111</v>
      </c>
      <c r="I39" s="1" t="s">
        <v>52</v>
      </c>
      <c r="J39" s="1" t="s">
        <v>67</v>
      </c>
      <c r="K39" s="1" t="s">
        <v>39</v>
      </c>
      <c r="L39" s="1" t="s">
        <v>40</v>
      </c>
      <c r="M39" s="1" t="s">
        <v>68</v>
      </c>
      <c r="N39" s="1" t="s">
        <v>55</v>
      </c>
      <c r="O39" s="1" t="s">
        <v>48</v>
      </c>
      <c r="P39" s="1" t="s">
        <v>69</v>
      </c>
      <c r="Q39" s="1" t="s">
        <v>57</v>
      </c>
      <c r="R39" s="1" t="s">
        <v>58</v>
      </c>
      <c r="S39" s="1" t="s">
        <v>46</v>
      </c>
      <c r="T39" s="1" t="s">
        <v>59</v>
      </c>
      <c r="U39" s="1" t="s">
        <v>59</v>
      </c>
      <c r="V39" s="1" t="s">
        <v>59</v>
      </c>
      <c r="W39" s="1" t="s">
        <v>59</v>
      </c>
      <c r="X39" s="1" t="s">
        <v>59</v>
      </c>
      <c r="Y39" s="1" t="s">
        <v>59</v>
      </c>
      <c r="Z39" s="1">
        <v>2663400982</v>
      </c>
      <c r="AA39" s="1">
        <v>81253</v>
      </c>
      <c r="AB39" s="1">
        <v>89378.3</v>
      </c>
    </row>
    <row r="40" spans="1:28" x14ac:dyDescent="0.25">
      <c r="A40" s="1">
        <v>123959505</v>
      </c>
      <c r="B40" s="1">
        <v>1098275963</v>
      </c>
      <c r="C40" s="1" t="s">
        <v>63</v>
      </c>
      <c r="D40" s="1" t="s">
        <v>64</v>
      </c>
      <c r="E40" s="1" t="s">
        <v>65</v>
      </c>
      <c r="F40" s="1" t="s">
        <v>66</v>
      </c>
      <c r="G40" s="1" t="s">
        <v>51</v>
      </c>
      <c r="H40" s="1">
        <v>507111</v>
      </c>
      <c r="I40" s="1" t="s">
        <v>52</v>
      </c>
      <c r="J40" s="1" t="s">
        <v>67</v>
      </c>
      <c r="K40" s="1" t="s">
        <v>39</v>
      </c>
      <c r="L40" s="1" t="s">
        <v>40</v>
      </c>
      <c r="M40" s="1" t="s">
        <v>68</v>
      </c>
      <c r="N40" s="1" t="s">
        <v>55</v>
      </c>
      <c r="O40" s="1" t="s">
        <v>48</v>
      </c>
      <c r="P40" s="1" t="s">
        <v>69</v>
      </c>
      <c r="Q40" s="1" t="s">
        <v>57</v>
      </c>
      <c r="R40" s="1" t="s">
        <v>58</v>
      </c>
      <c r="S40" s="1" t="s">
        <v>46</v>
      </c>
      <c r="T40" s="1" t="s">
        <v>59</v>
      </c>
      <c r="U40" s="1" t="s">
        <v>59</v>
      </c>
      <c r="V40" s="1" t="s">
        <v>59</v>
      </c>
      <c r="W40" s="1" t="s">
        <v>59</v>
      </c>
      <c r="X40" s="1" t="s">
        <v>59</v>
      </c>
      <c r="Y40" s="1" t="s">
        <v>59</v>
      </c>
      <c r="Z40" s="1">
        <v>5121182223</v>
      </c>
      <c r="AA40" s="1">
        <v>25613</v>
      </c>
      <c r="AB40" s="1">
        <v>28174.3</v>
      </c>
    </row>
    <row r="41" spans="1:28" x14ac:dyDescent="0.25">
      <c r="A41" s="1">
        <v>123959773</v>
      </c>
      <c r="B41" s="1">
        <v>1098275150</v>
      </c>
      <c r="C41" s="1" t="s">
        <v>63</v>
      </c>
      <c r="D41" s="1" t="s">
        <v>64</v>
      </c>
      <c r="E41" s="1" t="s">
        <v>65</v>
      </c>
      <c r="F41" s="1" t="s">
        <v>66</v>
      </c>
      <c r="G41" s="1" t="s">
        <v>51</v>
      </c>
      <c r="H41" s="1">
        <v>507111</v>
      </c>
      <c r="I41" s="1" t="s">
        <v>52</v>
      </c>
      <c r="J41" s="1" t="s">
        <v>67</v>
      </c>
      <c r="K41" s="1" t="s">
        <v>39</v>
      </c>
      <c r="L41" s="1" t="s">
        <v>40</v>
      </c>
      <c r="M41" s="1" t="s">
        <v>68</v>
      </c>
      <c r="N41" s="1" t="s">
        <v>55</v>
      </c>
      <c r="O41" s="1" t="s">
        <v>48</v>
      </c>
      <c r="P41" s="1" t="s">
        <v>69</v>
      </c>
      <c r="Q41" s="1" t="s">
        <v>57</v>
      </c>
      <c r="R41" s="1" t="s">
        <v>58</v>
      </c>
      <c r="S41" s="1" t="s">
        <v>46</v>
      </c>
      <c r="T41" s="1" t="s">
        <v>59</v>
      </c>
      <c r="U41" s="1" t="s">
        <v>59</v>
      </c>
      <c r="V41" s="1" t="s">
        <v>59</v>
      </c>
      <c r="W41" s="1" t="s">
        <v>59</v>
      </c>
      <c r="X41" s="1" t="s">
        <v>59</v>
      </c>
      <c r="Y41" s="1" t="s">
        <v>59</v>
      </c>
      <c r="Z41" s="1">
        <v>8948690415</v>
      </c>
      <c r="AA41" s="1">
        <v>26339</v>
      </c>
      <c r="AB41" s="1">
        <v>28972.9</v>
      </c>
    </row>
    <row r="42" spans="1:28" x14ac:dyDescent="0.25">
      <c r="A42" s="1">
        <v>123959810</v>
      </c>
      <c r="B42" s="1">
        <v>1098276053</v>
      </c>
      <c r="C42" s="1" t="s">
        <v>63</v>
      </c>
      <c r="D42" s="1" t="s">
        <v>64</v>
      </c>
      <c r="E42" s="1" t="s">
        <v>65</v>
      </c>
      <c r="F42" s="1" t="s">
        <v>66</v>
      </c>
      <c r="G42" s="1" t="s">
        <v>51</v>
      </c>
      <c r="H42" s="1">
        <v>507111</v>
      </c>
      <c r="I42" s="1" t="s">
        <v>52</v>
      </c>
      <c r="J42" s="1" t="s">
        <v>67</v>
      </c>
      <c r="K42" s="1" t="s">
        <v>39</v>
      </c>
      <c r="L42" s="1" t="s">
        <v>40</v>
      </c>
      <c r="M42" s="1" t="s">
        <v>68</v>
      </c>
      <c r="N42" s="1" t="s">
        <v>55</v>
      </c>
      <c r="O42" s="1" t="s">
        <v>48</v>
      </c>
      <c r="P42" s="1" t="s">
        <v>69</v>
      </c>
      <c r="Q42" s="1" t="s">
        <v>57</v>
      </c>
      <c r="R42" s="1" t="s">
        <v>58</v>
      </c>
      <c r="S42" s="1" t="s">
        <v>46</v>
      </c>
      <c r="T42" s="1" t="s">
        <v>59</v>
      </c>
      <c r="U42" s="1" t="s">
        <v>59</v>
      </c>
      <c r="V42" s="1" t="s">
        <v>59</v>
      </c>
      <c r="W42" s="1" t="s">
        <v>59</v>
      </c>
      <c r="X42" s="1" t="s">
        <v>59</v>
      </c>
      <c r="Y42" s="1" t="s">
        <v>59</v>
      </c>
      <c r="Z42" s="1">
        <v>1967963716</v>
      </c>
      <c r="AA42" s="1">
        <v>43898</v>
      </c>
      <c r="AB42" s="1">
        <v>48287.8</v>
      </c>
    </row>
    <row r="43" spans="1:28" x14ac:dyDescent="0.25">
      <c r="A43" s="1">
        <v>124229231</v>
      </c>
      <c r="B43" s="1">
        <v>1099521001</v>
      </c>
      <c r="C43" s="1" t="s">
        <v>63</v>
      </c>
      <c r="D43" s="1" t="s">
        <v>64</v>
      </c>
      <c r="E43" s="1" t="s">
        <v>65</v>
      </c>
      <c r="F43" s="1" t="s">
        <v>66</v>
      </c>
      <c r="G43" s="1" t="s">
        <v>51</v>
      </c>
      <c r="H43" s="1">
        <v>507111</v>
      </c>
      <c r="I43" s="1" t="s">
        <v>52</v>
      </c>
      <c r="J43" s="1" t="s">
        <v>67</v>
      </c>
      <c r="K43" s="1" t="s">
        <v>39</v>
      </c>
      <c r="L43" s="1" t="s">
        <v>40</v>
      </c>
      <c r="M43" s="1" t="s">
        <v>68</v>
      </c>
      <c r="N43" s="1" t="s">
        <v>55</v>
      </c>
      <c r="O43" s="1" t="s">
        <v>48</v>
      </c>
      <c r="P43" s="1" t="s">
        <v>69</v>
      </c>
      <c r="Q43" s="1" t="s">
        <v>57</v>
      </c>
      <c r="R43" s="1" t="s">
        <v>58</v>
      </c>
      <c r="S43" s="1" t="s">
        <v>46</v>
      </c>
      <c r="T43" s="1" t="s">
        <v>59</v>
      </c>
      <c r="U43" s="1" t="s">
        <v>59</v>
      </c>
      <c r="V43" s="1" t="s">
        <v>59</v>
      </c>
      <c r="W43" s="1" t="s">
        <v>59</v>
      </c>
      <c r="X43" s="1" t="s">
        <v>59</v>
      </c>
      <c r="Y43" s="1" t="s">
        <v>59</v>
      </c>
      <c r="Z43" s="1">
        <v>4105454944</v>
      </c>
      <c r="AA43" s="1">
        <v>22683</v>
      </c>
      <c r="AB43" s="1">
        <v>24951.3</v>
      </c>
    </row>
    <row r="44" spans="1:28" x14ac:dyDescent="0.25">
      <c r="A44" s="1">
        <v>100341666</v>
      </c>
      <c r="B44" s="1">
        <v>1008525908</v>
      </c>
      <c r="C44" s="1" t="s">
        <v>63</v>
      </c>
      <c r="D44" s="1" t="s">
        <v>70</v>
      </c>
      <c r="E44" s="1" t="s">
        <v>60</v>
      </c>
      <c r="F44" s="1" t="s">
        <v>71</v>
      </c>
      <c r="G44" s="1" t="s">
        <v>60</v>
      </c>
      <c r="H44" s="1">
        <v>507111</v>
      </c>
      <c r="I44" s="1" t="s">
        <v>52</v>
      </c>
      <c r="J44" s="1" t="s">
        <v>72</v>
      </c>
      <c r="K44" s="1" t="s">
        <v>39</v>
      </c>
      <c r="L44" s="1" t="s">
        <v>40</v>
      </c>
      <c r="M44" s="1" t="s">
        <v>68</v>
      </c>
      <c r="N44" s="1" t="s">
        <v>55</v>
      </c>
      <c r="O44" s="1" t="s">
        <v>48</v>
      </c>
      <c r="P44" s="1" t="s">
        <v>69</v>
      </c>
      <c r="Q44" s="1" t="s">
        <v>57</v>
      </c>
      <c r="R44" s="1" t="s">
        <v>58</v>
      </c>
      <c r="S44" s="1" t="s">
        <v>46</v>
      </c>
      <c r="T44" s="1" t="s">
        <v>59</v>
      </c>
      <c r="U44" s="1" t="s">
        <v>59</v>
      </c>
      <c r="V44" s="1" t="s">
        <v>59</v>
      </c>
      <c r="W44" s="1" t="s">
        <v>59</v>
      </c>
      <c r="X44" s="1" t="s">
        <v>59</v>
      </c>
      <c r="Y44" s="1" t="s">
        <v>59</v>
      </c>
      <c r="Z44" s="1">
        <v>2031268470</v>
      </c>
      <c r="AA44" s="1">
        <v>64827</v>
      </c>
      <c r="AB44" s="1">
        <v>71309.7</v>
      </c>
    </row>
    <row r="45" spans="1:28" x14ac:dyDescent="0.25">
      <c r="A45" s="1">
        <v>110223190</v>
      </c>
      <c r="B45" s="1">
        <v>1027084932</v>
      </c>
      <c r="C45" s="1" t="s">
        <v>63</v>
      </c>
      <c r="D45" s="1" t="s">
        <v>70</v>
      </c>
      <c r="E45" s="1" t="s">
        <v>60</v>
      </c>
      <c r="F45" s="1" t="s">
        <v>71</v>
      </c>
      <c r="G45" s="1" t="s">
        <v>60</v>
      </c>
      <c r="H45" s="1">
        <v>507111</v>
      </c>
      <c r="I45" s="1" t="s">
        <v>52</v>
      </c>
      <c r="J45" s="1" t="s">
        <v>72</v>
      </c>
      <c r="K45" s="1" t="s">
        <v>39</v>
      </c>
      <c r="L45" s="1" t="s">
        <v>40</v>
      </c>
      <c r="M45" s="1" t="s">
        <v>68</v>
      </c>
      <c r="N45" s="1" t="s">
        <v>55</v>
      </c>
      <c r="O45" s="1" t="s">
        <v>48</v>
      </c>
      <c r="P45" s="1" t="s">
        <v>69</v>
      </c>
      <c r="Q45" s="1" t="s">
        <v>57</v>
      </c>
      <c r="R45" s="1" t="s">
        <v>58</v>
      </c>
      <c r="S45" s="1" t="s">
        <v>46</v>
      </c>
      <c r="T45" s="1" t="s">
        <v>59</v>
      </c>
      <c r="U45" s="1" t="s">
        <v>59</v>
      </c>
      <c r="V45" s="1" t="s">
        <v>59</v>
      </c>
      <c r="W45" s="1" t="s">
        <v>59</v>
      </c>
      <c r="X45" s="1" t="s">
        <v>59</v>
      </c>
      <c r="Y45" s="1" t="s">
        <v>59</v>
      </c>
      <c r="Z45" s="1">
        <v>5558966591</v>
      </c>
      <c r="AA45" s="1">
        <v>87354</v>
      </c>
      <c r="AB45" s="1">
        <v>96089.4</v>
      </c>
    </row>
    <row r="46" spans="1:28" x14ac:dyDescent="0.25">
      <c r="A46" s="1">
        <v>111500048</v>
      </c>
      <c r="B46" s="1">
        <v>1028218304</v>
      </c>
      <c r="C46" s="1" t="s">
        <v>63</v>
      </c>
      <c r="D46" s="1" t="s">
        <v>70</v>
      </c>
      <c r="E46" s="1" t="s">
        <v>60</v>
      </c>
      <c r="F46" s="1" t="s">
        <v>71</v>
      </c>
      <c r="G46" s="1" t="s">
        <v>60</v>
      </c>
      <c r="H46" s="1">
        <v>507111</v>
      </c>
      <c r="I46" s="1" t="s">
        <v>52</v>
      </c>
      <c r="J46" s="1" t="s">
        <v>72</v>
      </c>
      <c r="K46" s="1" t="s">
        <v>39</v>
      </c>
      <c r="L46" s="1" t="s">
        <v>40</v>
      </c>
      <c r="M46" s="1" t="s">
        <v>68</v>
      </c>
      <c r="N46" s="1" t="s">
        <v>55</v>
      </c>
      <c r="O46" s="1" t="s">
        <v>48</v>
      </c>
      <c r="P46" s="1" t="s">
        <v>69</v>
      </c>
      <c r="Q46" s="1" t="s">
        <v>57</v>
      </c>
      <c r="R46" s="1" t="s">
        <v>58</v>
      </c>
      <c r="S46" s="1" t="s">
        <v>46</v>
      </c>
      <c r="T46" s="1" t="s">
        <v>59</v>
      </c>
      <c r="U46" s="1" t="s">
        <v>59</v>
      </c>
      <c r="V46" s="1" t="s">
        <v>59</v>
      </c>
      <c r="W46" s="1" t="s">
        <v>59</v>
      </c>
      <c r="X46" s="1" t="s">
        <v>59</v>
      </c>
      <c r="Y46" s="1" t="s">
        <v>59</v>
      </c>
      <c r="Z46" s="1">
        <v>6305478942</v>
      </c>
      <c r="AA46" s="1">
        <v>58060</v>
      </c>
      <c r="AB46" s="1">
        <v>63866</v>
      </c>
    </row>
    <row r="47" spans="1:28" x14ac:dyDescent="0.25">
      <c r="A47" s="1">
        <v>111534652</v>
      </c>
      <c r="B47" s="1">
        <v>1028249266</v>
      </c>
      <c r="C47" s="1" t="s">
        <v>63</v>
      </c>
      <c r="D47" s="1" t="s">
        <v>70</v>
      </c>
      <c r="E47" s="1" t="s">
        <v>60</v>
      </c>
      <c r="F47" s="1" t="s">
        <v>71</v>
      </c>
      <c r="G47" s="1" t="s">
        <v>60</v>
      </c>
      <c r="H47" s="1">
        <v>507111</v>
      </c>
      <c r="I47" s="1" t="s">
        <v>52</v>
      </c>
      <c r="J47" s="1" t="s">
        <v>72</v>
      </c>
      <c r="K47" s="1" t="s">
        <v>39</v>
      </c>
      <c r="L47" s="1" t="s">
        <v>40</v>
      </c>
      <c r="M47" s="1" t="s">
        <v>68</v>
      </c>
      <c r="N47" s="1" t="s">
        <v>55</v>
      </c>
      <c r="O47" s="1" t="s">
        <v>48</v>
      </c>
      <c r="P47" s="1" t="s">
        <v>69</v>
      </c>
      <c r="Q47" s="1" t="s">
        <v>57</v>
      </c>
      <c r="R47" s="1" t="s">
        <v>58</v>
      </c>
      <c r="S47" s="1" t="s">
        <v>46</v>
      </c>
      <c r="T47" s="1" t="s">
        <v>59</v>
      </c>
      <c r="U47" s="1" t="s">
        <v>59</v>
      </c>
      <c r="V47" s="1" t="s">
        <v>59</v>
      </c>
      <c r="W47" s="1" t="s">
        <v>59</v>
      </c>
      <c r="X47" s="1" t="s">
        <v>59</v>
      </c>
      <c r="Y47" s="1" t="s">
        <v>59</v>
      </c>
      <c r="Z47" s="1">
        <v>2335573928</v>
      </c>
      <c r="AA47" s="1">
        <v>55146</v>
      </c>
      <c r="AB47" s="1">
        <v>60660.6</v>
      </c>
    </row>
    <row r="48" spans="1:28" x14ac:dyDescent="0.25">
      <c r="A48" s="1">
        <v>111614487</v>
      </c>
      <c r="B48" s="1">
        <v>1028322119</v>
      </c>
      <c r="C48" s="1" t="s">
        <v>63</v>
      </c>
      <c r="D48" s="1" t="s">
        <v>70</v>
      </c>
      <c r="E48" s="1" t="s">
        <v>60</v>
      </c>
      <c r="F48" s="1" t="s">
        <v>71</v>
      </c>
      <c r="G48" s="1" t="s">
        <v>60</v>
      </c>
      <c r="H48" s="1">
        <v>507111</v>
      </c>
      <c r="I48" s="1" t="s">
        <v>52</v>
      </c>
      <c r="J48" s="1" t="s">
        <v>72</v>
      </c>
      <c r="K48" s="1" t="s">
        <v>39</v>
      </c>
      <c r="L48" s="1" t="s">
        <v>40</v>
      </c>
      <c r="M48" s="1" t="s">
        <v>68</v>
      </c>
      <c r="N48" s="1" t="s">
        <v>55</v>
      </c>
      <c r="O48" s="1" t="s">
        <v>48</v>
      </c>
      <c r="P48" s="1" t="s">
        <v>69</v>
      </c>
      <c r="Q48" s="1" t="s">
        <v>57</v>
      </c>
      <c r="R48" s="1" t="s">
        <v>58</v>
      </c>
      <c r="S48" s="1" t="s">
        <v>46</v>
      </c>
      <c r="T48" s="1" t="s">
        <v>59</v>
      </c>
      <c r="U48" s="1" t="s">
        <v>59</v>
      </c>
      <c r="V48" s="1" t="s">
        <v>59</v>
      </c>
      <c r="W48" s="1" t="s">
        <v>59</v>
      </c>
      <c r="X48" s="1" t="s">
        <v>59</v>
      </c>
      <c r="Y48" s="1" t="s">
        <v>59</v>
      </c>
      <c r="Z48" s="1">
        <v>4521401257</v>
      </c>
      <c r="AA48" s="1">
        <v>36377</v>
      </c>
      <c r="AB48" s="1">
        <v>40014.699999999997</v>
      </c>
    </row>
    <row r="49" spans="1:28" x14ac:dyDescent="0.25">
      <c r="A49" s="1">
        <v>125690469</v>
      </c>
      <c r="B49" s="1">
        <v>1116212387</v>
      </c>
      <c r="C49" s="1" t="s">
        <v>63</v>
      </c>
      <c r="D49" s="1" t="s">
        <v>70</v>
      </c>
      <c r="E49" s="1" t="s">
        <v>60</v>
      </c>
      <c r="F49" s="1" t="s">
        <v>71</v>
      </c>
      <c r="G49" s="1" t="s">
        <v>60</v>
      </c>
      <c r="H49" s="1">
        <v>507111</v>
      </c>
      <c r="I49" s="1" t="s">
        <v>52</v>
      </c>
      <c r="J49" s="1" t="s">
        <v>72</v>
      </c>
      <c r="K49" s="1" t="s">
        <v>39</v>
      </c>
      <c r="L49" s="1" t="s">
        <v>40</v>
      </c>
      <c r="M49" s="1" t="s">
        <v>68</v>
      </c>
      <c r="N49" s="1" t="s">
        <v>55</v>
      </c>
      <c r="O49" s="1" t="s">
        <v>48</v>
      </c>
      <c r="P49" s="1" t="s">
        <v>69</v>
      </c>
      <c r="Q49" s="1" t="s">
        <v>57</v>
      </c>
      <c r="R49" s="1" t="s">
        <v>58</v>
      </c>
      <c r="S49" s="1" t="s">
        <v>46</v>
      </c>
      <c r="T49" s="1" t="s">
        <v>59</v>
      </c>
      <c r="U49" s="1" t="s">
        <v>59</v>
      </c>
      <c r="V49" s="1" t="s">
        <v>59</v>
      </c>
      <c r="W49" s="1" t="s">
        <v>59</v>
      </c>
      <c r="X49" s="1" t="s">
        <v>59</v>
      </c>
      <c r="Y49" s="1" t="s">
        <v>59</v>
      </c>
      <c r="Z49" s="1">
        <v>4541909305</v>
      </c>
      <c r="AA49" s="1">
        <v>86345</v>
      </c>
      <c r="AB49" s="1">
        <v>94979.5</v>
      </c>
    </row>
    <row r="50" spans="1:28" x14ac:dyDescent="0.25">
      <c r="A50" s="1">
        <v>125732137</v>
      </c>
      <c r="B50" s="1">
        <v>1116282349</v>
      </c>
      <c r="C50" s="1" t="s">
        <v>63</v>
      </c>
      <c r="D50" s="1" t="s">
        <v>70</v>
      </c>
      <c r="E50" s="1" t="s">
        <v>60</v>
      </c>
      <c r="F50" s="1" t="s">
        <v>71</v>
      </c>
      <c r="G50" s="1" t="s">
        <v>60</v>
      </c>
      <c r="H50" s="1">
        <v>507111</v>
      </c>
      <c r="I50" s="1" t="s">
        <v>52</v>
      </c>
      <c r="J50" s="1" t="s">
        <v>72</v>
      </c>
      <c r="K50" s="1" t="s">
        <v>39</v>
      </c>
      <c r="L50" s="1" t="s">
        <v>40</v>
      </c>
      <c r="M50" s="1" t="s">
        <v>68</v>
      </c>
      <c r="N50" s="1" t="s">
        <v>55</v>
      </c>
      <c r="O50" s="1" t="s">
        <v>48</v>
      </c>
      <c r="P50" s="1" t="s">
        <v>69</v>
      </c>
      <c r="Q50" s="1" t="s">
        <v>57</v>
      </c>
      <c r="R50" s="1" t="s">
        <v>58</v>
      </c>
      <c r="S50" s="1" t="s">
        <v>46</v>
      </c>
      <c r="T50" s="1" t="s">
        <v>59</v>
      </c>
      <c r="U50" s="1" t="s">
        <v>59</v>
      </c>
      <c r="V50" s="1" t="s">
        <v>59</v>
      </c>
      <c r="W50" s="1" t="s">
        <v>59</v>
      </c>
      <c r="X50" s="1" t="s">
        <v>59</v>
      </c>
      <c r="Y50" s="1" t="s">
        <v>59</v>
      </c>
      <c r="Z50" s="1">
        <v>3173503997</v>
      </c>
      <c r="AA50" s="1">
        <v>29461</v>
      </c>
      <c r="AB50" s="1">
        <v>32407.1</v>
      </c>
    </row>
    <row r="51" spans="1:28" x14ac:dyDescent="0.25">
      <c r="A51" s="1">
        <v>125732313</v>
      </c>
      <c r="B51" s="1">
        <v>1116269515</v>
      </c>
      <c r="C51" s="1" t="s">
        <v>63</v>
      </c>
      <c r="D51" s="1" t="s">
        <v>70</v>
      </c>
      <c r="E51" s="1" t="s">
        <v>60</v>
      </c>
      <c r="F51" s="1" t="s">
        <v>71</v>
      </c>
      <c r="G51" s="1" t="s">
        <v>60</v>
      </c>
      <c r="H51" s="1">
        <v>507111</v>
      </c>
      <c r="I51" s="1" t="s">
        <v>52</v>
      </c>
      <c r="J51" s="1" t="s">
        <v>72</v>
      </c>
      <c r="K51" s="1" t="s">
        <v>39</v>
      </c>
      <c r="L51" s="1" t="s">
        <v>40</v>
      </c>
      <c r="M51" s="1" t="s">
        <v>68</v>
      </c>
      <c r="N51" s="1" t="s">
        <v>55</v>
      </c>
      <c r="O51" s="1" t="s">
        <v>48</v>
      </c>
      <c r="P51" s="1" t="s">
        <v>69</v>
      </c>
      <c r="Q51" s="1" t="s">
        <v>57</v>
      </c>
      <c r="R51" s="1" t="s">
        <v>58</v>
      </c>
      <c r="S51" s="1" t="s">
        <v>46</v>
      </c>
      <c r="T51" s="1" t="s">
        <v>59</v>
      </c>
      <c r="U51" s="1" t="s">
        <v>59</v>
      </c>
      <c r="V51" s="1" t="s">
        <v>59</v>
      </c>
      <c r="W51" s="1" t="s">
        <v>59</v>
      </c>
      <c r="X51" s="1" t="s">
        <v>59</v>
      </c>
      <c r="Y51" s="1" t="s">
        <v>59</v>
      </c>
      <c r="Z51" s="1">
        <v>8278860396</v>
      </c>
      <c r="AA51" s="1">
        <v>42001</v>
      </c>
      <c r="AB51" s="1">
        <v>46201.1</v>
      </c>
    </row>
    <row r="52" spans="1:28" x14ac:dyDescent="0.25">
      <c r="A52" s="1">
        <v>125931313</v>
      </c>
      <c r="B52" s="1">
        <v>1118273342</v>
      </c>
      <c r="C52" s="1" t="s">
        <v>63</v>
      </c>
      <c r="D52" s="1" t="s">
        <v>70</v>
      </c>
      <c r="E52" s="1" t="s">
        <v>60</v>
      </c>
      <c r="F52" s="1" t="s">
        <v>71</v>
      </c>
      <c r="G52" s="1" t="s">
        <v>60</v>
      </c>
      <c r="H52" s="1">
        <v>507111</v>
      </c>
      <c r="I52" s="1" t="s">
        <v>52</v>
      </c>
      <c r="J52" s="1" t="s">
        <v>72</v>
      </c>
      <c r="K52" s="1" t="s">
        <v>39</v>
      </c>
      <c r="L52" s="1" t="s">
        <v>40</v>
      </c>
      <c r="M52" s="1" t="s">
        <v>68</v>
      </c>
      <c r="N52" s="1" t="s">
        <v>55</v>
      </c>
      <c r="O52" s="1" t="s">
        <v>48</v>
      </c>
      <c r="P52" s="1" t="s">
        <v>69</v>
      </c>
      <c r="Q52" s="1" t="s">
        <v>57</v>
      </c>
      <c r="R52" s="1" t="s">
        <v>58</v>
      </c>
      <c r="S52" s="1" t="s">
        <v>46</v>
      </c>
      <c r="T52" s="1" t="s">
        <v>59</v>
      </c>
      <c r="U52" s="1" t="s">
        <v>59</v>
      </c>
      <c r="V52" s="1" t="s">
        <v>59</v>
      </c>
      <c r="W52" s="1" t="s">
        <v>59</v>
      </c>
      <c r="X52" s="1" t="s">
        <v>59</v>
      </c>
      <c r="Y52" s="1" t="s">
        <v>59</v>
      </c>
      <c r="Z52" s="1">
        <v>3994916674</v>
      </c>
      <c r="AA52" s="1">
        <v>25668</v>
      </c>
      <c r="AB52" s="1">
        <v>28234.799999999999</v>
      </c>
    </row>
    <row r="53" spans="1:28" x14ac:dyDescent="0.25">
      <c r="A53" s="1">
        <v>121084012</v>
      </c>
      <c r="B53" s="1">
        <v>1072024865</v>
      </c>
      <c r="C53" s="1" t="s">
        <v>73</v>
      </c>
      <c r="D53" s="1" t="s">
        <v>74</v>
      </c>
      <c r="E53" s="1" t="s">
        <v>75</v>
      </c>
      <c r="F53" s="1" t="s">
        <v>76</v>
      </c>
      <c r="G53" s="1" t="s">
        <v>77</v>
      </c>
      <c r="H53" s="1">
        <v>530003</v>
      </c>
      <c r="I53" s="1" t="s">
        <v>52</v>
      </c>
      <c r="J53" s="1" t="s">
        <v>78</v>
      </c>
      <c r="K53" s="1" t="s">
        <v>39</v>
      </c>
      <c r="L53" s="1" t="s">
        <v>40</v>
      </c>
      <c r="M53" s="1" t="s">
        <v>79</v>
      </c>
      <c r="N53" s="1" t="s">
        <v>55</v>
      </c>
      <c r="O53" s="1" t="s">
        <v>80</v>
      </c>
      <c r="P53" s="1" t="s">
        <v>81</v>
      </c>
      <c r="Q53" s="1" t="s">
        <v>82</v>
      </c>
      <c r="R53" s="1" t="s">
        <v>83</v>
      </c>
      <c r="S53" s="1" t="s">
        <v>84</v>
      </c>
      <c r="T53" s="1" t="s">
        <v>85</v>
      </c>
      <c r="U53" s="1" t="s">
        <v>85</v>
      </c>
      <c r="V53" s="1" t="s">
        <v>85</v>
      </c>
      <c r="W53" s="1" t="s">
        <v>85</v>
      </c>
      <c r="X53" s="1" t="s">
        <v>85</v>
      </c>
      <c r="Y53" s="1" t="s">
        <v>85</v>
      </c>
      <c r="Z53" s="1">
        <v>7501157490</v>
      </c>
      <c r="AA53" s="1">
        <v>60155</v>
      </c>
      <c r="AB53" s="1">
        <v>66170.5</v>
      </c>
    </row>
    <row r="54" spans="1:28" x14ac:dyDescent="0.25">
      <c r="A54" s="1">
        <v>121084174</v>
      </c>
      <c r="B54" s="1">
        <v>1072023975</v>
      </c>
      <c r="C54" s="1" t="s">
        <v>86</v>
      </c>
      <c r="D54" s="1" t="s">
        <v>87</v>
      </c>
      <c r="E54" s="1" t="s">
        <v>88</v>
      </c>
      <c r="F54" s="1" t="s">
        <v>89</v>
      </c>
      <c r="G54" s="1" t="s">
        <v>90</v>
      </c>
      <c r="H54" s="1">
        <v>520001</v>
      </c>
      <c r="I54" s="1" t="s">
        <v>91</v>
      </c>
      <c r="J54" s="1" t="s">
        <v>92</v>
      </c>
      <c r="K54" s="1" t="s">
        <v>39</v>
      </c>
      <c r="L54" s="1" t="s">
        <v>40</v>
      </c>
      <c r="M54" s="1" t="s">
        <v>93</v>
      </c>
      <c r="N54" s="1" t="s">
        <v>94</v>
      </c>
      <c r="O54" s="1" t="s">
        <v>95</v>
      </c>
      <c r="P54" s="1"/>
      <c r="Q54" s="1" t="s">
        <v>96</v>
      </c>
      <c r="R54" s="1" t="s">
        <v>97</v>
      </c>
      <c r="S54" s="1" t="s">
        <v>84</v>
      </c>
      <c r="T54" s="1" t="s">
        <v>98</v>
      </c>
      <c r="U54" s="1" t="s">
        <v>98</v>
      </c>
      <c r="V54" s="1" t="s">
        <v>98</v>
      </c>
      <c r="W54" s="1" t="s">
        <v>98</v>
      </c>
      <c r="X54" s="1" t="s">
        <v>98</v>
      </c>
      <c r="Y54" s="1" t="s">
        <v>98</v>
      </c>
      <c r="Z54" s="1">
        <v>3697060472</v>
      </c>
      <c r="AA54" s="1">
        <v>77202</v>
      </c>
      <c r="AB54" s="1">
        <v>84922.2</v>
      </c>
    </row>
    <row r="55" spans="1:28" x14ac:dyDescent="0.25">
      <c r="A55" s="6">
        <v>117774615</v>
      </c>
      <c r="B55" s="6">
        <v>1042022533</v>
      </c>
      <c r="C55" s="6" t="s">
        <v>99</v>
      </c>
      <c r="D55" s="6" t="s">
        <v>100</v>
      </c>
      <c r="E55" s="6" t="s">
        <v>101</v>
      </c>
      <c r="F55" s="6" t="s">
        <v>102</v>
      </c>
      <c r="G55" s="6" t="s">
        <v>103</v>
      </c>
      <c r="H55" s="6">
        <v>500081</v>
      </c>
      <c r="I55" s="6" t="s">
        <v>104</v>
      </c>
      <c r="J55" s="6" t="s">
        <v>105</v>
      </c>
      <c r="K55" s="6" t="s">
        <v>39</v>
      </c>
      <c r="L55" s="6" t="s">
        <v>40</v>
      </c>
      <c r="M55" s="6"/>
      <c r="N55" s="6"/>
      <c r="O55" s="6" t="s">
        <v>99</v>
      </c>
      <c r="P55" s="6"/>
      <c r="Q55" s="6" t="s">
        <v>106</v>
      </c>
      <c r="R55" s="6" t="s">
        <v>107</v>
      </c>
      <c r="S55" s="1" t="s">
        <v>108</v>
      </c>
      <c r="T55" s="1" t="s">
        <v>108</v>
      </c>
      <c r="U55" s="1" t="s">
        <v>108</v>
      </c>
      <c r="V55" s="1" t="s">
        <v>108</v>
      </c>
      <c r="W55" s="1" t="s">
        <v>108</v>
      </c>
      <c r="X55" s="1" t="s">
        <v>108</v>
      </c>
      <c r="Y55" s="1" t="s">
        <v>108</v>
      </c>
      <c r="Z55" s="1">
        <v>3827778772</v>
      </c>
      <c r="AA55" s="1">
        <v>46461</v>
      </c>
      <c r="AB55" s="1">
        <v>51107.1</v>
      </c>
    </row>
    <row r="56" spans="1:28" x14ac:dyDescent="0.25">
      <c r="A56" s="1">
        <v>116853778</v>
      </c>
      <c r="B56" s="1">
        <v>1039307520</v>
      </c>
      <c r="C56" s="1" t="s">
        <v>109</v>
      </c>
      <c r="D56" s="1" t="s">
        <v>110</v>
      </c>
      <c r="E56" s="1" t="s">
        <v>111</v>
      </c>
      <c r="F56" s="1" t="s">
        <v>112</v>
      </c>
      <c r="G56" s="1" t="s">
        <v>36</v>
      </c>
      <c r="H56" s="1">
        <v>500017</v>
      </c>
      <c r="I56" s="1" t="s">
        <v>113</v>
      </c>
      <c r="J56" s="1" t="s">
        <v>114</v>
      </c>
      <c r="K56" s="1" t="s">
        <v>39</v>
      </c>
      <c r="L56" s="1" t="s">
        <v>40</v>
      </c>
      <c r="M56" s="1" t="s">
        <v>115</v>
      </c>
      <c r="N56" s="1" t="s">
        <v>115</v>
      </c>
      <c r="O56" s="1" t="s">
        <v>116</v>
      </c>
      <c r="P56" s="1"/>
      <c r="Q56" s="1" t="s">
        <v>117</v>
      </c>
      <c r="R56" s="1" t="s">
        <v>118</v>
      </c>
      <c r="S56" s="1" t="s">
        <v>119</v>
      </c>
      <c r="T56" s="1" t="s">
        <v>120</v>
      </c>
      <c r="U56" s="1" t="s">
        <v>120</v>
      </c>
      <c r="V56" s="1" t="s">
        <v>120</v>
      </c>
      <c r="W56" s="1" t="s">
        <v>120</v>
      </c>
      <c r="X56" s="1" t="s">
        <v>120</v>
      </c>
      <c r="Y56" s="1" t="s">
        <v>120</v>
      </c>
      <c r="Z56" s="1">
        <v>4979599524</v>
      </c>
      <c r="AA56" s="1">
        <v>69307</v>
      </c>
      <c r="AB56" s="1">
        <v>76237.7</v>
      </c>
    </row>
    <row r="57" spans="1:28" x14ac:dyDescent="0.25">
      <c r="A57" s="6">
        <v>117774579</v>
      </c>
      <c r="B57" s="6">
        <v>1042022196</v>
      </c>
      <c r="C57" s="6" t="s">
        <v>121</v>
      </c>
      <c r="D57" s="6" t="s">
        <v>122</v>
      </c>
      <c r="E57" s="6" t="s">
        <v>123</v>
      </c>
      <c r="F57" s="6" t="s">
        <v>124</v>
      </c>
      <c r="G57" s="6" t="s">
        <v>103</v>
      </c>
      <c r="H57" s="6">
        <v>500095</v>
      </c>
      <c r="I57" s="6" t="s">
        <v>125</v>
      </c>
      <c r="J57" s="6" t="s">
        <v>126</v>
      </c>
      <c r="K57" s="6" t="s">
        <v>39</v>
      </c>
      <c r="L57" s="6" t="s">
        <v>40</v>
      </c>
      <c r="M57" s="6" t="s">
        <v>127</v>
      </c>
      <c r="N57" s="6" t="s">
        <v>128</v>
      </c>
      <c r="O57" s="1" t="s">
        <v>127</v>
      </c>
      <c r="P57" s="1" t="s">
        <v>129</v>
      </c>
      <c r="Q57" s="6" t="s">
        <v>130</v>
      </c>
      <c r="R57" s="6" t="s">
        <v>131</v>
      </c>
      <c r="S57" s="1" t="s">
        <v>132</v>
      </c>
      <c r="T57" s="1" t="s">
        <v>119</v>
      </c>
      <c r="U57" s="1" t="s">
        <v>119</v>
      </c>
      <c r="V57" s="1" t="s">
        <v>119</v>
      </c>
      <c r="W57" s="1" t="s">
        <v>119</v>
      </c>
      <c r="X57" s="1" t="s">
        <v>119</v>
      </c>
      <c r="Y57" s="1" t="s">
        <v>119</v>
      </c>
      <c r="Z57" s="1">
        <v>8586307839</v>
      </c>
      <c r="AA57" s="1">
        <v>18847</v>
      </c>
      <c r="AB57" s="1">
        <v>20731.7</v>
      </c>
    </row>
    <row r="58" spans="1:28" x14ac:dyDescent="0.25">
      <c r="A58" s="6">
        <v>117774577</v>
      </c>
      <c r="B58" s="6">
        <v>1042022356</v>
      </c>
      <c r="C58" s="6" t="s">
        <v>121</v>
      </c>
      <c r="D58" s="6" t="s">
        <v>133</v>
      </c>
      <c r="E58" s="6" t="s">
        <v>134</v>
      </c>
      <c r="F58" s="6" t="s">
        <v>135</v>
      </c>
      <c r="G58" s="6" t="s">
        <v>136</v>
      </c>
      <c r="H58" s="6">
        <v>520002</v>
      </c>
      <c r="I58" s="6" t="s">
        <v>125</v>
      </c>
      <c r="J58" s="6" t="s">
        <v>137</v>
      </c>
      <c r="K58" s="6" t="s">
        <v>39</v>
      </c>
      <c r="L58" s="6" t="s">
        <v>40</v>
      </c>
      <c r="M58" s="6" t="s">
        <v>127</v>
      </c>
      <c r="N58" s="6" t="s">
        <v>128</v>
      </c>
      <c r="O58" s="1" t="s">
        <v>127</v>
      </c>
      <c r="P58" s="6" t="s">
        <v>138</v>
      </c>
      <c r="Q58" s="6"/>
      <c r="R58" s="6" t="s">
        <v>139</v>
      </c>
      <c r="S58" s="1" t="s">
        <v>132</v>
      </c>
      <c r="T58" s="1" t="s">
        <v>140</v>
      </c>
      <c r="U58" s="1" t="s">
        <v>140</v>
      </c>
      <c r="V58" s="1" t="s">
        <v>140</v>
      </c>
      <c r="W58" s="1" t="s">
        <v>140</v>
      </c>
      <c r="X58" s="1" t="s">
        <v>140</v>
      </c>
      <c r="Y58" s="1" t="s">
        <v>140</v>
      </c>
      <c r="Z58" s="1">
        <v>4928537161</v>
      </c>
      <c r="AA58" s="1">
        <v>25185</v>
      </c>
      <c r="AB58" s="1">
        <v>27703.5</v>
      </c>
    </row>
    <row r="59" spans="1:28" x14ac:dyDescent="0.25">
      <c r="A59" s="1">
        <v>114323029</v>
      </c>
      <c r="B59" s="1">
        <v>1032227075</v>
      </c>
      <c r="C59" s="1" t="s">
        <v>141</v>
      </c>
      <c r="D59" s="1" t="s">
        <v>142</v>
      </c>
      <c r="E59" s="1" t="s">
        <v>143</v>
      </c>
      <c r="F59" s="1" t="s">
        <v>144</v>
      </c>
      <c r="G59" s="1" t="s">
        <v>103</v>
      </c>
      <c r="H59" s="1">
        <v>500034</v>
      </c>
      <c r="I59" s="1" t="s">
        <v>145</v>
      </c>
      <c r="J59" s="1" t="s">
        <v>146</v>
      </c>
      <c r="K59" s="1" t="s">
        <v>39</v>
      </c>
      <c r="L59" s="1" t="s">
        <v>40</v>
      </c>
      <c r="M59" s="1"/>
      <c r="N59" s="1"/>
      <c r="O59" s="1" t="s">
        <v>147</v>
      </c>
      <c r="P59" s="1"/>
      <c r="Q59" s="1"/>
      <c r="R59" s="1" t="s">
        <v>148</v>
      </c>
      <c r="S59" s="1" t="s">
        <v>132</v>
      </c>
      <c r="T59" s="1" t="s">
        <v>149</v>
      </c>
      <c r="U59" s="1" t="s">
        <v>149</v>
      </c>
      <c r="V59" s="1" t="s">
        <v>149</v>
      </c>
      <c r="W59" s="1" t="s">
        <v>149</v>
      </c>
      <c r="X59" s="1" t="s">
        <v>149</v>
      </c>
      <c r="Y59" s="1" t="s">
        <v>149</v>
      </c>
      <c r="Z59" s="1">
        <v>3580708663</v>
      </c>
      <c r="AA59" s="1">
        <v>85341</v>
      </c>
      <c r="AB59" s="1">
        <v>93875.1</v>
      </c>
    </row>
    <row r="60" spans="1:28" x14ac:dyDescent="0.25">
      <c r="A60" s="1">
        <v>47148308</v>
      </c>
      <c r="B60" s="1" t="s">
        <v>150</v>
      </c>
      <c r="C60" s="1" t="s">
        <v>151</v>
      </c>
      <c r="D60" s="1" t="s">
        <v>151</v>
      </c>
      <c r="E60" s="1" t="s">
        <v>152</v>
      </c>
      <c r="F60" s="1" t="s">
        <v>153</v>
      </c>
      <c r="G60" s="1" t="s">
        <v>154</v>
      </c>
      <c r="H60" s="1">
        <v>506001</v>
      </c>
      <c r="I60" s="1" t="s">
        <v>52</v>
      </c>
      <c r="J60" s="1" t="s">
        <v>155</v>
      </c>
      <c r="K60" s="1" t="s">
        <v>39</v>
      </c>
      <c r="L60" s="1" t="s">
        <v>40</v>
      </c>
      <c r="M60" s="1" t="s">
        <v>55</v>
      </c>
      <c r="N60" s="1" t="s">
        <v>55</v>
      </c>
      <c r="O60" s="1" t="s">
        <v>156</v>
      </c>
      <c r="P60" s="1" t="s">
        <v>157</v>
      </c>
      <c r="Q60" s="1"/>
      <c r="R60" s="1" t="s">
        <v>158</v>
      </c>
      <c r="S60" s="1" t="s">
        <v>159</v>
      </c>
      <c r="T60" s="1" t="s">
        <v>140</v>
      </c>
      <c r="U60" s="1" t="s">
        <v>140</v>
      </c>
      <c r="V60" s="1" t="s">
        <v>140</v>
      </c>
      <c r="W60" s="1" t="s">
        <v>140</v>
      </c>
      <c r="X60" s="1" t="s">
        <v>140</v>
      </c>
      <c r="Y60" s="1" t="s">
        <v>140</v>
      </c>
      <c r="Z60" s="1">
        <v>8797823336</v>
      </c>
      <c r="AA60" s="1">
        <v>81801</v>
      </c>
      <c r="AB60" s="1">
        <v>89981.1</v>
      </c>
    </row>
    <row r="61" spans="1:28" x14ac:dyDescent="0.25">
      <c r="A61" s="1">
        <v>47148160</v>
      </c>
      <c r="B61" s="1" t="s">
        <v>160</v>
      </c>
      <c r="C61" s="1" t="s">
        <v>161</v>
      </c>
      <c r="D61" s="1" t="s">
        <v>162</v>
      </c>
      <c r="E61" s="1" t="s">
        <v>163</v>
      </c>
      <c r="F61" s="1" t="s">
        <v>164</v>
      </c>
      <c r="G61" s="1" t="s">
        <v>136</v>
      </c>
      <c r="H61" s="1">
        <v>520001</v>
      </c>
      <c r="I61" s="1" t="s">
        <v>52</v>
      </c>
      <c r="J61" s="1" t="s">
        <v>165</v>
      </c>
      <c r="K61" s="1" t="s">
        <v>39</v>
      </c>
      <c r="L61" s="1" t="s">
        <v>40</v>
      </c>
      <c r="M61" s="1" t="s">
        <v>79</v>
      </c>
      <c r="N61" s="1" t="s">
        <v>55</v>
      </c>
      <c r="O61" s="1" t="s">
        <v>166</v>
      </c>
      <c r="P61" s="1"/>
      <c r="Q61" s="1" t="s">
        <v>167</v>
      </c>
      <c r="R61" s="1" t="s">
        <v>168</v>
      </c>
      <c r="S61" s="1" t="s">
        <v>159</v>
      </c>
      <c r="T61" s="1" t="s">
        <v>140</v>
      </c>
      <c r="U61" s="1" t="s">
        <v>140</v>
      </c>
      <c r="V61" s="1" t="s">
        <v>140</v>
      </c>
      <c r="W61" s="1" t="s">
        <v>140</v>
      </c>
      <c r="X61" s="1" t="s">
        <v>140</v>
      </c>
      <c r="Y61" s="1" t="s">
        <v>140</v>
      </c>
      <c r="Z61" s="1">
        <v>5330158426</v>
      </c>
      <c r="AA61" s="1">
        <v>52131</v>
      </c>
      <c r="AB61" s="1">
        <v>57344.1</v>
      </c>
    </row>
    <row r="62" spans="1:28" x14ac:dyDescent="0.25">
      <c r="A62" s="1">
        <v>47148897</v>
      </c>
      <c r="B62" s="1" t="s">
        <v>169</v>
      </c>
      <c r="C62" s="1" t="s">
        <v>170</v>
      </c>
      <c r="D62" s="1" t="s">
        <v>171</v>
      </c>
      <c r="E62" s="1" t="s">
        <v>172</v>
      </c>
      <c r="F62" s="1" t="s">
        <v>173</v>
      </c>
      <c r="G62" s="1" t="s">
        <v>174</v>
      </c>
      <c r="H62" s="1">
        <v>522001</v>
      </c>
      <c r="I62" s="1" t="s">
        <v>52</v>
      </c>
      <c r="J62" s="1" t="s">
        <v>175</v>
      </c>
      <c r="K62" s="1" t="s">
        <v>39</v>
      </c>
      <c r="L62" s="1" t="s">
        <v>40</v>
      </c>
      <c r="M62" s="1" t="s">
        <v>79</v>
      </c>
      <c r="N62" s="1" t="s">
        <v>55</v>
      </c>
      <c r="O62" s="1" t="s">
        <v>176</v>
      </c>
      <c r="P62" s="1" t="s">
        <v>177</v>
      </c>
      <c r="Q62" s="1" t="s">
        <v>178</v>
      </c>
      <c r="R62" s="1" t="s">
        <v>179</v>
      </c>
      <c r="S62" s="1" t="s">
        <v>159</v>
      </c>
      <c r="T62" s="1" t="s">
        <v>140</v>
      </c>
      <c r="U62" s="1" t="s">
        <v>140</v>
      </c>
      <c r="V62" s="1" t="s">
        <v>140</v>
      </c>
      <c r="W62" s="1" t="s">
        <v>140</v>
      </c>
      <c r="X62" s="1" t="s">
        <v>140</v>
      </c>
      <c r="Y62" s="1" t="s">
        <v>140</v>
      </c>
      <c r="Z62" s="1">
        <v>2969294501</v>
      </c>
      <c r="AA62" s="1">
        <v>42267</v>
      </c>
      <c r="AB62" s="1">
        <v>46493.7</v>
      </c>
    </row>
    <row r="63" spans="1:28" x14ac:dyDescent="0.25">
      <c r="A63" s="1">
        <v>44023200</v>
      </c>
      <c r="B63" s="1" t="s">
        <v>180</v>
      </c>
      <c r="C63" s="1" t="s">
        <v>181</v>
      </c>
      <c r="D63" s="1" t="s">
        <v>182</v>
      </c>
      <c r="E63" s="1" t="s">
        <v>183</v>
      </c>
      <c r="F63" s="1" t="s">
        <v>184</v>
      </c>
      <c r="G63" s="1" t="s">
        <v>103</v>
      </c>
      <c r="H63" s="1">
        <v>500020</v>
      </c>
      <c r="I63" s="1" t="s">
        <v>185</v>
      </c>
      <c r="J63" s="1" t="s">
        <v>186</v>
      </c>
      <c r="K63" s="1" t="s">
        <v>39</v>
      </c>
      <c r="L63" s="1" t="s">
        <v>40</v>
      </c>
      <c r="M63" s="1"/>
      <c r="N63" s="1" t="s">
        <v>181</v>
      </c>
      <c r="O63" s="1" t="s">
        <v>187</v>
      </c>
      <c r="P63" s="1"/>
      <c r="Q63" s="1" t="s">
        <v>188</v>
      </c>
      <c r="R63" s="1" t="s">
        <v>189</v>
      </c>
      <c r="S63" s="1" t="s">
        <v>84</v>
      </c>
      <c r="T63" s="1" t="s">
        <v>140</v>
      </c>
      <c r="U63" s="1" t="s">
        <v>140</v>
      </c>
      <c r="V63" s="1" t="s">
        <v>140</v>
      </c>
      <c r="W63" s="1" t="s">
        <v>140</v>
      </c>
      <c r="X63" s="1" t="s">
        <v>140</v>
      </c>
      <c r="Y63" s="1" t="s">
        <v>140</v>
      </c>
      <c r="Z63" s="1">
        <v>6501062562</v>
      </c>
      <c r="AA63" s="1">
        <v>61774</v>
      </c>
      <c r="AB63" s="1">
        <v>67951.399999999994</v>
      </c>
    </row>
    <row r="64" spans="1:28" x14ac:dyDescent="0.25">
      <c r="A64" s="1">
        <v>123959623</v>
      </c>
      <c r="B64" s="1">
        <v>1098275114</v>
      </c>
      <c r="C64" s="1" t="s">
        <v>190</v>
      </c>
      <c r="D64" s="1" t="s">
        <v>191</v>
      </c>
      <c r="E64" s="1" t="s">
        <v>144</v>
      </c>
      <c r="F64" s="1" t="s">
        <v>144</v>
      </c>
      <c r="G64" s="1" t="s">
        <v>192</v>
      </c>
      <c r="H64" s="1">
        <v>516001</v>
      </c>
      <c r="I64" s="1" t="s">
        <v>52</v>
      </c>
      <c r="J64" s="1" t="s">
        <v>193</v>
      </c>
      <c r="K64" s="1" t="s">
        <v>39</v>
      </c>
      <c r="L64" s="1" t="s">
        <v>40</v>
      </c>
      <c r="M64" s="1" t="s">
        <v>194</v>
      </c>
      <c r="N64" s="1" t="s">
        <v>55</v>
      </c>
      <c r="O64" s="1" t="s">
        <v>195</v>
      </c>
      <c r="P64" s="1" t="s">
        <v>191</v>
      </c>
      <c r="Q64" s="1" t="s">
        <v>57</v>
      </c>
      <c r="R64" s="1" t="s">
        <v>57</v>
      </c>
      <c r="S64" s="1" t="s">
        <v>196</v>
      </c>
      <c r="T64" s="1" t="s">
        <v>196</v>
      </c>
      <c r="U64" s="1" t="s">
        <v>196</v>
      </c>
      <c r="V64" s="1" t="s">
        <v>196</v>
      </c>
      <c r="W64" s="1" t="s">
        <v>196</v>
      </c>
      <c r="X64" s="1" t="s">
        <v>196</v>
      </c>
      <c r="Y64" s="1" t="s">
        <v>196</v>
      </c>
      <c r="Z64" s="1">
        <v>5050439039</v>
      </c>
      <c r="AA64" s="1">
        <v>70720</v>
      </c>
      <c r="AB64" s="1">
        <v>77792</v>
      </c>
    </row>
    <row r="65" spans="1:28" x14ac:dyDescent="0.25">
      <c r="A65" s="1">
        <v>123959627</v>
      </c>
      <c r="B65" s="1">
        <v>1098275120</v>
      </c>
      <c r="C65" s="1" t="s">
        <v>190</v>
      </c>
      <c r="D65" s="1" t="s">
        <v>191</v>
      </c>
      <c r="E65" s="1" t="s">
        <v>144</v>
      </c>
      <c r="F65" s="1" t="s">
        <v>144</v>
      </c>
      <c r="G65" s="1" t="s">
        <v>192</v>
      </c>
      <c r="H65" s="1">
        <v>516001</v>
      </c>
      <c r="I65" s="1" t="s">
        <v>52</v>
      </c>
      <c r="J65" s="1" t="s">
        <v>193</v>
      </c>
      <c r="K65" s="1" t="s">
        <v>39</v>
      </c>
      <c r="L65" s="1" t="s">
        <v>40</v>
      </c>
      <c r="M65" s="1" t="s">
        <v>194</v>
      </c>
      <c r="N65" s="1" t="s">
        <v>55</v>
      </c>
      <c r="O65" s="1" t="s">
        <v>195</v>
      </c>
      <c r="P65" s="1" t="s">
        <v>191</v>
      </c>
      <c r="Q65" s="1" t="s">
        <v>57</v>
      </c>
      <c r="R65" s="1" t="s">
        <v>57</v>
      </c>
      <c r="S65" s="1" t="s">
        <v>196</v>
      </c>
      <c r="T65" s="1" t="s">
        <v>196</v>
      </c>
      <c r="U65" s="1" t="s">
        <v>196</v>
      </c>
      <c r="V65" s="1" t="s">
        <v>196</v>
      </c>
      <c r="W65" s="1" t="s">
        <v>196</v>
      </c>
      <c r="X65" s="1" t="s">
        <v>196</v>
      </c>
      <c r="Y65" s="1" t="s">
        <v>196</v>
      </c>
      <c r="Z65" s="1">
        <v>3675333670</v>
      </c>
      <c r="AA65" s="1">
        <v>18440</v>
      </c>
      <c r="AB65" s="1">
        <v>20284</v>
      </c>
    </row>
    <row r="66" spans="1:28" x14ac:dyDescent="0.25">
      <c r="A66" s="1">
        <v>123959629</v>
      </c>
      <c r="B66" s="1">
        <v>1098275992</v>
      </c>
      <c r="C66" s="1" t="s">
        <v>190</v>
      </c>
      <c r="D66" s="1" t="s">
        <v>191</v>
      </c>
      <c r="E66" s="1" t="s">
        <v>144</v>
      </c>
      <c r="F66" s="1" t="s">
        <v>144</v>
      </c>
      <c r="G66" s="1" t="s">
        <v>192</v>
      </c>
      <c r="H66" s="1">
        <v>516001</v>
      </c>
      <c r="I66" s="1" t="s">
        <v>52</v>
      </c>
      <c r="J66" s="1" t="s">
        <v>193</v>
      </c>
      <c r="K66" s="1" t="s">
        <v>39</v>
      </c>
      <c r="L66" s="1" t="s">
        <v>40</v>
      </c>
      <c r="M66" s="1" t="s">
        <v>194</v>
      </c>
      <c r="N66" s="1" t="s">
        <v>55</v>
      </c>
      <c r="O66" s="1" t="s">
        <v>195</v>
      </c>
      <c r="P66" s="1" t="s">
        <v>191</v>
      </c>
      <c r="Q66" s="1" t="s">
        <v>57</v>
      </c>
      <c r="R66" s="1" t="s">
        <v>57</v>
      </c>
      <c r="S66" s="1" t="s">
        <v>196</v>
      </c>
      <c r="T66" s="1" t="s">
        <v>196</v>
      </c>
      <c r="U66" s="1" t="s">
        <v>196</v>
      </c>
      <c r="V66" s="1" t="s">
        <v>196</v>
      </c>
      <c r="W66" s="1" t="s">
        <v>196</v>
      </c>
      <c r="X66" s="1" t="s">
        <v>196</v>
      </c>
      <c r="Y66" s="1" t="s">
        <v>196</v>
      </c>
      <c r="Z66" s="1">
        <v>3176888415</v>
      </c>
      <c r="AA66" s="1">
        <v>68838</v>
      </c>
      <c r="AB66" s="1">
        <v>75721.8</v>
      </c>
    </row>
    <row r="67" spans="1:28" x14ac:dyDescent="0.25">
      <c r="A67" s="1">
        <v>118780210</v>
      </c>
      <c r="B67" s="1">
        <v>1051775781</v>
      </c>
      <c r="C67" s="1" t="s">
        <v>197</v>
      </c>
      <c r="D67" s="1" t="s">
        <v>198</v>
      </c>
      <c r="E67" s="1" t="s">
        <v>199</v>
      </c>
      <c r="F67" s="1" t="s">
        <v>200</v>
      </c>
      <c r="G67" s="1" t="s">
        <v>77</v>
      </c>
      <c r="H67" s="1">
        <v>530016</v>
      </c>
      <c r="I67" s="1" t="s">
        <v>201</v>
      </c>
      <c r="J67" s="1" t="s">
        <v>202</v>
      </c>
      <c r="K67" s="1" t="s">
        <v>39</v>
      </c>
      <c r="L67" s="1" t="s">
        <v>40</v>
      </c>
      <c r="M67" s="1" t="s">
        <v>197</v>
      </c>
      <c r="N67" s="1" t="s">
        <v>203</v>
      </c>
      <c r="O67" s="1" t="s">
        <v>204</v>
      </c>
      <c r="P67" s="1" t="s">
        <v>205</v>
      </c>
      <c r="Q67" s="1" t="s">
        <v>206</v>
      </c>
      <c r="R67" s="1" t="s">
        <v>207</v>
      </c>
      <c r="S67" s="1" t="s">
        <v>108</v>
      </c>
      <c r="T67" s="1" t="s">
        <v>108</v>
      </c>
      <c r="U67" s="1" t="s">
        <v>108</v>
      </c>
      <c r="V67" s="1" t="s">
        <v>108</v>
      </c>
      <c r="W67" s="1" t="s">
        <v>108</v>
      </c>
      <c r="X67" s="1" t="s">
        <v>108</v>
      </c>
      <c r="Y67" s="1" t="s">
        <v>108</v>
      </c>
      <c r="Z67" s="1">
        <v>8148287229</v>
      </c>
      <c r="AA67" s="1">
        <v>86313</v>
      </c>
      <c r="AB67" s="1">
        <v>94944.3</v>
      </c>
    </row>
    <row r="68" spans="1:28" x14ac:dyDescent="0.25">
      <c r="A68" s="1">
        <v>128761647</v>
      </c>
      <c r="B68" s="1">
        <v>1143095795</v>
      </c>
      <c r="C68" s="1" t="s">
        <v>208</v>
      </c>
      <c r="D68" s="1" t="s">
        <v>209</v>
      </c>
      <c r="E68" s="1" t="s">
        <v>210</v>
      </c>
      <c r="F68" s="1" t="s">
        <v>144</v>
      </c>
      <c r="G68" s="1" t="s">
        <v>103</v>
      </c>
      <c r="H68" s="1">
        <v>500016</v>
      </c>
      <c r="I68" s="1" t="s">
        <v>211</v>
      </c>
      <c r="J68" s="1" t="s">
        <v>212</v>
      </c>
      <c r="K68" s="1" t="s">
        <v>39</v>
      </c>
      <c r="L68" s="1" t="s">
        <v>40</v>
      </c>
      <c r="M68" s="1"/>
      <c r="N68" s="1" t="s">
        <v>213</v>
      </c>
      <c r="O68" s="1" t="s">
        <v>208</v>
      </c>
      <c r="P68" s="1" t="s">
        <v>209</v>
      </c>
      <c r="Q68" s="1" t="s">
        <v>57</v>
      </c>
      <c r="R68" s="1" t="s">
        <v>210</v>
      </c>
      <c r="S68" s="1" t="s">
        <v>196</v>
      </c>
      <c r="T68" s="1" t="s">
        <v>196</v>
      </c>
      <c r="U68" s="1" t="s">
        <v>196</v>
      </c>
      <c r="V68" s="1" t="s">
        <v>196</v>
      </c>
      <c r="W68" s="1" t="s">
        <v>196</v>
      </c>
      <c r="X68" s="1" t="s">
        <v>196</v>
      </c>
      <c r="Y68" s="1" t="s">
        <v>196</v>
      </c>
      <c r="Z68" s="1">
        <v>2641746519</v>
      </c>
      <c r="AA68" s="1">
        <v>26414</v>
      </c>
      <c r="AB68" s="1">
        <v>29055.4</v>
      </c>
    </row>
    <row r="69" spans="1:28" x14ac:dyDescent="0.25">
      <c r="A69" s="1">
        <v>114372427</v>
      </c>
      <c r="B69" s="1">
        <v>1032280733</v>
      </c>
      <c r="C69" s="1" t="s">
        <v>214</v>
      </c>
      <c r="D69" s="1" t="s">
        <v>215</v>
      </c>
      <c r="E69" s="1" t="s">
        <v>216</v>
      </c>
      <c r="F69" s="1" t="s">
        <v>217</v>
      </c>
      <c r="G69" s="1" t="s">
        <v>218</v>
      </c>
      <c r="H69" s="1">
        <v>535002</v>
      </c>
      <c r="I69" s="1" t="s">
        <v>52</v>
      </c>
      <c r="J69" s="1" t="s">
        <v>219</v>
      </c>
      <c r="K69" s="1" t="s">
        <v>39</v>
      </c>
      <c r="L69" s="1" t="s">
        <v>40</v>
      </c>
      <c r="M69" s="1" t="s">
        <v>220</v>
      </c>
      <c r="N69" s="1" t="s">
        <v>55</v>
      </c>
      <c r="O69" s="1" t="s">
        <v>221</v>
      </c>
      <c r="P69" s="1" t="s">
        <v>222</v>
      </c>
      <c r="Q69" s="1" t="s">
        <v>217</v>
      </c>
      <c r="R69" s="1"/>
      <c r="S69" s="1" t="s">
        <v>196</v>
      </c>
      <c r="T69" s="1" t="s">
        <v>196</v>
      </c>
      <c r="U69" s="1" t="s">
        <v>196</v>
      </c>
      <c r="V69" s="1" t="s">
        <v>196</v>
      </c>
      <c r="W69" s="1" t="s">
        <v>196</v>
      </c>
      <c r="X69" s="1" t="s">
        <v>196</v>
      </c>
      <c r="Y69" s="1" t="s">
        <v>196</v>
      </c>
      <c r="Z69" s="1">
        <v>1839663765</v>
      </c>
      <c r="AA69" s="1">
        <v>53656</v>
      </c>
      <c r="AB69" s="1">
        <v>59021.599999999999</v>
      </c>
    </row>
    <row r="70" spans="1:28" x14ac:dyDescent="0.25">
      <c r="A70" s="6">
        <v>117774584</v>
      </c>
      <c r="B70" s="6">
        <v>1042022528</v>
      </c>
      <c r="C70" s="6" t="s">
        <v>223</v>
      </c>
      <c r="D70" s="6" t="s">
        <v>224</v>
      </c>
      <c r="E70" s="6" t="s">
        <v>225</v>
      </c>
      <c r="F70" s="6" t="s">
        <v>144</v>
      </c>
      <c r="G70" s="6" t="s">
        <v>226</v>
      </c>
      <c r="H70" s="6">
        <v>515001</v>
      </c>
      <c r="I70" s="6" t="s">
        <v>52</v>
      </c>
      <c r="J70" s="6" t="s">
        <v>227</v>
      </c>
      <c r="K70" s="6" t="s">
        <v>39</v>
      </c>
      <c r="L70" s="6" t="s">
        <v>40</v>
      </c>
      <c r="M70" s="6" t="s">
        <v>228</v>
      </c>
      <c r="N70" s="6" t="s">
        <v>55</v>
      </c>
      <c r="O70" s="6" t="s">
        <v>223</v>
      </c>
      <c r="P70" s="6"/>
      <c r="Q70" s="1"/>
      <c r="R70" s="6" t="s">
        <v>224</v>
      </c>
      <c r="S70" s="1" t="s">
        <v>196</v>
      </c>
      <c r="T70" s="1" t="s">
        <v>196</v>
      </c>
      <c r="U70" s="1" t="s">
        <v>196</v>
      </c>
      <c r="V70" s="1" t="s">
        <v>196</v>
      </c>
      <c r="W70" s="1" t="s">
        <v>196</v>
      </c>
      <c r="X70" s="1" t="s">
        <v>196</v>
      </c>
      <c r="Y70" s="1" t="s">
        <v>196</v>
      </c>
      <c r="Z70" s="1">
        <v>3723037040</v>
      </c>
      <c r="AA70" s="1">
        <v>35541</v>
      </c>
      <c r="AB70" s="1">
        <v>39095.1</v>
      </c>
    </row>
    <row r="71" spans="1:28" x14ac:dyDescent="0.25">
      <c r="A71" s="6">
        <v>117774585</v>
      </c>
      <c r="B71" s="6">
        <v>1042021441</v>
      </c>
      <c r="C71" s="6" t="s">
        <v>223</v>
      </c>
      <c r="D71" s="6" t="s">
        <v>225</v>
      </c>
      <c r="E71" s="6" t="s">
        <v>224</v>
      </c>
      <c r="F71" s="6" t="s">
        <v>144</v>
      </c>
      <c r="G71" s="6" t="s">
        <v>226</v>
      </c>
      <c r="H71" s="6">
        <v>515001</v>
      </c>
      <c r="I71" s="6" t="s">
        <v>52</v>
      </c>
      <c r="J71" s="6" t="s">
        <v>227</v>
      </c>
      <c r="K71" s="6" t="s">
        <v>39</v>
      </c>
      <c r="L71" s="6" t="s">
        <v>40</v>
      </c>
      <c r="M71" s="6" t="s">
        <v>228</v>
      </c>
      <c r="N71" s="6" t="s">
        <v>55</v>
      </c>
      <c r="O71" s="6" t="s">
        <v>223</v>
      </c>
      <c r="P71" s="6"/>
      <c r="Q71" s="1"/>
      <c r="R71" s="6" t="s">
        <v>224</v>
      </c>
      <c r="S71" s="1" t="s">
        <v>196</v>
      </c>
      <c r="T71" s="1" t="s">
        <v>196</v>
      </c>
      <c r="U71" s="1" t="s">
        <v>196</v>
      </c>
      <c r="V71" s="1" t="s">
        <v>196</v>
      </c>
      <c r="W71" s="1" t="s">
        <v>196</v>
      </c>
      <c r="X71" s="1" t="s">
        <v>196</v>
      </c>
      <c r="Y71" s="1" t="s">
        <v>196</v>
      </c>
      <c r="Z71" s="1">
        <v>2588287349</v>
      </c>
      <c r="AA71" s="1">
        <v>17197</v>
      </c>
      <c r="AB71" s="1">
        <v>18916.7</v>
      </c>
    </row>
    <row r="72" spans="1:28" x14ac:dyDescent="0.25">
      <c r="A72" s="1">
        <v>114372394</v>
      </c>
      <c r="B72" s="1">
        <v>1032280674</v>
      </c>
      <c r="C72" s="1" t="s">
        <v>214</v>
      </c>
      <c r="D72" s="1" t="s">
        <v>216</v>
      </c>
      <c r="E72" s="1" t="s">
        <v>229</v>
      </c>
      <c r="F72" s="1" t="s">
        <v>144</v>
      </c>
      <c r="G72" s="1" t="s">
        <v>230</v>
      </c>
      <c r="H72" s="1">
        <v>518001</v>
      </c>
      <c r="I72" s="1" t="s">
        <v>52</v>
      </c>
      <c r="J72" s="1" t="s">
        <v>219</v>
      </c>
      <c r="K72" s="1" t="s">
        <v>39</v>
      </c>
      <c r="L72" s="1" t="s">
        <v>40</v>
      </c>
      <c r="M72" s="1" t="s">
        <v>220</v>
      </c>
      <c r="N72" s="1" t="s">
        <v>55</v>
      </c>
      <c r="O72" s="1" t="s">
        <v>221</v>
      </c>
      <c r="P72" s="1"/>
      <c r="Q72" s="1" t="s">
        <v>229</v>
      </c>
      <c r="R72" s="1"/>
      <c r="S72" s="1" t="s">
        <v>196</v>
      </c>
      <c r="T72" s="1" t="s">
        <v>196</v>
      </c>
      <c r="U72" s="1" t="s">
        <v>196</v>
      </c>
      <c r="V72" s="1" t="s">
        <v>196</v>
      </c>
      <c r="W72" s="1" t="s">
        <v>196</v>
      </c>
      <c r="X72" s="1" t="s">
        <v>196</v>
      </c>
      <c r="Y72" s="1" t="s">
        <v>196</v>
      </c>
      <c r="Z72" s="1">
        <v>7517291255</v>
      </c>
      <c r="AA72" s="1">
        <v>85217</v>
      </c>
      <c r="AB72" s="1">
        <v>93738.7</v>
      </c>
    </row>
    <row r="73" spans="1:28" x14ac:dyDescent="0.25">
      <c r="A73" s="1">
        <v>127653082</v>
      </c>
      <c r="B73" s="1">
        <v>1137644182</v>
      </c>
      <c r="C73" s="1" t="s">
        <v>231</v>
      </c>
      <c r="D73" s="1" t="s">
        <v>231</v>
      </c>
      <c r="E73" s="1" t="s">
        <v>232</v>
      </c>
      <c r="F73" s="1"/>
      <c r="G73" s="1" t="s">
        <v>103</v>
      </c>
      <c r="H73" s="1">
        <v>200016</v>
      </c>
      <c r="I73" s="1" t="s">
        <v>233</v>
      </c>
      <c r="J73" s="1" t="s">
        <v>234</v>
      </c>
      <c r="K73" s="1" t="s">
        <v>39</v>
      </c>
      <c r="L73" s="1" t="s">
        <v>40</v>
      </c>
      <c r="M73" s="1"/>
      <c r="N73" s="1"/>
      <c r="O73" s="1" t="s">
        <v>231</v>
      </c>
      <c r="P73" s="1"/>
      <c r="Q73" s="1"/>
      <c r="R73" s="1" t="s">
        <v>232</v>
      </c>
      <c r="S73" s="1" t="s">
        <v>84</v>
      </c>
      <c r="T73" s="1" t="s">
        <v>140</v>
      </c>
      <c r="U73" s="1" t="s">
        <v>140</v>
      </c>
      <c r="V73" s="1" t="s">
        <v>140</v>
      </c>
      <c r="W73" s="1" t="s">
        <v>140</v>
      </c>
      <c r="X73" s="1" t="s">
        <v>140</v>
      </c>
      <c r="Y73" s="1" t="s">
        <v>140</v>
      </c>
      <c r="Z73" s="1">
        <v>7550495873</v>
      </c>
      <c r="AA73" s="1">
        <v>64390</v>
      </c>
      <c r="AB73" s="1">
        <v>70829</v>
      </c>
    </row>
    <row r="74" spans="1:28" x14ac:dyDescent="0.25">
      <c r="A74" s="1">
        <v>127653099</v>
      </c>
      <c r="B74" s="1">
        <v>1137644185</v>
      </c>
      <c r="C74" s="1" t="s">
        <v>235</v>
      </c>
      <c r="D74" s="1" t="s">
        <v>236</v>
      </c>
      <c r="E74" s="1" t="s">
        <v>237</v>
      </c>
      <c r="F74" s="1" t="s">
        <v>238</v>
      </c>
      <c r="G74" s="1" t="s">
        <v>103</v>
      </c>
      <c r="H74" s="1">
        <v>500001</v>
      </c>
      <c r="I74" s="1" t="s">
        <v>52</v>
      </c>
      <c r="J74" s="1" t="s">
        <v>239</v>
      </c>
      <c r="K74" s="1" t="s">
        <v>39</v>
      </c>
      <c r="L74" s="1" t="s">
        <v>40</v>
      </c>
      <c r="M74" s="1" t="s">
        <v>240</v>
      </c>
      <c r="N74" s="1" t="s">
        <v>55</v>
      </c>
      <c r="O74" s="1" t="s">
        <v>241</v>
      </c>
      <c r="P74" s="1" t="s">
        <v>242</v>
      </c>
      <c r="Q74" s="1"/>
      <c r="R74" s="1"/>
      <c r="S74" s="1" t="s">
        <v>243</v>
      </c>
      <c r="T74" s="1" t="s">
        <v>244</v>
      </c>
      <c r="U74" s="1" t="s">
        <v>244</v>
      </c>
      <c r="V74" s="1" t="s">
        <v>244</v>
      </c>
      <c r="W74" s="1" t="s">
        <v>244</v>
      </c>
      <c r="X74" s="1" t="s">
        <v>244</v>
      </c>
      <c r="Y74" s="1" t="s">
        <v>244</v>
      </c>
      <c r="Z74" s="1">
        <v>9610001693</v>
      </c>
      <c r="AA74" s="1">
        <v>65624</v>
      </c>
      <c r="AB74" s="1">
        <v>72186.399999999994</v>
      </c>
    </row>
    <row r="75" spans="1:28" x14ac:dyDescent="0.25">
      <c r="A75" s="1">
        <v>117665684</v>
      </c>
      <c r="B75" s="1">
        <v>1041691674</v>
      </c>
      <c r="C75" s="1" t="s">
        <v>245</v>
      </c>
      <c r="D75" s="1" t="s">
        <v>246</v>
      </c>
      <c r="E75" s="1" t="s">
        <v>247</v>
      </c>
      <c r="F75" s="1" t="s">
        <v>144</v>
      </c>
      <c r="G75" s="1" t="s">
        <v>248</v>
      </c>
      <c r="H75" s="1">
        <v>503001</v>
      </c>
      <c r="I75" s="1" t="s">
        <v>52</v>
      </c>
      <c r="J75" s="1" t="s">
        <v>249</v>
      </c>
      <c r="K75" s="1" t="s">
        <v>39</v>
      </c>
      <c r="L75" s="1" t="s">
        <v>40</v>
      </c>
      <c r="M75" s="1" t="s">
        <v>250</v>
      </c>
      <c r="N75" s="1" t="s">
        <v>55</v>
      </c>
      <c r="O75" s="1" t="s">
        <v>245</v>
      </c>
      <c r="P75" s="1" t="s">
        <v>246</v>
      </c>
      <c r="Q75" s="1" t="s">
        <v>57</v>
      </c>
      <c r="R75" s="1" t="s">
        <v>247</v>
      </c>
      <c r="S75" s="1" t="s">
        <v>251</v>
      </c>
      <c r="T75" s="1" t="s">
        <v>251</v>
      </c>
      <c r="U75" s="1" t="s">
        <v>251</v>
      </c>
      <c r="V75" s="1" t="s">
        <v>251</v>
      </c>
      <c r="W75" s="1" t="s">
        <v>251</v>
      </c>
      <c r="X75" s="1" t="s">
        <v>251</v>
      </c>
      <c r="Y75" s="1" t="s">
        <v>251</v>
      </c>
      <c r="Z75" s="1">
        <v>6266485459</v>
      </c>
      <c r="AA75" s="1">
        <v>64222</v>
      </c>
      <c r="AB75" s="1">
        <v>70644.2</v>
      </c>
    </row>
    <row r="76" spans="1:28" x14ac:dyDescent="0.25">
      <c r="A76" s="1">
        <v>129275150</v>
      </c>
      <c r="B76" s="1">
        <v>1144726057</v>
      </c>
      <c r="C76" s="1" t="s">
        <v>245</v>
      </c>
      <c r="D76" s="1" t="s">
        <v>252</v>
      </c>
      <c r="E76" s="1" t="s">
        <v>253</v>
      </c>
      <c r="F76" s="1" t="s">
        <v>144</v>
      </c>
      <c r="G76" s="1" t="s">
        <v>248</v>
      </c>
      <c r="H76" s="1">
        <v>503001</v>
      </c>
      <c r="I76" s="1" t="s">
        <v>52</v>
      </c>
      <c r="J76" s="1" t="s">
        <v>254</v>
      </c>
      <c r="K76" s="1" t="s">
        <v>39</v>
      </c>
      <c r="L76" s="1" t="s">
        <v>40</v>
      </c>
      <c r="M76" s="1" t="s">
        <v>250</v>
      </c>
      <c r="N76" s="1" t="s">
        <v>55</v>
      </c>
      <c r="O76" s="1" t="s">
        <v>245</v>
      </c>
      <c r="P76" s="1"/>
      <c r="Q76" s="1"/>
      <c r="R76" s="1" t="s">
        <v>252</v>
      </c>
      <c r="S76" s="1" t="s">
        <v>196</v>
      </c>
      <c r="T76" s="1" t="s">
        <v>196</v>
      </c>
      <c r="U76" s="1" t="s">
        <v>196</v>
      </c>
      <c r="V76" s="1" t="s">
        <v>196</v>
      </c>
      <c r="W76" s="1" t="s">
        <v>196</v>
      </c>
      <c r="X76" s="1" t="s">
        <v>196</v>
      </c>
      <c r="Y76" s="1" t="s">
        <v>196</v>
      </c>
      <c r="Z76" s="1">
        <v>6280553637</v>
      </c>
      <c r="AA76" s="1">
        <v>42300</v>
      </c>
      <c r="AB76" s="1">
        <v>46530</v>
      </c>
    </row>
    <row r="77" spans="1:28" x14ac:dyDescent="0.25">
      <c r="A77" s="1">
        <v>114453909</v>
      </c>
      <c r="B77" s="1">
        <v>1032495226</v>
      </c>
      <c r="C77" s="1" t="s">
        <v>214</v>
      </c>
      <c r="D77" s="1" t="s">
        <v>216</v>
      </c>
      <c r="E77" s="1" t="s">
        <v>255</v>
      </c>
      <c r="F77" s="1" t="s">
        <v>256</v>
      </c>
      <c r="G77" s="1" t="s">
        <v>174</v>
      </c>
      <c r="H77" s="1">
        <v>522001</v>
      </c>
      <c r="I77" s="1" t="s">
        <v>52</v>
      </c>
      <c r="J77" s="1" t="s">
        <v>219</v>
      </c>
      <c r="K77" s="1" t="s">
        <v>39</v>
      </c>
      <c r="L77" s="1" t="s">
        <v>40</v>
      </c>
      <c r="M77" s="1" t="s">
        <v>220</v>
      </c>
      <c r="N77" s="1" t="s">
        <v>55</v>
      </c>
      <c r="O77" s="1" t="s">
        <v>221</v>
      </c>
      <c r="P77" s="1" t="s">
        <v>257</v>
      </c>
      <c r="Q77" s="1"/>
      <c r="R77" s="1" t="s">
        <v>258</v>
      </c>
      <c r="S77" s="1" t="s">
        <v>196</v>
      </c>
      <c r="T77" s="1" t="s">
        <v>196</v>
      </c>
      <c r="U77" s="1" t="s">
        <v>196</v>
      </c>
      <c r="V77" s="1" t="s">
        <v>196</v>
      </c>
      <c r="W77" s="1" t="s">
        <v>196</v>
      </c>
      <c r="X77" s="1" t="s">
        <v>196</v>
      </c>
      <c r="Y77" s="1" t="s">
        <v>196</v>
      </c>
      <c r="Z77" s="1">
        <v>4239192170</v>
      </c>
      <c r="AA77" s="1">
        <v>57987</v>
      </c>
      <c r="AB77" s="1">
        <v>63785.7</v>
      </c>
    </row>
    <row r="78" spans="1:28" x14ac:dyDescent="0.25">
      <c r="A78" s="1">
        <v>127834877</v>
      </c>
      <c r="B78" s="1">
        <v>1138891541</v>
      </c>
      <c r="C78" s="1" t="s">
        <v>259</v>
      </c>
      <c r="D78" s="1" t="s">
        <v>260</v>
      </c>
      <c r="E78" s="1" t="s">
        <v>261</v>
      </c>
      <c r="F78" s="1" t="s">
        <v>144</v>
      </c>
      <c r="G78" s="1" t="s">
        <v>77</v>
      </c>
      <c r="H78" s="1">
        <v>530012</v>
      </c>
      <c r="I78" s="1" t="s">
        <v>262</v>
      </c>
      <c r="J78" s="1" t="s">
        <v>263</v>
      </c>
      <c r="K78" s="1" t="s">
        <v>39</v>
      </c>
      <c r="L78" s="1" t="s">
        <v>40</v>
      </c>
      <c r="M78" s="1" t="s">
        <v>264</v>
      </c>
      <c r="N78" s="1" t="s">
        <v>265</v>
      </c>
      <c r="O78" s="1" t="s">
        <v>259</v>
      </c>
      <c r="P78" s="1" t="s">
        <v>266</v>
      </c>
      <c r="Q78" s="1"/>
      <c r="R78" s="1" t="s">
        <v>267</v>
      </c>
      <c r="S78" s="1" t="s">
        <v>196</v>
      </c>
      <c r="T78" s="1" t="s">
        <v>196</v>
      </c>
      <c r="U78" s="1" t="s">
        <v>196</v>
      </c>
      <c r="V78" s="1" t="s">
        <v>196</v>
      </c>
      <c r="W78" s="1" t="s">
        <v>196</v>
      </c>
      <c r="X78" s="1" t="s">
        <v>196</v>
      </c>
      <c r="Y78" s="1" t="s">
        <v>196</v>
      </c>
      <c r="Z78" s="1">
        <v>5972300162</v>
      </c>
      <c r="AA78" s="1">
        <v>73834</v>
      </c>
      <c r="AB78" s="1">
        <v>81217.399999999994</v>
      </c>
    </row>
    <row r="79" spans="1:28" x14ac:dyDescent="0.25">
      <c r="A79" s="1">
        <v>125783773</v>
      </c>
      <c r="B79" s="1">
        <v>1116579734</v>
      </c>
      <c r="C79" s="1" t="s">
        <v>223</v>
      </c>
      <c r="D79" s="1" t="s">
        <v>224</v>
      </c>
      <c r="E79" s="1" t="s">
        <v>225</v>
      </c>
      <c r="F79" s="1" t="s">
        <v>144</v>
      </c>
      <c r="G79" s="1" t="s">
        <v>226</v>
      </c>
      <c r="H79" s="1">
        <v>515001</v>
      </c>
      <c r="I79" s="1" t="s">
        <v>52</v>
      </c>
      <c r="J79" s="1" t="s">
        <v>227</v>
      </c>
      <c r="K79" s="1" t="s">
        <v>39</v>
      </c>
      <c r="L79" s="1" t="s">
        <v>40</v>
      </c>
      <c r="M79" s="1" t="s">
        <v>228</v>
      </c>
      <c r="N79" s="1" t="s">
        <v>55</v>
      </c>
      <c r="O79" s="1" t="s">
        <v>223</v>
      </c>
      <c r="P79" s="1" t="s">
        <v>268</v>
      </c>
      <c r="Q79" s="1"/>
      <c r="R79" s="1"/>
      <c r="S79" s="1" t="s">
        <v>196</v>
      </c>
      <c r="T79" s="1" t="s">
        <v>196</v>
      </c>
      <c r="U79" s="1" t="s">
        <v>196</v>
      </c>
      <c r="V79" s="1" t="s">
        <v>196</v>
      </c>
      <c r="W79" s="1" t="s">
        <v>196</v>
      </c>
      <c r="X79" s="1" t="s">
        <v>196</v>
      </c>
      <c r="Y79" s="1" t="s">
        <v>196</v>
      </c>
      <c r="Z79" s="1">
        <v>6702663821</v>
      </c>
      <c r="AA79" s="1">
        <v>50956</v>
      </c>
      <c r="AB79" s="1">
        <v>56051.6</v>
      </c>
    </row>
    <row r="80" spans="1:28" x14ac:dyDescent="0.25">
      <c r="A80" s="1">
        <v>125783775</v>
      </c>
      <c r="B80" s="1">
        <v>1116579738</v>
      </c>
      <c r="C80" s="1" t="s">
        <v>223</v>
      </c>
      <c r="D80" s="1" t="s">
        <v>225</v>
      </c>
      <c r="E80" s="1" t="s">
        <v>224</v>
      </c>
      <c r="F80" s="1" t="s">
        <v>144</v>
      </c>
      <c r="G80" s="1" t="s">
        <v>226</v>
      </c>
      <c r="H80" s="1">
        <v>515001</v>
      </c>
      <c r="I80" s="1" t="s">
        <v>52</v>
      </c>
      <c r="J80" s="1" t="s">
        <v>227</v>
      </c>
      <c r="K80" s="1" t="s">
        <v>39</v>
      </c>
      <c r="L80" s="1" t="s">
        <v>40</v>
      </c>
      <c r="M80" s="1" t="s">
        <v>228</v>
      </c>
      <c r="N80" s="1" t="s">
        <v>55</v>
      </c>
      <c r="O80" s="1" t="s">
        <v>223</v>
      </c>
      <c r="P80" s="1" t="s">
        <v>268</v>
      </c>
      <c r="Q80" s="1"/>
      <c r="R80" s="1"/>
      <c r="S80" s="1" t="s">
        <v>196</v>
      </c>
      <c r="T80" s="1" t="s">
        <v>196</v>
      </c>
      <c r="U80" s="1" t="s">
        <v>196</v>
      </c>
      <c r="V80" s="1" t="s">
        <v>196</v>
      </c>
      <c r="W80" s="1" t="s">
        <v>196</v>
      </c>
      <c r="X80" s="1" t="s">
        <v>196</v>
      </c>
      <c r="Y80" s="1" t="s">
        <v>196</v>
      </c>
      <c r="Z80" s="1">
        <v>1661562041</v>
      </c>
      <c r="AA80" s="1">
        <v>68369</v>
      </c>
      <c r="AB80" s="1">
        <v>75205.899999999994</v>
      </c>
    </row>
    <row r="81" spans="1:28" x14ac:dyDescent="0.25">
      <c r="A81" s="1">
        <v>47426936</v>
      </c>
      <c r="B81" s="1" t="s">
        <v>269</v>
      </c>
      <c r="C81" s="1" t="s">
        <v>270</v>
      </c>
      <c r="D81" s="1" t="s">
        <v>271</v>
      </c>
      <c r="E81" s="1" t="s">
        <v>272</v>
      </c>
      <c r="F81" s="1" t="s">
        <v>144</v>
      </c>
      <c r="G81" s="1" t="s">
        <v>273</v>
      </c>
      <c r="H81" s="1">
        <v>505515</v>
      </c>
      <c r="I81" s="1" t="s">
        <v>52</v>
      </c>
      <c r="J81" s="1" t="s">
        <v>274</v>
      </c>
      <c r="K81" s="1" t="s">
        <v>39</v>
      </c>
      <c r="L81" s="1" t="s">
        <v>40</v>
      </c>
      <c r="M81" s="1" t="s">
        <v>275</v>
      </c>
      <c r="N81" s="1" t="s">
        <v>55</v>
      </c>
      <c r="O81" s="1" t="s">
        <v>276</v>
      </c>
      <c r="P81" s="1" t="s">
        <v>277</v>
      </c>
      <c r="Q81" s="1"/>
      <c r="R81" s="1" t="s">
        <v>273</v>
      </c>
      <c r="S81" s="1" t="s">
        <v>159</v>
      </c>
      <c r="T81" s="1" t="s">
        <v>140</v>
      </c>
      <c r="U81" s="1" t="s">
        <v>140</v>
      </c>
      <c r="V81" s="1" t="s">
        <v>140</v>
      </c>
      <c r="W81" s="1" t="s">
        <v>140</v>
      </c>
      <c r="X81" s="1" t="s">
        <v>140</v>
      </c>
      <c r="Y81" s="1" t="s">
        <v>140</v>
      </c>
      <c r="Z81" s="1">
        <v>9479927352</v>
      </c>
      <c r="AA81" s="1">
        <v>77479</v>
      </c>
      <c r="AB81" s="1">
        <v>85226.9</v>
      </c>
    </row>
    <row r="82" spans="1:28" x14ac:dyDescent="0.25">
      <c r="A82" s="1">
        <v>47426865</v>
      </c>
      <c r="B82" s="1" t="s">
        <v>278</v>
      </c>
      <c r="C82" s="1" t="s">
        <v>270</v>
      </c>
      <c r="D82" s="1" t="s">
        <v>279</v>
      </c>
      <c r="E82" s="1" t="s">
        <v>272</v>
      </c>
      <c r="F82" s="1" t="s">
        <v>144</v>
      </c>
      <c r="G82" s="1" t="s">
        <v>273</v>
      </c>
      <c r="H82" s="1">
        <v>505515</v>
      </c>
      <c r="I82" s="1" t="s">
        <v>52</v>
      </c>
      <c r="J82" s="1" t="s">
        <v>274</v>
      </c>
      <c r="K82" s="1" t="s">
        <v>39</v>
      </c>
      <c r="L82" s="1" t="s">
        <v>40</v>
      </c>
      <c r="M82" s="1" t="s">
        <v>275</v>
      </c>
      <c r="N82" s="1" t="s">
        <v>55</v>
      </c>
      <c r="O82" s="1" t="s">
        <v>276</v>
      </c>
      <c r="P82" s="1" t="s">
        <v>280</v>
      </c>
      <c r="Q82" s="1"/>
      <c r="R82" s="1" t="s">
        <v>273</v>
      </c>
      <c r="S82" s="1" t="s">
        <v>159</v>
      </c>
      <c r="T82" s="1" t="s">
        <v>140</v>
      </c>
      <c r="U82" s="1" t="s">
        <v>140</v>
      </c>
      <c r="V82" s="1" t="s">
        <v>140</v>
      </c>
      <c r="W82" s="1" t="s">
        <v>140</v>
      </c>
      <c r="X82" s="1" t="s">
        <v>140</v>
      </c>
      <c r="Y82" s="1" t="s">
        <v>140</v>
      </c>
      <c r="Z82" s="1">
        <v>2318098549</v>
      </c>
      <c r="AA82" s="1">
        <v>26192</v>
      </c>
      <c r="AB82" s="1">
        <v>28811.200000000001</v>
      </c>
    </row>
    <row r="83" spans="1:28" x14ac:dyDescent="0.25">
      <c r="A83" s="1">
        <v>47422964</v>
      </c>
      <c r="B83" s="1" t="s">
        <v>281</v>
      </c>
      <c r="C83" s="1" t="s">
        <v>282</v>
      </c>
      <c r="D83" s="1" t="s">
        <v>283</v>
      </c>
      <c r="E83" s="1" t="s">
        <v>284</v>
      </c>
      <c r="F83" s="1" t="s">
        <v>144</v>
      </c>
      <c r="G83" s="1" t="s">
        <v>285</v>
      </c>
      <c r="H83" s="1">
        <v>500001</v>
      </c>
      <c r="I83" s="1" t="s">
        <v>52</v>
      </c>
      <c r="J83" s="1" t="s">
        <v>286</v>
      </c>
      <c r="K83" s="1" t="s">
        <v>39</v>
      </c>
      <c r="L83" s="1" t="s">
        <v>40</v>
      </c>
      <c r="M83" s="1" t="s">
        <v>287</v>
      </c>
      <c r="N83" s="1" t="s">
        <v>55</v>
      </c>
      <c r="O83" s="1" t="s">
        <v>288</v>
      </c>
      <c r="P83" s="1" t="s">
        <v>289</v>
      </c>
      <c r="Q83" s="1"/>
      <c r="R83" s="1" t="s">
        <v>284</v>
      </c>
      <c r="S83" s="1" t="s">
        <v>159</v>
      </c>
      <c r="T83" s="1" t="s">
        <v>140</v>
      </c>
      <c r="U83" s="1" t="s">
        <v>140</v>
      </c>
      <c r="V83" s="1" t="s">
        <v>140</v>
      </c>
      <c r="W83" s="1" t="s">
        <v>140</v>
      </c>
      <c r="X83" s="1" t="s">
        <v>140</v>
      </c>
      <c r="Y83" s="1" t="s">
        <v>140</v>
      </c>
      <c r="Z83" s="1">
        <v>1909869156</v>
      </c>
      <c r="AA83" s="1">
        <v>23765</v>
      </c>
      <c r="AB83" s="1">
        <v>26141.5</v>
      </c>
    </row>
    <row r="84" spans="1:28" x14ac:dyDescent="0.25">
      <c r="A84" s="1">
        <v>47148975</v>
      </c>
      <c r="B84" s="1" t="s">
        <v>290</v>
      </c>
      <c r="C84" s="1" t="s">
        <v>282</v>
      </c>
      <c r="D84" s="1" t="s">
        <v>283</v>
      </c>
      <c r="E84" s="1" t="s">
        <v>291</v>
      </c>
      <c r="F84" s="1" t="s">
        <v>285</v>
      </c>
      <c r="G84" s="1" t="s">
        <v>285</v>
      </c>
      <c r="H84" s="1">
        <v>523001</v>
      </c>
      <c r="I84" s="1" t="s">
        <v>52</v>
      </c>
      <c r="J84" s="1" t="s">
        <v>286</v>
      </c>
      <c r="K84" s="1" t="s">
        <v>39</v>
      </c>
      <c r="L84" s="1" t="s">
        <v>40</v>
      </c>
      <c r="M84" s="1" t="s">
        <v>287</v>
      </c>
      <c r="N84" s="1" t="s">
        <v>55</v>
      </c>
      <c r="O84" s="1" t="s">
        <v>288</v>
      </c>
      <c r="P84" s="1" t="s">
        <v>292</v>
      </c>
      <c r="Q84" s="1"/>
      <c r="R84" s="1" t="s">
        <v>293</v>
      </c>
      <c r="S84" s="1" t="s">
        <v>159</v>
      </c>
      <c r="T84" s="1" t="s">
        <v>140</v>
      </c>
      <c r="U84" s="1" t="s">
        <v>140</v>
      </c>
      <c r="V84" s="1" t="s">
        <v>140</v>
      </c>
      <c r="W84" s="1" t="s">
        <v>140</v>
      </c>
      <c r="X84" s="1" t="s">
        <v>140</v>
      </c>
      <c r="Y84" s="1" t="s">
        <v>140</v>
      </c>
      <c r="Z84" s="1">
        <v>4327754139</v>
      </c>
      <c r="AA84" s="1">
        <v>75032</v>
      </c>
      <c r="AB84" s="1">
        <v>82535.199999999997</v>
      </c>
    </row>
    <row r="85" spans="1:28" x14ac:dyDescent="0.25">
      <c r="A85" s="1">
        <v>47148939</v>
      </c>
      <c r="B85" s="1" t="s">
        <v>294</v>
      </c>
      <c r="C85" s="1" t="s">
        <v>295</v>
      </c>
      <c r="D85" s="1" t="s">
        <v>296</v>
      </c>
      <c r="E85" s="1" t="s">
        <v>297</v>
      </c>
      <c r="F85" s="1" t="s">
        <v>298</v>
      </c>
      <c r="G85" s="1" t="s">
        <v>299</v>
      </c>
      <c r="H85" s="1">
        <v>533101</v>
      </c>
      <c r="I85" s="1" t="s">
        <v>300</v>
      </c>
      <c r="J85" s="1" t="s">
        <v>175</v>
      </c>
      <c r="K85" s="1" t="s">
        <v>39</v>
      </c>
      <c r="L85" s="1" t="s">
        <v>40</v>
      </c>
      <c r="M85" s="1" t="s">
        <v>301</v>
      </c>
      <c r="N85" s="1" t="s">
        <v>301</v>
      </c>
      <c r="O85" s="1" t="s">
        <v>302</v>
      </c>
      <c r="P85" s="1" t="s">
        <v>303</v>
      </c>
      <c r="Q85" s="1"/>
      <c r="R85" s="1" t="s">
        <v>304</v>
      </c>
      <c r="S85" s="1" t="s">
        <v>159</v>
      </c>
      <c r="T85" s="1" t="s">
        <v>140</v>
      </c>
      <c r="U85" s="1" t="s">
        <v>140</v>
      </c>
      <c r="V85" s="1" t="s">
        <v>140</v>
      </c>
      <c r="W85" s="1" t="s">
        <v>140</v>
      </c>
      <c r="X85" s="1" t="s">
        <v>140</v>
      </c>
      <c r="Y85" s="1" t="s">
        <v>140</v>
      </c>
      <c r="Z85" s="1">
        <v>9994928088</v>
      </c>
      <c r="AA85" s="1">
        <v>39562</v>
      </c>
      <c r="AB85" s="1">
        <v>43518.2</v>
      </c>
    </row>
    <row r="86" spans="1:28" x14ac:dyDescent="0.25">
      <c r="A86" s="1">
        <v>47148472</v>
      </c>
      <c r="B86" s="1" t="s">
        <v>305</v>
      </c>
      <c r="C86" s="1" t="s">
        <v>306</v>
      </c>
      <c r="D86" s="1" t="s">
        <v>306</v>
      </c>
      <c r="E86" s="1" t="s">
        <v>307</v>
      </c>
      <c r="F86" s="1" t="s">
        <v>308</v>
      </c>
      <c r="G86" s="1" t="s">
        <v>309</v>
      </c>
      <c r="H86" s="1">
        <v>517501</v>
      </c>
      <c r="I86" s="1" t="s">
        <v>300</v>
      </c>
      <c r="J86" s="1" t="s">
        <v>310</v>
      </c>
      <c r="K86" s="1" t="s">
        <v>39</v>
      </c>
      <c r="L86" s="1" t="s">
        <v>40</v>
      </c>
      <c r="M86" s="1" t="s">
        <v>306</v>
      </c>
      <c r="N86" s="1" t="s">
        <v>311</v>
      </c>
      <c r="O86" s="1" t="s">
        <v>312</v>
      </c>
      <c r="P86" s="1" t="s">
        <v>313</v>
      </c>
      <c r="Q86" s="1" t="s">
        <v>314</v>
      </c>
      <c r="R86" s="1" t="s">
        <v>315</v>
      </c>
      <c r="S86" s="1" t="s">
        <v>159</v>
      </c>
      <c r="T86" s="1" t="s">
        <v>140</v>
      </c>
      <c r="U86" s="1" t="s">
        <v>140</v>
      </c>
      <c r="V86" s="1" t="s">
        <v>140</v>
      </c>
      <c r="W86" s="1" t="s">
        <v>140</v>
      </c>
      <c r="X86" s="1" t="s">
        <v>140</v>
      </c>
      <c r="Y86" s="1" t="s">
        <v>140</v>
      </c>
      <c r="Z86" s="1">
        <v>1382904979</v>
      </c>
      <c r="AA86" s="1">
        <v>17327</v>
      </c>
      <c r="AB86" s="1">
        <v>19059.7</v>
      </c>
    </row>
    <row r="87" spans="1:28" x14ac:dyDescent="0.25">
      <c r="A87" s="1">
        <v>47148361</v>
      </c>
      <c r="B87" s="1" t="s">
        <v>316</v>
      </c>
      <c r="C87" s="1" t="s">
        <v>317</v>
      </c>
      <c r="D87" s="1" t="s">
        <v>318</v>
      </c>
      <c r="E87" s="1" t="s">
        <v>319</v>
      </c>
      <c r="F87" s="1" t="s">
        <v>320</v>
      </c>
      <c r="G87" s="1" t="s">
        <v>321</v>
      </c>
      <c r="H87" s="1">
        <v>517213</v>
      </c>
      <c r="I87" s="1" t="s">
        <v>52</v>
      </c>
      <c r="J87" s="1" t="s">
        <v>322</v>
      </c>
      <c r="K87" s="1" t="s">
        <v>39</v>
      </c>
      <c r="L87" s="1" t="s">
        <v>40</v>
      </c>
      <c r="M87" s="1" t="s">
        <v>323</v>
      </c>
      <c r="N87" s="1" t="s">
        <v>55</v>
      </c>
      <c r="O87" s="1" t="s">
        <v>324</v>
      </c>
      <c r="P87" s="1" t="s">
        <v>325</v>
      </c>
      <c r="Q87" s="1"/>
      <c r="R87" s="1" t="s">
        <v>326</v>
      </c>
      <c r="S87" s="1" t="s">
        <v>159</v>
      </c>
      <c r="T87" s="1" t="s">
        <v>140</v>
      </c>
      <c r="U87" s="1" t="s">
        <v>140</v>
      </c>
      <c r="V87" s="1" t="s">
        <v>140</v>
      </c>
      <c r="W87" s="1" t="s">
        <v>140</v>
      </c>
      <c r="X87" s="1" t="s">
        <v>140</v>
      </c>
      <c r="Y87" s="1" t="s">
        <v>140</v>
      </c>
      <c r="Z87" s="1">
        <v>1367824146</v>
      </c>
      <c r="AA87" s="1">
        <v>22273</v>
      </c>
      <c r="AB87" s="1">
        <v>24500.3</v>
      </c>
    </row>
    <row r="88" spans="1:28" x14ac:dyDescent="0.25">
      <c r="A88" s="1">
        <v>47149787</v>
      </c>
      <c r="B88" s="1" t="s">
        <v>327</v>
      </c>
      <c r="C88" s="1" t="s">
        <v>328</v>
      </c>
      <c r="D88" s="1" t="s">
        <v>329</v>
      </c>
      <c r="E88" s="1" t="s">
        <v>330</v>
      </c>
      <c r="F88" s="1" t="s">
        <v>331</v>
      </c>
      <c r="G88" s="1" t="s">
        <v>77</v>
      </c>
      <c r="H88" s="1">
        <v>530016</v>
      </c>
      <c r="I88" s="1" t="s">
        <v>52</v>
      </c>
      <c r="J88" s="1" t="s">
        <v>332</v>
      </c>
      <c r="K88" s="1" t="s">
        <v>39</v>
      </c>
      <c r="L88" s="1" t="s">
        <v>40</v>
      </c>
      <c r="M88" s="1" t="s">
        <v>115</v>
      </c>
      <c r="N88" s="1" t="s">
        <v>55</v>
      </c>
      <c r="O88" s="1" t="s">
        <v>333</v>
      </c>
      <c r="P88" s="1" t="s">
        <v>334</v>
      </c>
      <c r="Q88" s="1" t="s">
        <v>335</v>
      </c>
      <c r="R88" s="1" t="s">
        <v>336</v>
      </c>
      <c r="S88" s="1" t="s">
        <v>159</v>
      </c>
      <c r="T88" s="1" t="s">
        <v>140</v>
      </c>
      <c r="U88" s="1" t="s">
        <v>140</v>
      </c>
      <c r="V88" s="1" t="s">
        <v>140</v>
      </c>
      <c r="W88" s="1" t="s">
        <v>140</v>
      </c>
      <c r="X88" s="1" t="s">
        <v>140</v>
      </c>
      <c r="Y88" s="1" t="s">
        <v>140</v>
      </c>
      <c r="Z88" s="1">
        <v>6047278395</v>
      </c>
      <c r="AA88" s="1">
        <v>80046</v>
      </c>
      <c r="AB88" s="1">
        <v>88050.6</v>
      </c>
    </row>
    <row r="89" spans="1:28" x14ac:dyDescent="0.25">
      <c r="A89" s="1">
        <v>123479015</v>
      </c>
      <c r="B89" s="1">
        <v>1093130487</v>
      </c>
      <c r="C89" s="1" t="s">
        <v>328</v>
      </c>
      <c r="D89" s="1" t="s">
        <v>328</v>
      </c>
      <c r="E89" s="1" t="s">
        <v>337</v>
      </c>
      <c r="F89" s="1" t="s">
        <v>338</v>
      </c>
      <c r="G89" s="1" t="s">
        <v>154</v>
      </c>
      <c r="H89" s="1">
        <v>506001</v>
      </c>
      <c r="I89" s="1" t="s">
        <v>52</v>
      </c>
      <c r="J89" s="1" t="s">
        <v>339</v>
      </c>
      <c r="K89" s="1" t="s">
        <v>39</v>
      </c>
      <c r="L89" s="1" t="s">
        <v>40</v>
      </c>
      <c r="M89" s="1"/>
      <c r="N89" s="1"/>
      <c r="O89" s="1" t="s">
        <v>333</v>
      </c>
      <c r="P89" s="1" t="s">
        <v>340</v>
      </c>
      <c r="Q89" s="1" t="s">
        <v>341</v>
      </c>
      <c r="R89" s="1" t="s">
        <v>342</v>
      </c>
      <c r="S89" s="1" t="s">
        <v>159</v>
      </c>
      <c r="T89" s="1" t="s">
        <v>140</v>
      </c>
      <c r="U89" s="1" t="s">
        <v>140</v>
      </c>
      <c r="V89" s="1" t="s">
        <v>140</v>
      </c>
      <c r="W89" s="1" t="s">
        <v>140</v>
      </c>
      <c r="X89" s="1" t="s">
        <v>140</v>
      </c>
      <c r="Y89" s="1" t="s">
        <v>140</v>
      </c>
      <c r="Z89" s="1">
        <v>6356640341</v>
      </c>
      <c r="AA89" s="1">
        <v>66456</v>
      </c>
      <c r="AB89" s="1">
        <v>73101.600000000006</v>
      </c>
    </row>
    <row r="90" spans="1:28" x14ac:dyDescent="0.25">
      <c r="A90" s="1">
        <v>123479020</v>
      </c>
      <c r="B90" s="1">
        <v>1093155061</v>
      </c>
      <c r="C90" s="1" t="s">
        <v>343</v>
      </c>
      <c r="D90" s="1" t="s">
        <v>344</v>
      </c>
      <c r="E90" s="1" t="s">
        <v>345</v>
      </c>
      <c r="F90" s="1" t="s">
        <v>346</v>
      </c>
      <c r="G90" s="1" t="s">
        <v>309</v>
      </c>
      <c r="H90" s="1">
        <v>517501</v>
      </c>
      <c r="I90" s="1" t="s">
        <v>300</v>
      </c>
      <c r="J90" s="1" t="s">
        <v>347</v>
      </c>
      <c r="K90" s="1" t="s">
        <v>39</v>
      </c>
      <c r="L90" s="1" t="s">
        <v>40</v>
      </c>
      <c r="M90" s="1" t="s">
        <v>343</v>
      </c>
      <c r="N90" s="1" t="s">
        <v>348</v>
      </c>
      <c r="O90" s="1" t="s">
        <v>333</v>
      </c>
      <c r="P90" s="1" t="s">
        <v>349</v>
      </c>
      <c r="Q90" s="1" t="s">
        <v>350</v>
      </c>
      <c r="R90" s="1" t="s">
        <v>345</v>
      </c>
      <c r="S90" s="1" t="s">
        <v>159</v>
      </c>
      <c r="T90" s="1" t="s">
        <v>140</v>
      </c>
      <c r="U90" s="1" t="s">
        <v>140</v>
      </c>
      <c r="V90" s="1" t="s">
        <v>140</v>
      </c>
      <c r="W90" s="1" t="s">
        <v>140</v>
      </c>
      <c r="X90" s="1" t="s">
        <v>140</v>
      </c>
      <c r="Y90" s="1" t="s">
        <v>140</v>
      </c>
      <c r="Z90" s="1">
        <v>5715678280</v>
      </c>
      <c r="AA90" s="1">
        <v>40083</v>
      </c>
      <c r="AB90" s="1">
        <v>44091.3</v>
      </c>
    </row>
    <row r="91" spans="1:28" x14ac:dyDescent="0.25">
      <c r="A91" s="1">
        <v>47149047</v>
      </c>
      <c r="B91" s="1" t="s">
        <v>351</v>
      </c>
      <c r="C91" s="1" t="s">
        <v>328</v>
      </c>
      <c r="D91" s="1" t="s">
        <v>352</v>
      </c>
      <c r="E91" s="1" t="s">
        <v>353</v>
      </c>
      <c r="F91" s="1" t="s">
        <v>354</v>
      </c>
      <c r="G91" s="1" t="s">
        <v>77</v>
      </c>
      <c r="H91" s="1">
        <v>533221</v>
      </c>
      <c r="I91" s="1" t="s">
        <v>52</v>
      </c>
      <c r="J91" s="1" t="s">
        <v>332</v>
      </c>
      <c r="K91" s="1" t="s">
        <v>39</v>
      </c>
      <c r="L91" s="1" t="s">
        <v>40</v>
      </c>
      <c r="M91" s="1" t="s">
        <v>355</v>
      </c>
      <c r="N91" s="1" t="s">
        <v>55</v>
      </c>
      <c r="O91" s="1" t="s">
        <v>333</v>
      </c>
      <c r="P91" s="1" t="s">
        <v>356</v>
      </c>
      <c r="Q91" s="1"/>
      <c r="R91" s="1" t="s">
        <v>354</v>
      </c>
      <c r="S91" s="1" t="s">
        <v>159</v>
      </c>
      <c r="T91" s="1" t="s">
        <v>140</v>
      </c>
      <c r="U91" s="1" t="s">
        <v>140</v>
      </c>
      <c r="V91" s="1" t="s">
        <v>140</v>
      </c>
      <c r="W91" s="1" t="s">
        <v>140</v>
      </c>
      <c r="X91" s="1" t="s">
        <v>140</v>
      </c>
      <c r="Y91" s="1" t="s">
        <v>140</v>
      </c>
      <c r="Z91" s="1">
        <v>6342227627</v>
      </c>
      <c r="AA91" s="1">
        <v>32904</v>
      </c>
      <c r="AB91" s="1">
        <v>36194.400000000001</v>
      </c>
    </row>
    <row r="92" spans="1:28" x14ac:dyDescent="0.25">
      <c r="A92" s="1">
        <v>108730195</v>
      </c>
      <c r="B92" s="1">
        <v>1026391254</v>
      </c>
      <c r="C92" s="1" t="s">
        <v>328</v>
      </c>
      <c r="D92" s="1" t="s">
        <v>357</v>
      </c>
      <c r="E92" s="1" t="s">
        <v>358</v>
      </c>
      <c r="F92" s="1" t="s">
        <v>144</v>
      </c>
      <c r="G92" s="1" t="s">
        <v>359</v>
      </c>
      <c r="H92" s="1">
        <v>508001</v>
      </c>
      <c r="I92" s="1" t="s">
        <v>52</v>
      </c>
      <c r="J92" s="1" t="s">
        <v>360</v>
      </c>
      <c r="K92" s="1" t="s">
        <v>39</v>
      </c>
      <c r="L92" s="1" t="s">
        <v>40</v>
      </c>
      <c r="M92" s="1" t="s">
        <v>361</v>
      </c>
      <c r="N92" s="1" t="s">
        <v>55</v>
      </c>
      <c r="O92" s="1" t="s">
        <v>333</v>
      </c>
      <c r="P92" s="1" t="s">
        <v>362</v>
      </c>
      <c r="Q92" s="1"/>
      <c r="R92" s="1" t="s">
        <v>358</v>
      </c>
      <c r="S92" s="1" t="s">
        <v>159</v>
      </c>
      <c r="T92" s="1" t="s">
        <v>140</v>
      </c>
      <c r="U92" s="1" t="s">
        <v>140</v>
      </c>
      <c r="V92" s="1" t="s">
        <v>140</v>
      </c>
      <c r="W92" s="1" t="s">
        <v>140</v>
      </c>
      <c r="X92" s="1" t="s">
        <v>140</v>
      </c>
      <c r="Y92" s="1" t="s">
        <v>140</v>
      </c>
      <c r="Z92" s="1">
        <v>8066700091</v>
      </c>
      <c r="AA92" s="1">
        <v>70592</v>
      </c>
      <c r="AB92" s="1">
        <v>77651.199999999997</v>
      </c>
    </row>
    <row r="93" spans="1:28" x14ac:dyDescent="0.25">
      <c r="A93" s="1">
        <v>123479013</v>
      </c>
      <c r="B93" s="1">
        <v>1093130491</v>
      </c>
      <c r="C93" s="1" t="s">
        <v>328</v>
      </c>
      <c r="D93" s="1" t="s">
        <v>357</v>
      </c>
      <c r="E93" s="1" t="s">
        <v>358</v>
      </c>
      <c r="F93" s="1" t="s">
        <v>144</v>
      </c>
      <c r="G93" s="1" t="s">
        <v>363</v>
      </c>
      <c r="H93" s="1">
        <v>508004</v>
      </c>
      <c r="I93" s="1" t="s">
        <v>52</v>
      </c>
      <c r="J93" s="1" t="s">
        <v>360</v>
      </c>
      <c r="K93" s="1" t="s">
        <v>39</v>
      </c>
      <c r="L93" s="1" t="s">
        <v>40</v>
      </c>
      <c r="M93" s="1" t="s">
        <v>361</v>
      </c>
      <c r="N93" s="1" t="s">
        <v>55</v>
      </c>
      <c r="O93" s="1" t="s">
        <v>333</v>
      </c>
      <c r="P93" s="1" t="s">
        <v>362</v>
      </c>
      <c r="Q93" s="1"/>
      <c r="R93" s="1" t="s">
        <v>358</v>
      </c>
      <c r="S93" s="1" t="s">
        <v>159</v>
      </c>
      <c r="T93" s="1" t="s">
        <v>140</v>
      </c>
      <c r="U93" s="1" t="s">
        <v>140</v>
      </c>
      <c r="V93" s="1" t="s">
        <v>140</v>
      </c>
      <c r="W93" s="1" t="s">
        <v>140</v>
      </c>
      <c r="X93" s="1" t="s">
        <v>140</v>
      </c>
      <c r="Y93" s="1" t="s">
        <v>140</v>
      </c>
      <c r="Z93" s="1">
        <v>7765905883</v>
      </c>
      <c r="AA93" s="1">
        <v>37655</v>
      </c>
      <c r="AB93" s="1">
        <v>41420.5</v>
      </c>
    </row>
    <row r="94" spans="1:28" x14ac:dyDescent="0.25">
      <c r="A94" s="1">
        <v>123479019</v>
      </c>
      <c r="B94" s="1">
        <v>1093080713</v>
      </c>
      <c r="C94" s="1" t="s">
        <v>328</v>
      </c>
      <c r="D94" s="1" t="s">
        <v>357</v>
      </c>
      <c r="E94" s="1" t="s">
        <v>358</v>
      </c>
      <c r="F94" s="1" t="s">
        <v>144</v>
      </c>
      <c r="G94" s="1" t="s">
        <v>359</v>
      </c>
      <c r="H94" s="1">
        <v>508001</v>
      </c>
      <c r="I94" s="1" t="s">
        <v>52</v>
      </c>
      <c r="J94" s="1" t="s">
        <v>360</v>
      </c>
      <c r="K94" s="1" t="s">
        <v>39</v>
      </c>
      <c r="L94" s="1" t="s">
        <v>40</v>
      </c>
      <c r="M94" s="1" t="s">
        <v>361</v>
      </c>
      <c r="N94" s="1" t="s">
        <v>55</v>
      </c>
      <c r="O94" s="1" t="s">
        <v>333</v>
      </c>
      <c r="P94" s="1" t="s">
        <v>362</v>
      </c>
      <c r="Q94" s="1"/>
      <c r="R94" s="1" t="s">
        <v>358</v>
      </c>
      <c r="S94" s="1" t="s">
        <v>159</v>
      </c>
      <c r="T94" s="1" t="s">
        <v>140</v>
      </c>
      <c r="U94" s="1" t="s">
        <v>140</v>
      </c>
      <c r="V94" s="1" t="s">
        <v>140</v>
      </c>
      <c r="W94" s="1" t="s">
        <v>140</v>
      </c>
      <c r="X94" s="1" t="s">
        <v>140</v>
      </c>
      <c r="Y94" s="1" t="s">
        <v>140</v>
      </c>
      <c r="Z94" s="1">
        <v>1960980799</v>
      </c>
      <c r="AA94" s="1">
        <v>42944</v>
      </c>
      <c r="AB94" s="1">
        <v>47238.400000000001</v>
      </c>
    </row>
    <row r="95" spans="1:28" x14ac:dyDescent="0.25">
      <c r="A95" s="1">
        <v>43570555</v>
      </c>
      <c r="B95" s="1" t="s">
        <v>364</v>
      </c>
      <c r="C95" s="1" t="s">
        <v>328</v>
      </c>
      <c r="D95" s="1" t="s">
        <v>357</v>
      </c>
      <c r="E95" s="1" t="s">
        <v>358</v>
      </c>
      <c r="F95" s="1" t="s">
        <v>144</v>
      </c>
      <c r="G95" s="1" t="s">
        <v>359</v>
      </c>
      <c r="H95" s="1">
        <v>508001</v>
      </c>
      <c r="I95" s="1" t="s">
        <v>52</v>
      </c>
      <c r="J95" s="1" t="s">
        <v>360</v>
      </c>
      <c r="K95" s="1" t="s">
        <v>39</v>
      </c>
      <c r="L95" s="1" t="s">
        <v>40</v>
      </c>
      <c r="M95" s="1" t="s">
        <v>361</v>
      </c>
      <c r="N95" s="1" t="s">
        <v>55</v>
      </c>
      <c r="O95" s="1" t="s">
        <v>333</v>
      </c>
      <c r="P95" s="1" t="s">
        <v>362</v>
      </c>
      <c r="Q95" s="1"/>
      <c r="R95" s="1" t="s">
        <v>358</v>
      </c>
      <c r="S95" s="1" t="s">
        <v>159</v>
      </c>
      <c r="T95" s="1" t="s">
        <v>140</v>
      </c>
      <c r="U95" s="1" t="s">
        <v>140</v>
      </c>
      <c r="V95" s="1" t="s">
        <v>140</v>
      </c>
      <c r="W95" s="1" t="s">
        <v>140</v>
      </c>
      <c r="X95" s="1" t="s">
        <v>140</v>
      </c>
      <c r="Y95" s="1" t="s">
        <v>140</v>
      </c>
      <c r="Z95" s="1">
        <v>5381881190</v>
      </c>
      <c r="AA95" s="1">
        <v>78799</v>
      </c>
      <c r="AB95" s="1">
        <v>86678.9</v>
      </c>
    </row>
    <row r="96" spans="1:28" x14ac:dyDescent="0.25">
      <c r="A96" s="1">
        <v>123479022</v>
      </c>
      <c r="B96" s="1">
        <v>1093130488</v>
      </c>
      <c r="C96" s="1" t="s">
        <v>365</v>
      </c>
      <c r="D96" s="1" t="s">
        <v>366</v>
      </c>
      <c r="E96" s="1" t="s">
        <v>367</v>
      </c>
      <c r="F96" s="1" t="s">
        <v>144</v>
      </c>
      <c r="G96" s="1" t="s">
        <v>154</v>
      </c>
      <c r="H96" s="1">
        <v>506001</v>
      </c>
      <c r="I96" s="1" t="s">
        <v>52</v>
      </c>
      <c r="J96" s="1" t="s">
        <v>368</v>
      </c>
      <c r="K96" s="1" t="s">
        <v>39</v>
      </c>
      <c r="L96" s="1" t="s">
        <v>40</v>
      </c>
      <c r="M96" s="1" t="s">
        <v>369</v>
      </c>
      <c r="N96" s="1" t="s">
        <v>55</v>
      </c>
      <c r="O96" s="1" t="s">
        <v>333</v>
      </c>
      <c r="P96" s="1" t="s">
        <v>370</v>
      </c>
      <c r="Q96" s="1"/>
      <c r="R96" s="1" t="s">
        <v>367</v>
      </c>
      <c r="S96" s="1" t="s">
        <v>159</v>
      </c>
      <c r="T96" s="1" t="s">
        <v>140</v>
      </c>
      <c r="U96" s="1" t="s">
        <v>140</v>
      </c>
      <c r="V96" s="1" t="s">
        <v>140</v>
      </c>
      <c r="W96" s="1" t="s">
        <v>140</v>
      </c>
      <c r="X96" s="1" t="s">
        <v>140</v>
      </c>
      <c r="Y96" s="1" t="s">
        <v>140</v>
      </c>
      <c r="Z96" s="1">
        <v>8841175419</v>
      </c>
      <c r="AA96" s="1">
        <v>28340</v>
      </c>
      <c r="AB96" s="1">
        <v>31174</v>
      </c>
    </row>
    <row r="97" spans="1:28" x14ac:dyDescent="0.25">
      <c r="A97" s="1">
        <v>123479026</v>
      </c>
      <c r="B97" s="1">
        <v>1093130496</v>
      </c>
      <c r="C97" s="1" t="s">
        <v>365</v>
      </c>
      <c r="D97" s="1" t="s">
        <v>366</v>
      </c>
      <c r="E97" s="1" t="s">
        <v>367</v>
      </c>
      <c r="F97" s="1" t="s">
        <v>144</v>
      </c>
      <c r="G97" s="1" t="s">
        <v>154</v>
      </c>
      <c r="H97" s="1">
        <v>506001</v>
      </c>
      <c r="I97" s="1" t="s">
        <v>52</v>
      </c>
      <c r="J97" s="1" t="s">
        <v>368</v>
      </c>
      <c r="K97" s="1" t="s">
        <v>39</v>
      </c>
      <c r="L97" s="1" t="s">
        <v>40</v>
      </c>
      <c r="M97" s="1" t="s">
        <v>369</v>
      </c>
      <c r="N97" s="1" t="s">
        <v>55</v>
      </c>
      <c r="O97" s="1" t="s">
        <v>333</v>
      </c>
      <c r="P97" s="1" t="s">
        <v>370</v>
      </c>
      <c r="Q97" s="1"/>
      <c r="R97" s="1" t="s">
        <v>367</v>
      </c>
      <c r="S97" s="1" t="s">
        <v>159</v>
      </c>
      <c r="T97" s="1" t="s">
        <v>140</v>
      </c>
      <c r="U97" s="1" t="s">
        <v>140</v>
      </c>
      <c r="V97" s="1" t="s">
        <v>140</v>
      </c>
      <c r="W97" s="1" t="s">
        <v>140</v>
      </c>
      <c r="X97" s="1" t="s">
        <v>140</v>
      </c>
      <c r="Y97" s="1" t="s">
        <v>140</v>
      </c>
      <c r="Z97" s="1">
        <v>6394276963</v>
      </c>
      <c r="AA97" s="1">
        <v>90376</v>
      </c>
      <c r="AB97" s="1">
        <v>99413.6</v>
      </c>
    </row>
    <row r="98" spans="1:28" x14ac:dyDescent="0.25">
      <c r="A98" s="1">
        <v>123479034</v>
      </c>
      <c r="B98" s="1">
        <v>1093130504</v>
      </c>
      <c r="C98" s="1" t="s">
        <v>365</v>
      </c>
      <c r="D98" s="1" t="s">
        <v>366</v>
      </c>
      <c r="E98" s="1" t="s">
        <v>367</v>
      </c>
      <c r="F98" s="1" t="s">
        <v>144</v>
      </c>
      <c r="G98" s="1" t="s">
        <v>154</v>
      </c>
      <c r="H98" s="1">
        <v>506001</v>
      </c>
      <c r="I98" s="1" t="s">
        <v>52</v>
      </c>
      <c r="J98" s="1" t="s">
        <v>368</v>
      </c>
      <c r="K98" s="1" t="s">
        <v>39</v>
      </c>
      <c r="L98" s="1" t="s">
        <v>40</v>
      </c>
      <c r="M98" s="1" t="s">
        <v>371</v>
      </c>
      <c r="N98" s="1" t="s">
        <v>55</v>
      </c>
      <c r="O98" s="1" t="s">
        <v>333</v>
      </c>
      <c r="P98" s="1" t="s">
        <v>370</v>
      </c>
      <c r="Q98" s="1"/>
      <c r="R98" s="1" t="s">
        <v>367</v>
      </c>
      <c r="S98" s="1" t="s">
        <v>159</v>
      </c>
      <c r="T98" s="1" t="s">
        <v>140</v>
      </c>
      <c r="U98" s="1" t="s">
        <v>140</v>
      </c>
      <c r="V98" s="1" t="s">
        <v>140</v>
      </c>
      <c r="W98" s="1" t="s">
        <v>140</v>
      </c>
      <c r="X98" s="1" t="s">
        <v>140</v>
      </c>
      <c r="Y98" s="1" t="s">
        <v>140</v>
      </c>
      <c r="Z98" s="1">
        <v>7233681243</v>
      </c>
      <c r="AA98" s="1">
        <v>49502</v>
      </c>
      <c r="AB98" s="1">
        <v>54452.2</v>
      </c>
    </row>
    <row r="99" spans="1:28" x14ac:dyDescent="0.25">
      <c r="A99" s="1">
        <v>123479037</v>
      </c>
      <c r="B99" s="1">
        <v>1093155065</v>
      </c>
      <c r="C99" s="1" t="s">
        <v>365</v>
      </c>
      <c r="D99" s="1" t="s">
        <v>366</v>
      </c>
      <c r="E99" s="1" t="s">
        <v>367</v>
      </c>
      <c r="F99" s="1" t="s">
        <v>144</v>
      </c>
      <c r="G99" s="1" t="s">
        <v>154</v>
      </c>
      <c r="H99" s="1">
        <v>506001</v>
      </c>
      <c r="I99" s="1" t="s">
        <v>52</v>
      </c>
      <c r="J99" s="1" t="s">
        <v>368</v>
      </c>
      <c r="K99" s="1" t="s">
        <v>39</v>
      </c>
      <c r="L99" s="1" t="s">
        <v>40</v>
      </c>
      <c r="M99" s="1" t="s">
        <v>369</v>
      </c>
      <c r="N99" s="1" t="s">
        <v>55</v>
      </c>
      <c r="O99" s="1" t="s">
        <v>333</v>
      </c>
      <c r="P99" s="1" t="s">
        <v>370</v>
      </c>
      <c r="Q99" s="1"/>
      <c r="R99" s="1" t="s">
        <v>367</v>
      </c>
      <c r="S99" s="1" t="s">
        <v>159</v>
      </c>
      <c r="T99" s="1" t="s">
        <v>140</v>
      </c>
      <c r="U99" s="1" t="s">
        <v>140</v>
      </c>
      <c r="V99" s="1" t="s">
        <v>140</v>
      </c>
      <c r="W99" s="1" t="s">
        <v>140</v>
      </c>
      <c r="X99" s="1" t="s">
        <v>140</v>
      </c>
      <c r="Y99" s="1" t="s">
        <v>140</v>
      </c>
      <c r="Z99" s="1">
        <v>7782784166</v>
      </c>
      <c r="AA99" s="1">
        <v>61713</v>
      </c>
      <c r="AB99" s="1">
        <v>67884.3</v>
      </c>
    </row>
    <row r="100" spans="1:28" x14ac:dyDescent="0.25">
      <c r="A100" s="1">
        <v>123479040</v>
      </c>
      <c r="B100" s="1">
        <v>1093130505</v>
      </c>
      <c r="C100" s="1" t="s">
        <v>365</v>
      </c>
      <c r="D100" s="1" t="s">
        <v>366</v>
      </c>
      <c r="E100" s="1" t="s">
        <v>367</v>
      </c>
      <c r="F100" s="1" t="s">
        <v>144</v>
      </c>
      <c r="G100" s="1" t="s">
        <v>154</v>
      </c>
      <c r="H100" s="1">
        <v>506001</v>
      </c>
      <c r="I100" s="1" t="s">
        <v>52</v>
      </c>
      <c r="J100" s="1" t="s">
        <v>368</v>
      </c>
      <c r="K100" s="1" t="s">
        <v>39</v>
      </c>
      <c r="L100" s="1" t="s">
        <v>40</v>
      </c>
      <c r="M100" s="1" t="s">
        <v>371</v>
      </c>
      <c r="N100" s="1" t="s">
        <v>55</v>
      </c>
      <c r="O100" s="1" t="s">
        <v>333</v>
      </c>
      <c r="P100" s="1" t="s">
        <v>370</v>
      </c>
      <c r="Q100" s="1"/>
      <c r="R100" s="1" t="s">
        <v>367</v>
      </c>
      <c r="S100" s="1" t="s">
        <v>159</v>
      </c>
      <c r="T100" s="1" t="s">
        <v>140</v>
      </c>
      <c r="U100" s="1" t="s">
        <v>140</v>
      </c>
      <c r="V100" s="1" t="s">
        <v>140</v>
      </c>
      <c r="W100" s="1" t="s">
        <v>140</v>
      </c>
      <c r="X100" s="1" t="s">
        <v>140</v>
      </c>
      <c r="Y100" s="1" t="s">
        <v>140</v>
      </c>
      <c r="Z100" s="1">
        <v>5029870174</v>
      </c>
      <c r="AA100" s="1">
        <v>32593</v>
      </c>
      <c r="AB100" s="1">
        <v>35852.300000000003</v>
      </c>
    </row>
  </sheetData>
  <conditionalFormatting sqref="A2:A100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"/>
  <sheetViews>
    <sheetView zoomScale="120" zoomScaleNormal="120" workbookViewId="0">
      <selection activeCell="H10" sqref="H10"/>
    </sheetView>
  </sheetViews>
  <sheetFormatPr defaultRowHeight="15" x14ac:dyDescent="0.25"/>
  <cols>
    <col min="1" max="1" width="11.7109375" bestFit="1" customWidth="1"/>
    <col min="2" max="2" width="21.140625" bestFit="1" customWidth="1"/>
    <col min="3" max="3" width="14.85546875" bestFit="1" customWidth="1"/>
    <col min="4" max="4" width="10.7109375" customWidth="1"/>
    <col min="5" max="5" width="11.7109375" customWidth="1"/>
    <col min="8" max="8" width="64" bestFit="1" customWidth="1"/>
  </cols>
  <sheetData>
    <row r="1" spans="1:8" ht="15.75" thickBot="1" x14ac:dyDescent="0.3">
      <c r="A1" s="5" t="s">
        <v>8</v>
      </c>
      <c r="B1" s="5" t="s">
        <v>30</v>
      </c>
      <c r="C1" s="5" t="s">
        <v>9</v>
      </c>
      <c r="D1" s="5" t="s">
        <v>406</v>
      </c>
      <c r="E1" s="5" t="s">
        <v>7</v>
      </c>
      <c r="H1" s="39" t="s">
        <v>372</v>
      </c>
    </row>
    <row r="2" spans="1:8" x14ac:dyDescent="0.25">
      <c r="A2" s="1">
        <v>33650120</v>
      </c>
      <c r="B2" s="1">
        <f>VLOOKUP($A2,Data1!$A$1:$AB$100,MATCH(Assignment!B$1,Data1!$A$1:$AB$1,0),0)</f>
        <v>8834610399</v>
      </c>
      <c r="C2" s="1" t="str">
        <f>VLOOKUP($A2,Data1!$A$1:$AB$100,MATCH(Assignment!C$1,Data1!$A$1:$AB$1,0),0)</f>
        <v>104-100553469</v>
      </c>
      <c r="D2" s="1">
        <f>VLOOKUP($A2,Data1!$A$1:$AB$100,MATCH(Assignment!D$1,Data1!$A$1:$AB$1,0),0)</f>
        <v>84340</v>
      </c>
      <c r="E2" s="1">
        <f>VLOOKUP($A2,Data1!$A$1:$AB$100,MATCH(Assignment!E$1,Data1!$A$1:$AB$1,0),0)</f>
        <v>92774</v>
      </c>
    </row>
    <row r="3" spans="1:8" x14ac:dyDescent="0.25">
      <c r="A3" s="1">
        <v>123959583</v>
      </c>
      <c r="B3" s="1">
        <f>VLOOKUP($A3,Data1!$A$1:$AB$100,MATCH(Assignment!B$1,Data1!$A$1:$AB$1,0),0)</f>
        <v>2012807905</v>
      </c>
      <c r="C3" s="1">
        <f>VLOOKUP($A3,Data1!$A$1:$AB$100,MATCH(Assignment!C$1,Data1!$A$1:$AB$1,0),0)</f>
        <v>1098275974</v>
      </c>
      <c r="D3" s="1">
        <f>VLOOKUP($A3,Data1!$A$1:$AB$100,MATCH(Assignment!D$1,Data1!$A$1:$AB$1,0),0)</f>
        <v>71974</v>
      </c>
      <c r="E3" s="1">
        <f>VLOOKUP($A3,Data1!$A$1:$AB$100,MATCH(Assignment!E$1,Data1!$A$1:$AB$1,0),0)</f>
        <v>79171.399999999994</v>
      </c>
    </row>
    <row r="4" spans="1:8" x14ac:dyDescent="0.25">
      <c r="A4" s="1">
        <v>123959586</v>
      </c>
      <c r="B4" s="1">
        <f>VLOOKUP($A4,Data1!$A$1:$AB$100,MATCH(Assignment!B$1,Data1!$A$1:$AB$1,0),0)</f>
        <v>3048886107</v>
      </c>
      <c r="C4" s="1">
        <f>VLOOKUP($A4,Data1!$A$1:$AB$100,MATCH(Assignment!C$1,Data1!$A$1:$AB$1,0),0)</f>
        <v>1098266379</v>
      </c>
      <c r="D4" s="1">
        <f>VLOOKUP($A4,Data1!$A$1:$AB$100,MATCH(Assignment!D$1,Data1!$A$1:$AB$1,0),0)</f>
        <v>33015</v>
      </c>
      <c r="E4" s="1">
        <f>VLOOKUP($A4,Data1!$A$1:$AB$100,MATCH(Assignment!E$1,Data1!$A$1:$AB$1,0),0)</f>
        <v>36316.5</v>
      </c>
    </row>
    <row r="5" spans="1:8" x14ac:dyDescent="0.25">
      <c r="A5" s="1">
        <v>123959590</v>
      </c>
      <c r="B5" s="1">
        <f>VLOOKUP($A5,Data1!$A$1:$AB$100,MATCH(Assignment!B$1,Data1!$A$1:$AB$1,0),0)</f>
        <v>6475656325</v>
      </c>
      <c r="C5" s="1">
        <f>VLOOKUP($A5,Data1!$A$1:$AB$100,MATCH(Assignment!C$1,Data1!$A$1:$AB$1,0),0)</f>
        <v>1098273293</v>
      </c>
      <c r="D5" s="1">
        <f>VLOOKUP($A5,Data1!$A$1:$AB$100,MATCH(Assignment!D$1,Data1!$A$1:$AB$1,0),0)</f>
        <v>41908</v>
      </c>
      <c r="E5" s="1">
        <f>VLOOKUP($A5,Data1!$A$1:$AB$100,MATCH(Assignment!E$1,Data1!$A$1:$AB$1,0),0)</f>
        <v>46098.8</v>
      </c>
    </row>
    <row r="6" spans="1:8" x14ac:dyDescent="0.25">
      <c r="A6" s="1">
        <v>123959593</v>
      </c>
      <c r="B6" s="1">
        <f>VLOOKUP($A6,Data1!$A$1:$AB$100,MATCH(Assignment!B$1,Data1!$A$1:$AB$1,0),0)</f>
        <v>7876637952</v>
      </c>
      <c r="C6" s="1">
        <f>VLOOKUP($A6,Data1!$A$1:$AB$100,MATCH(Assignment!C$1,Data1!$A$1:$AB$1,0),0)</f>
        <v>1098273295</v>
      </c>
      <c r="D6" s="1">
        <f>VLOOKUP($A6,Data1!$A$1:$AB$100,MATCH(Assignment!D$1,Data1!$A$1:$AB$1,0),0)</f>
        <v>35628</v>
      </c>
      <c r="E6" s="1">
        <f>VLOOKUP($A6,Data1!$A$1:$AB$100,MATCH(Assignment!E$1,Data1!$A$1:$AB$1,0),0)</f>
        <v>39190.800000000003</v>
      </c>
    </row>
    <row r="7" spans="1:8" x14ac:dyDescent="0.25">
      <c r="A7" s="1">
        <v>123959597</v>
      </c>
      <c r="B7" s="1">
        <f>VLOOKUP($A7,Data1!$A$1:$AB$100,MATCH(Assignment!B$1,Data1!$A$1:$AB$1,0),0)</f>
        <v>5635055178</v>
      </c>
      <c r="C7" s="1">
        <f>VLOOKUP($A7,Data1!$A$1:$AB$100,MATCH(Assignment!C$1,Data1!$A$1:$AB$1,0),0)</f>
        <v>1098273292</v>
      </c>
      <c r="D7" s="1">
        <f>VLOOKUP($A7,Data1!$A$1:$AB$100,MATCH(Assignment!D$1,Data1!$A$1:$AB$1,0),0)</f>
        <v>85864</v>
      </c>
      <c r="E7" s="1">
        <f>VLOOKUP($A7,Data1!$A$1:$AB$100,MATCH(Assignment!E$1,Data1!$A$1:$AB$1,0),0)</f>
        <v>94450.4</v>
      </c>
    </row>
    <row r="8" spans="1:8" x14ac:dyDescent="0.25">
      <c r="A8" s="1">
        <v>123959598</v>
      </c>
      <c r="B8" s="1">
        <f>VLOOKUP($A8,Data1!$A$1:$AB$100,MATCH(Assignment!B$1,Data1!$A$1:$AB$1,0),0)</f>
        <v>6963819882</v>
      </c>
      <c r="C8" s="1">
        <f>VLOOKUP($A8,Data1!$A$1:$AB$100,MATCH(Assignment!C$1,Data1!$A$1:$AB$1,0),0)</f>
        <v>1098275980</v>
      </c>
      <c r="D8" s="1">
        <f>VLOOKUP($A8,Data1!$A$1:$AB$100,MATCH(Assignment!D$1,Data1!$A$1:$AB$1,0),0)</f>
        <v>76615</v>
      </c>
      <c r="E8" s="1">
        <f>VLOOKUP($A8,Data1!$A$1:$AB$100,MATCH(Assignment!E$1,Data1!$A$1:$AB$1,0),0)</f>
        <v>84276.5</v>
      </c>
    </row>
    <row r="9" spans="1:8" x14ac:dyDescent="0.25">
      <c r="A9" s="1">
        <v>123959599</v>
      </c>
      <c r="B9" s="1">
        <f>VLOOKUP($A9,Data1!$A$1:$AB$100,MATCH(Assignment!B$1,Data1!$A$1:$AB$1,0),0)</f>
        <v>6474042661</v>
      </c>
      <c r="C9" s="1">
        <f>VLOOKUP($A9,Data1!$A$1:$AB$100,MATCH(Assignment!C$1,Data1!$A$1:$AB$1,0),0)</f>
        <v>1098273291</v>
      </c>
      <c r="D9" s="1">
        <f>VLOOKUP($A9,Data1!$A$1:$AB$100,MATCH(Assignment!D$1,Data1!$A$1:$AB$1,0),0)</f>
        <v>36648</v>
      </c>
      <c r="E9" s="1">
        <f>VLOOKUP($A9,Data1!$A$1:$AB$100,MATCH(Assignment!E$1,Data1!$A$1:$AB$1,0),0)</f>
        <v>40312.800000000003</v>
      </c>
    </row>
    <row r="10" spans="1:8" x14ac:dyDescent="0.25">
      <c r="A10" s="1">
        <v>123959601</v>
      </c>
      <c r="B10" s="1">
        <f>VLOOKUP($A10,Data1!$A$1:$AB$100,MATCH(Assignment!B$1,Data1!$A$1:$AB$1,0),0)</f>
        <v>7476161828</v>
      </c>
      <c r="C10" s="1">
        <f>VLOOKUP($A10,Data1!$A$1:$AB$100,MATCH(Assignment!C$1,Data1!$A$1:$AB$1,0),0)</f>
        <v>1098273300</v>
      </c>
      <c r="D10" s="1">
        <f>VLOOKUP($A10,Data1!$A$1:$AB$100,MATCH(Assignment!D$1,Data1!$A$1:$AB$1,0),0)</f>
        <v>78686</v>
      </c>
      <c r="E10" s="1">
        <f>VLOOKUP($A10,Data1!$A$1:$AB$100,MATCH(Assignment!E$1,Data1!$A$1:$AB$1,0),0)</f>
        <v>86554.6</v>
      </c>
    </row>
    <row r="11" spans="1:8" x14ac:dyDescent="0.25">
      <c r="A11" s="1">
        <v>123959602</v>
      </c>
      <c r="B11" s="1">
        <f>VLOOKUP($A11,Data1!$A$1:$AB$100,MATCH(Assignment!B$1,Data1!$A$1:$AB$1,0),0)</f>
        <v>6328290359</v>
      </c>
      <c r="C11" s="1">
        <f>VLOOKUP($A11,Data1!$A$1:$AB$100,MATCH(Assignment!C$1,Data1!$A$1:$AB$1,0),0)</f>
        <v>1098273297</v>
      </c>
      <c r="D11" s="1">
        <f>VLOOKUP($A11,Data1!$A$1:$AB$100,MATCH(Assignment!D$1,Data1!$A$1:$AB$1,0),0)</f>
        <v>32385</v>
      </c>
      <c r="E11" s="1">
        <f>VLOOKUP($A11,Data1!$A$1:$AB$100,MATCH(Assignment!E$1,Data1!$A$1:$AB$1,0),0)</f>
        <v>35623.5</v>
      </c>
    </row>
    <row r="12" spans="1:8" x14ac:dyDescent="0.25">
      <c r="A12" s="1">
        <v>123959603</v>
      </c>
      <c r="B12" s="1">
        <f>VLOOKUP($A12,Data1!$A$1:$AB$100,MATCH(Assignment!B$1,Data1!$A$1:$AB$1,0),0)</f>
        <v>8753319098</v>
      </c>
      <c r="C12" s="1">
        <f>VLOOKUP($A12,Data1!$A$1:$AB$100,MATCH(Assignment!C$1,Data1!$A$1:$AB$1,0),0)</f>
        <v>1098275983</v>
      </c>
      <c r="D12" s="1">
        <f>VLOOKUP($A12,Data1!$A$1:$AB$100,MATCH(Assignment!D$1,Data1!$A$1:$AB$1,0),0)</f>
        <v>32075</v>
      </c>
      <c r="E12" s="1">
        <f>VLOOKUP($A12,Data1!$A$1:$AB$100,MATCH(Assignment!E$1,Data1!$A$1:$AB$1,0),0)</f>
        <v>35282.5</v>
      </c>
    </row>
    <row r="13" spans="1:8" x14ac:dyDescent="0.25">
      <c r="A13" s="1">
        <v>123959604</v>
      </c>
      <c r="B13" s="1">
        <f>VLOOKUP($A13,Data1!$A$1:$AB$100,MATCH(Assignment!B$1,Data1!$A$1:$AB$1,0),0)</f>
        <v>1121139599</v>
      </c>
      <c r="C13" s="1">
        <f>VLOOKUP($A13,Data1!$A$1:$AB$100,MATCH(Assignment!C$1,Data1!$A$1:$AB$1,0),0)</f>
        <v>1098273299</v>
      </c>
      <c r="D13" s="1">
        <f>VLOOKUP($A13,Data1!$A$1:$AB$100,MATCH(Assignment!D$1,Data1!$A$1:$AB$1,0),0)</f>
        <v>75133</v>
      </c>
      <c r="E13" s="1">
        <f>VLOOKUP($A13,Data1!$A$1:$AB$100,MATCH(Assignment!E$1,Data1!$A$1:$AB$1,0),0)</f>
        <v>82646.3</v>
      </c>
    </row>
    <row r="14" spans="1:8" x14ac:dyDescent="0.25">
      <c r="A14" s="1">
        <v>123959608</v>
      </c>
      <c r="B14" s="1">
        <f>VLOOKUP($A14,Data1!$A$1:$AB$100,MATCH(Assignment!B$1,Data1!$A$1:$AB$1,0),0)</f>
        <v>6872562877</v>
      </c>
      <c r="C14" s="1">
        <f>VLOOKUP($A14,Data1!$A$1:$AB$100,MATCH(Assignment!C$1,Data1!$A$1:$AB$1,0),0)</f>
        <v>1098275987</v>
      </c>
      <c r="D14" s="1">
        <f>VLOOKUP($A14,Data1!$A$1:$AB$100,MATCH(Assignment!D$1,Data1!$A$1:$AB$1,0),0)</f>
        <v>63026</v>
      </c>
      <c r="E14" s="1">
        <f>VLOOKUP($A14,Data1!$A$1:$AB$100,MATCH(Assignment!E$1,Data1!$A$1:$AB$1,0),0)</f>
        <v>69328.600000000006</v>
      </c>
    </row>
    <row r="15" spans="1:8" x14ac:dyDescent="0.25">
      <c r="A15" s="1">
        <v>123959611</v>
      </c>
      <c r="B15" s="1">
        <f>VLOOKUP($A15,Data1!$A$1:$AB$100,MATCH(Assignment!B$1,Data1!$A$1:$AB$1,0),0)</f>
        <v>2907029929</v>
      </c>
      <c r="C15" s="1">
        <f>VLOOKUP($A15,Data1!$A$1:$AB$100,MATCH(Assignment!C$1,Data1!$A$1:$AB$1,0),0)</f>
        <v>1098266383</v>
      </c>
      <c r="D15" s="1">
        <f>VLOOKUP($A15,Data1!$A$1:$AB$100,MATCH(Assignment!D$1,Data1!$A$1:$AB$1,0),0)</f>
        <v>81801</v>
      </c>
      <c r="E15" s="1">
        <f>VLOOKUP($A15,Data1!$A$1:$AB$100,MATCH(Assignment!E$1,Data1!$A$1:$AB$1,0),0)</f>
        <v>89981.1</v>
      </c>
    </row>
    <row r="16" spans="1:8" x14ac:dyDescent="0.25">
      <c r="A16" s="1">
        <v>123959613</v>
      </c>
      <c r="B16" s="1">
        <f>VLOOKUP($A16,Data1!$A$1:$AB$100,MATCH(Assignment!B$1,Data1!$A$1:$AB$1,0),0)</f>
        <v>6155855726</v>
      </c>
      <c r="C16" s="1">
        <f>VLOOKUP($A16,Data1!$A$1:$AB$100,MATCH(Assignment!C$1,Data1!$A$1:$AB$1,0),0)</f>
        <v>1098273296</v>
      </c>
      <c r="D16" s="1">
        <f>VLOOKUP($A16,Data1!$A$1:$AB$100,MATCH(Assignment!D$1,Data1!$A$1:$AB$1,0),0)</f>
        <v>43444</v>
      </c>
      <c r="E16" s="1">
        <f>VLOOKUP($A16,Data1!$A$1:$AB$100,MATCH(Assignment!E$1,Data1!$A$1:$AB$1,0),0)</f>
        <v>47788.4</v>
      </c>
    </row>
    <row r="17" spans="1:5" x14ac:dyDescent="0.25">
      <c r="A17" s="1">
        <v>123959616</v>
      </c>
      <c r="B17" s="1">
        <f>VLOOKUP($A17,Data1!$A$1:$AB$100,MATCH(Assignment!B$1,Data1!$A$1:$AB$1,0),0)</f>
        <v>4287669901</v>
      </c>
      <c r="C17" s="1">
        <f>VLOOKUP($A17,Data1!$A$1:$AB$100,MATCH(Assignment!C$1,Data1!$A$1:$AB$1,0),0)</f>
        <v>1098273304</v>
      </c>
      <c r="D17" s="1">
        <f>VLOOKUP($A17,Data1!$A$1:$AB$100,MATCH(Assignment!D$1,Data1!$A$1:$AB$1,0),0)</f>
        <v>60760</v>
      </c>
      <c r="E17" s="1">
        <f>VLOOKUP($A17,Data1!$A$1:$AB$100,MATCH(Assignment!E$1,Data1!$A$1:$AB$1,0),0)</f>
        <v>66836</v>
      </c>
    </row>
    <row r="18" spans="1:5" x14ac:dyDescent="0.25">
      <c r="A18" s="1">
        <v>123959617</v>
      </c>
      <c r="B18" s="1">
        <f>VLOOKUP($A18,Data1!$A$1:$AB$100,MATCH(Assignment!B$1,Data1!$A$1:$AB$1,0),0)</f>
        <v>3115220880</v>
      </c>
      <c r="C18" s="1">
        <f>VLOOKUP($A18,Data1!$A$1:$AB$100,MATCH(Assignment!C$1,Data1!$A$1:$AB$1,0),0)</f>
        <v>1098275988</v>
      </c>
      <c r="D18" s="1">
        <f>VLOOKUP($A18,Data1!$A$1:$AB$100,MATCH(Assignment!D$1,Data1!$A$1:$AB$1,0),0)</f>
        <v>39303</v>
      </c>
      <c r="E18" s="1">
        <f>VLOOKUP($A18,Data1!$A$1:$AB$100,MATCH(Assignment!E$1,Data1!$A$1:$AB$1,0),0)</f>
        <v>43233.3</v>
      </c>
    </row>
    <row r="19" spans="1:5" x14ac:dyDescent="0.25">
      <c r="A19" s="1">
        <v>123959618</v>
      </c>
      <c r="B19" s="1">
        <f>VLOOKUP($A19,Data1!$A$1:$AB$100,MATCH(Assignment!B$1,Data1!$A$1:$AB$1,0),0)</f>
        <v>9193798198</v>
      </c>
      <c r="C19" s="1">
        <f>VLOOKUP($A19,Data1!$A$1:$AB$100,MATCH(Assignment!C$1,Data1!$A$1:$AB$1,0),0)</f>
        <v>1098275985</v>
      </c>
      <c r="D19" s="1">
        <f>VLOOKUP($A19,Data1!$A$1:$AB$100,MATCH(Assignment!D$1,Data1!$A$1:$AB$1,0),0)</f>
        <v>58062</v>
      </c>
      <c r="E19" s="1">
        <f>VLOOKUP($A19,Data1!$A$1:$AB$100,MATCH(Assignment!E$1,Data1!$A$1:$AB$1,0),0)</f>
        <v>63868.2</v>
      </c>
    </row>
    <row r="20" spans="1:5" x14ac:dyDescent="0.25">
      <c r="A20" s="1">
        <v>123959620</v>
      </c>
      <c r="B20" s="1">
        <f>VLOOKUP($A20,Data1!$A$1:$AB$100,MATCH(Assignment!B$1,Data1!$A$1:$AB$1,0),0)</f>
        <v>7824359555</v>
      </c>
      <c r="C20" s="1">
        <f>VLOOKUP($A20,Data1!$A$1:$AB$100,MATCH(Assignment!C$1,Data1!$A$1:$AB$1,0),0)</f>
        <v>1098275984</v>
      </c>
      <c r="D20" s="1">
        <f>VLOOKUP($A20,Data1!$A$1:$AB$100,MATCH(Assignment!D$1,Data1!$A$1:$AB$1,0),0)</f>
        <v>43332</v>
      </c>
      <c r="E20" s="1">
        <f>VLOOKUP($A20,Data1!$A$1:$AB$100,MATCH(Assignment!E$1,Data1!$A$1:$AB$1,0),0)</f>
        <v>47665.2</v>
      </c>
    </row>
    <row r="21" spans="1:5" x14ac:dyDescent="0.25">
      <c r="A21" s="1">
        <v>123959622</v>
      </c>
      <c r="B21" s="1">
        <f>VLOOKUP($A21,Data1!$A$1:$AB$100,MATCH(Assignment!B$1,Data1!$A$1:$AB$1,0),0)</f>
        <v>4936509131</v>
      </c>
      <c r="C21" s="1">
        <f>VLOOKUP($A21,Data1!$A$1:$AB$100,MATCH(Assignment!C$1,Data1!$A$1:$AB$1,0),0)</f>
        <v>1098275119</v>
      </c>
      <c r="D21" s="1">
        <f>VLOOKUP($A21,Data1!$A$1:$AB$100,MATCH(Assignment!D$1,Data1!$A$1:$AB$1,0),0)</f>
        <v>67193</v>
      </c>
      <c r="E21" s="1">
        <f>VLOOKUP($A21,Data1!$A$1:$AB$100,MATCH(Assignment!E$1,Data1!$A$1:$AB$1,0),0)</f>
        <v>73912.3</v>
      </c>
    </row>
    <row r="22" spans="1:5" x14ac:dyDescent="0.25">
      <c r="A22" s="1">
        <v>123959624</v>
      </c>
      <c r="B22" s="1">
        <f>VLOOKUP($A22,Data1!$A$1:$AB$100,MATCH(Assignment!B$1,Data1!$A$1:$AB$1,0),0)</f>
        <v>4695362351</v>
      </c>
      <c r="C22" s="1">
        <f>VLOOKUP($A22,Data1!$A$1:$AB$100,MATCH(Assignment!C$1,Data1!$A$1:$AB$1,0),0)</f>
        <v>1098275118</v>
      </c>
      <c r="D22" s="1">
        <f>VLOOKUP($A22,Data1!$A$1:$AB$100,MATCH(Assignment!D$1,Data1!$A$1:$AB$1,0),0)</f>
        <v>57571</v>
      </c>
      <c r="E22" s="1">
        <f>VLOOKUP($A22,Data1!$A$1:$AB$100,MATCH(Assignment!E$1,Data1!$A$1:$AB$1,0),0)</f>
        <v>63328.1</v>
      </c>
    </row>
    <row r="23" spans="1:5" x14ac:dyDescent="0.25">
      <c r="A23" s="1">
        <v>103959341</v>
      </c>
      <c r="B23" s="1">
        <f>VLOOKUP($A23,Data1!$A$1:$AB$100,MATCH(Assignment!B$1,Data1!$A$1:$AB$1,0),0)</f>
        <v>4217217219</v>
      </c>
      <c r="C23" s="1">
        <f>VLOOKUP($A23,Data1!$A$1:$AB$100,MATCH(Assignment!C$1,Data1!$A$1:$AB$1,0),0)</f>
        <v>1021689185</v>
      </c>
      <c r="D23" s="1">
        <f>VLOOKUP($A23,Data1!$A$1:$AB$100,MATCH(Assignment!D$1,Data1!$A$1:$AB$1,0),0)</f>
        <v>21909</v>
      </c>
      <c r="E23" s="1">
        <f>VLOOKUP($A23,Data1!$A$1:$AB$100,MATCH(Assignment!E$1,Data1!$A$1:$AB$1,0),0)</f>
        <v>24099.9</v>
      </c>
    </row>
    <row r="24" spans="1:5" x14ac:dyDescent="0.25">
      <c r="A24" s="1">
        <v>103959462</v>
      </c>
      <c r="B24" s="1">
        <f>VLOOKUP($A24,Data1!$A$1:$AB$100,MATCH(Assignment!B$1,Data1!$A$1:$AB$1,0),0)</f>
        <v>1540408727</v>
      </c>
      <c r="C24" s="1">
        <f>VLOOKUP($A24,Data1!$A$1:$AB$100,MATCH(Assignment!C$1,Data1!$A$1:$AB$1,0),0)</f>
        <v>1021688938</v>
      </c>
      <c r="D24" s="1">
        <f>VLOOKUP($A24,Data1!$A$1:$AB$100,MATCH(Assignment!D$1,Data1!$A$1:$AB$1,0),0)</f>
        <v>72062</v>
      </c>
      <c r="E24" s="1">
        <f>VLOOKUP($A24,Data1!$A$1:$AB$100,MATCH(Assignment!E$1,Data1!$A$1:$AB$1,0),0)</f>
        <v>79268.2</v>
      </c>
    </row>
    <row r="25" spans="1:5" x14ac:dyDescent="0.25">
      <c r="A25" s="1">
        <v>118664052</v>
      </c>
      <c r="B25" s="1">
        <f>VLOOKUP($A25,Data1!$A$1:$AB$100,MATCH(Assignment!B$1,Data1!$A$1:$AB$1,0),0)</f>
        <v>6942291617</v>
      </c>
      <c r="C25" s="1">
        <f>VLOOKUP($A25,Data1!$A$1:$AB$100,MATCH(Assignment!C$1,Data1!$A$1:$AB$1,0),0)</f>
        <v>1050363146</v>
      </c>
      <c r="D25" s="1">
        <f>VLOOKUP($A25,Data1!$A$1:$AB$100,MATCH(Assignment!D$1,Data1!$A$1:$AB$1,0),0)</f>
        <v>30354</v>
      </c>
      <c r="E25" s="1">
        <f>VLOOKUP($A25,Data1!$A$1:$AB$100,MATCH(Assignment!E$1,Data1!$A$1:$AB$1,0),0)</f>
        <v>33389.4</v>
      </c>
    </row>
    <row r="26" spans="1:5" x14ac:dyDescent="0.25">
      <c r="A26" s="1">
        <v>123959490</v>
      </c>
      <c r="B26" s="1">
        <f>VLOOKUP($A26,Data1!$A$1:$AB$100,MATCH(Assignment!B$1,Data1!$A$1:$AB$1,0),0)</f>
        <v>8211485862</v>
      </c>
      <c r="C26" s="1">
        <f>VLOOKUP($A26,Data1!$A$1:$AB$100,MATCH(Assignment!C$1,Data1!$A$1:$AB$1,0),0)</f>
        <v>1098275085</v>
      </c>
      <c r="D26" s="1">
        <f>VLOOKUP($A26,Data1!$A$1:$AB$100,MATCH(Assignment!D$1,Data1!$A$1:$AB$1,0),0)</f>
        <v>89692</v>
      </c>
      <c r="E26" s="1">
        <f>VLOOKUP($A26,Data1!$A$1:$AB$100,MATCH(Assignment!E$1,Data1!$A$1:$AB$1,0),0)</f>
        <v>98661.2</v>
      </c>
    </row>
    <row r="27" spans="1:5" x14ac:dyDescent="0.25">
      <c r="A27" s="1">
        <v>123959491</v>
      </c>
      <c r="B27" s="1">
        <f>VLOOKUP($A27,Data1!$A$1:$AB$100,MATCH(Assignment!B$1,Data1!$A$1:$AB$1,0),0)</f>
        <v>1150517954</v>
      </c>
      <c r="C27" s="1">
        <f>VLOOKUP($A27,Data1!$A$1:$AB$100,MATCH(Assignment!C$1,Data1!$A$1:$AB$1,0),0)</f>
        <v>1098273268</v>
      </c>
      <c r="D27" s="1">
        <f>VLOOKUP($A27,Data1!$A$1:$AB$100,MATCH(Assignment!D$1,Data1!$A$1:$AB$1,0),0)</f>
        <v>35629</v>
      </c>
      <c r="E27" s="1">
        <f>VLOOKUP($A27,Data1!$A$1:$AB$100,MATCH(Assignment!E$1,Data1!$A$1:$AB$1,0),0)</f>
        <v>39191.9</v>
      </c>
    </row>
    <row r="28" spans="1:5" x14ac:dyDescent="0.25">
      <c r="A28" s="1">
        <v>123959492</v>
      </c>
      <c r="B28" s="1">
        <f>VLOOKUP($A28,Data1!$A$1:$AB$100,MATCH(Assignment!B$1,Data1!$A$1:$AB$1,0),0)</f>
        <v>1232734237</v>
      </c>
      <c r="C28" s="1">
        <f>VLOOKUP($A28,Data1!$A$1:$AB$100,MATCH(Assignment!C$1,Data1!$A$1:$AB$1,0),0)</f>
        <v>1098273264</v>
      </c>
      <c r="D28" s="1">
        <f>VLOOKUP($A28,Data1!$A$1:$AB$100,MATCH(Assignment!D$1,Data1!$A$1:$AB$1,0),0)</f>
        <v>75682</v>
      </c>
      <c r="E28" s="1">
        <f>VLOOKUP($A28,Data1!$A$1:$AB$100,MATCH(Assignment!E$1,Data1!$A$1:$AB$1,0),0)</f>
        <v>83250.2</v>
      </c>
    </row>
    <row r="29" spans="1:5" x14ac:dyDescent="0.25">
      <c r="A29" s="1">
        <v>123959493</v>
      </c>
      <c r="B29" s="1">
        <f>VLOOKUP($A29,Data1!$A$1:$AB$100,MATCH(Assignment!B$1,Data1!$A$1:$AB$1,0),0)</f>
        <v>6978517439</v>
      </c>
      <c r="C29" s="1">
        <f>VLOOKUP($A29,Data1!$A$1:$AB$100,MATCH(Assignment!C$1,Data1!$A$1:$AB$1,0),0)</f>
        <v>1098273265</v>
      </c>
      <c r="D29" s="1">
        <f>VLOOKUP($A29,Data1!$A$1:$AB$100,MATCH(Assignment!D$1,Data1!$A$1:$AB$1,0),0)</f>
        <v>28164</v>
      </c>
      <c r="E29" s="1">
        <f>VLOOKUP($A29,Data1!$A$1:$AB$100,MATCH(Assignment!E$1,Data1!$A$1:$AB$1,0),0)</f>
        <v>30980.400000000001</v>
      </c>
    </row>
    <row r="30" spans="1:5" x14ac:dyDescent="0.25">
      <c r="A30" s="1">
        <v>123959494</v>
      </c>
      <c r="B30" s="1">
        <f>VLOOKUP($A30,Data1!$A$1:$AB$100,MATCH(Assignment!B$1,Data1!$A$1:$AB$1,0),0)</f>
        <v>4814218816</v>
      </c>
      <c r="C30" s="1">
        <f>VLOOKUP($A30,Data1!$A$1:$AB$100,MATCH(Assignment!C$1,Data1!$A$1:$AB$1,0),0)</f>
        <v>1098266367</v>
      </c>
      <c r="D30" s="1">
        <f>VLOOKUP($A30,Data1!$A$1:$AB$100,MATCH(Assignment!D$1,Data1!$A$1:$AB$1,0),0)</f>
        <v>26420</v>
      </c>
      <c r="E30" s="1">
        <f>VLOOKUP($A30,Data1!$A$1:$AB$100,MATCH(Assignment!E$1,Data1!$A$1:$AB$1,0),0)</f>
        <v>29062</v>
      </c>
    </row>
    <row r="31" spans="1:5" x14ac:dyDescent="0.25">
      <c r="A31" s="1">
        <v>123959495</v>
      </c>
      <c r="B31" s="1">
        <f>VLOOKUP($A31,Data1!$A$1:$AB$100,MATCH(Assignment!B$1,Data1!$A$1:$AB$1,0),0)</f>
        <v>4706346693</v>
      </c>
      <c r="C31" s="1">
        <f>VLOOKUP($A31,Data1!$A$1:$AB$100,MATCH(Assignment!C$1,Data1!$A$1:$AB$1,0),0)</f>
        <v>1098275081</v>
      </c>
      <c r="D31" s="1">
        <f>VLOOKUP($A31,Data1!$A$1:$AB$100,MATCH(Assignment!D$1,Data1!$A$1:$AB$1,0),0)</f>
        <v>72654</v>
      </c>
      <c r="E31" s="1">
        <f>VLOOKUP($A31,Data1!$A$1:$AB$100,MATCH(Assignment!E$1,Data1!$A$1:$AB$1,0),0)</f>
        <v>79919.399999999994</v>
      </c>
    </row>
    <row r="32" spans="1:5" x14ac:dyDescent="0.25">
      <c r="A32" s="1">
        <v>123959497</v>
      </c>
      <c r="B32" s="1">
        <f>VLOOKUP($A32,Data1!$A$1:$AB$100,MATCH(Assignment!B$1,Data1!$A$1:$AB$1,0),0)</f>
        <v>4002087531</v>
      </c>
      <c r="C32" s="1">
        <f>VLOOKUP($A32,Data1!$A$1:$AB$100,MATCH(Assignment!C$1,Data1!$A$1:$AB$1,0),0)</f>
        <v>1098273263</v>
      </c>
      <c r="D32" s="1">
        <f>VLOOKUP($A32,Data1!$A$1:$AB$100,MATCH(Assignment!D$1,Data1!$A$1:$AB$1,0),0)</f>
        <v>20116</v>
      </c>
      <c r="E32" s="1">
        <f>VLOOKUP($A32,Data1!$A$1:$AB$100,MATCH(Assignment!E$1,Data1!$A$1:$AB$1,0),0)</f>
        <v>22127.599999999999</v>
      </c>
    </row>
    <row r="33" spans="1:5" x14ac:dyDescent="0.25">
      <c r="A33" s="1">
        <v>123959498</v>
      </c>
      <c r="B33" s="1">
        <f>VLOOKUP($A33,Data1!$A$1:$AB$100,MATCH(Assignment!B$1,Data1!$A$1:$AB$1,0),0)</f>
        <v>5286675670</v>
      </c>
      <c r="C33" s="1">
        <f>VLOOKUP($A33,Data1!$A$1:$AB$100,MATCH(Assignment!C$1,Data1!$A$1:$AB$1,0),0)</f>
        <v>1098275967</v>
      </c>
      <c r="D33" s="1">
        <f>VLOOKUP($A33,Data1!$A$1:$AB$100,MATCH(Assignment!D$1,Data1!$A$1:$AB$1,0),0)</f>
        <v>54646</v>
      </c>
      <c r="E33" s="1">
        <f>VLOOKUP($A33,Data1!$A$1:$AB$100,MATCH(Assignment!E$1,Data1!$A$1:$AB$1,0),0)</f>
        <v>60110.6</v>
      </c>
    </row>
    <row r="34" spans="1:5" x14ac:dyDescent="0.25">
      <c r="A34" s="1">
        <v>123959499</v>
      </c>
      <c r="B34" s="1">
        <f>VLOOKUP($A34,Data1!$A$1:$AB$100,MATCH(Assignment!B$1,Data1!$A$1:$AB$1,0),0)</f>
        <v>4808690404</v>
      </c>
      <c r="C34" s="1">
        <f>VLOOKUP($A34,Data1!$A$1:$AB$100,MATCH(Assignment!C$1,Data1!$A$1:$AB$1,0),0)</f>
        <v>1098273260</v>
      </c>
      <c r="D34" s="1">
        <f>VLOOKUP($A34,Data1!$A$1:$AB$100,MATCH(Assignment!D$1,Data1!$A$1:$AB$1,0),0)</f>
        <v>37478</v>
      </c>
      <c r="E34" s="1">
        <f>VLOOKUP($A34,Data1!$A$1:$AB$100,MATCH(Assignment!E$1,Data1!$A$1:$AB$1,0),0)</f>
        <v>41225.800000000003</v>
      </c>
    </row>
    <row r="35" spans="1:5" x14ac:dyDescent="0.25">
      <c r="A35" s="1">
        <v>123959500</v>
      </c>
      <c r="B35" s="1">
        <f>VLOOKUP($A35,Data1!$A$1:$AB$100,MATCH(Assignment!B$1,Data1!$A$1:$AB$1,0),0)</f>
        <v>4630971580</v>
      </c>
      <c r="C35" s="1">
        <f>VLOOKUP($A35,Data1!$A$1:$AB$100,MATCH(Assignment!C$1,Data1!$A$1:$AB$1,0),0)</f>
        <v>1098273267</v>
      </c>
      <c r="D35" s="1">
        <f>VLOOKUP($A35,Data1!$A$1:$AB$100,MATCH(Assignment!D$1,Data1!$A$1:$AB$1,0),0)</f>
        <v>63038</v>
      </c>
      <c r="E35" s="1">
        <f>VLOOKUP($A35,Data1!$A$1:$AB$100,MATCH(Assignment!E$1,Data1!$A$1:$AB$1,0),0)</f>
        <v>69341.8</v>
      </c>
    </row>
    <row r="36" spans="1:5" x14ac:dyDescent="0.25">
      <c r="A36" s="1">
        <v>123959501</v>
      </c>
      <c r="B36" s="1">
        <f>VLOOKUP($A36,Data1!$A$1:$AB$100,MATCH(Assignment!B$1,Data1!$A$1:$AB$1,0),0)</f>
        <v>2339446505</v>
      </c>
      <c r="C36" s="1">
        <f>VLOOKUP($A36,Data1!$A$1:$AB$100,MATCH(Assignment!C$1,Data1!$A$1:$AB$1,0),0)</f>
        <v>1098275964</v>
      </c>
      <c r="D36" s="1">
        <f>VLOOKUP($A36,Data1!$A$1:$AB$100,MATCH(Assignment!D$1,Data1!$A$1:$AB$1,0),0)</f>
        <v>59854</v>
      </c>
      <c r="E36" s="1">
        <f>VLOOKUP($A36,Data1!$A$1:$AB$100,MATCH(Assignment!E$1,Data1!$A$1:$AB$1,0),0)</f>
        <v>65839.399999999994</v>
      </c>
    </row>
    <row r="37" spans="1:5" x14ac:dyDescent="0.25">
      <c r="A37" s="1">
        <v>123959502</v>
      </c>
      <c r="B37" s="1">
        <f>VLOOKUP($A37,Data1!$A$1:$AB$100,MATCH(Assignment!B$1,Data1!$A$1:$AB$1,0),0)</f>
        <v>9830936321</v>
      </c>
      <c r="C37" s="1">
        <f>VLOOKUP($A37,Data1!$A$1:$AB$100,MATCH(Assignment!C$1,Data1!$A$1:$AB$1,0),0)</f>
        <v>1098275083</v>
      </c>
      <c r="D37" s="1">
        <f>VLOOKUP($A37,Data1!$A$1:$AB$100,MATCH(Assignment!D$1,Data1!$A$1:$AB$1,0),0)</f>
        <v>49948</v>
      </c>
      <c r="E37" s="1">
        <f>VLOOKUP($A37,Data1!$A$1:$AB$100,MATCH(Assignment!E$1,Data1!$A$1:$AB$1,0),0)</f>
        <v>54942.8</v>
      </c>
    </row>
    <row r="38" spans="1:5" x14ac:dyDescent="0.25">
      <c r="A38" s="1">
        <v>123959503</v>
      </c>
      <c r="B38" s="1">
        <f>VLOOKUP($A38,Data1!$A$1:$AB$100,MATCH(Assignment!B$1,Data1!$A$1:$AB$1,0),0)</f>
        <v>6988287323</v>
      </c>
      <c r="C38" s="1">
        <f>VLOOKUP($A38,Data1!$A$1:$AB$100,MATCH(Assignment!C$1,Data1!$A$1:$AB$1,0),0)</f>
        <v>1098273269</v>
      </c>
      <c r="D38" s="1">
        <f>VLOOKUP($A38,Data1!$A$1:$AB$100,MATCH(Assignment!D$1,Data1!$A$1:$AB$1,0),0)</f>
        <v>48170</v>
      </c>
      <c r="E38" s="1">
        <f>VLOOKUP($A38,Data1!$A$1:$AB$100,MATCH(Assignment!E$1,Data1!$A$1:$AB$1,0),0)</f>
        <v>52987</v>
      </c>
    </row>
    <row r="39" spans="1:5" x14ac:dyDescent="0.25">
      <c r="A39" s="1">
        <v>123959504</v>
      </c>
      <c r="B39" s="1">
        <f>VLOOKUP($A39,Data1!$A$1:$AB$100,MATCH(Assignment!B$1,Data1!$A$1:$AB$1,0),0)</f>
        <v>2663400982</v>
      </c>
      <c r="C39" s="1">
        <f>VLOOKUP($A39,Data1!$A$1:$AB$100,MATCH(Assignment!C$1,Data1!$A$1:$AB$1,0),0)</f>
        <v>1098275080</v>
      </c>
      <c r="D39" s="1">
        <f>VLOOKUP($A39,Data1!$A$1:$AB$100,MATCH(Assignment!D$1,Data1!$A$1:$AB$1,0),0)</f>
        <v>81253</v>
      </c>
      <c r="E39" s="1">
        <f>VLOOKUP($A39,Data1!$A$1:$AB$100,MATCH(Assignment!E$1,Data1!$A$1:$AB$1,0),0)</f>
        <v>89378.3</v>
      </c>
    </row>
    <row r="40" spans="1:5" x14ac:dyDescent="0.25">
      <c r="A40" s="1">
        <v>123959505</v>
      </c>
      <c r="B40" s="1">
        <f>VLOOKUP($A40,Data1!$A$1:$AB$100,MATCH(Assignment!B$1,Data1!$A$1:$AB$1,0),0)</f>
        <v>5121182223</v>
      </c>
      <c r="C40" s="1">
        <f>VLOOKUP($A40,Data1!$A$1:$AB$100,MATCH(Assignment!C$1,Data1!$A$1:$AB$1,0),0)</f>
        <v>1098275963</v>
      </c>
      <c r="D40" s="1">
        <f>VLOOKUP($A40,Data1!$A$1:$AB$100,MATCH(Assignment!D$1,Data1!$A$1:$AB$1,0),0)</f>
        <v>25613</v>
      </c>
      <c r="E40" s="1">
        <f>VLOOKUP($A40,Data1!$A$1:$AB$100,MATCH(Assignment!E$1,Data1!$A$1:$AB$1,0),0)</f>
        <v>28174.3</v>
      </c>
    </row>
    <row r="41" spans="1:5" x14ac:dyDescent="0.25">
      <c r="A41" s="1">
        <v>123959773</v>
      </c>
      <c r="B41" s="1">
        <f>VLOOKUP($A41,Data1!$A$1:$AB$100,MATCH(Assignment!B$1,Data1!$A$1:$AB$1,0),0)</f>
        <v>8948690415</v>
      </c>
      <c r="C41" s="1">
        <f>VLOOKUP($A41,Data1!$A$1:$AB$100,MATCH(Assignment!C$1,Data1!$A$1:$AB$1,0),0)</f>
        <v>1098275150</v>
      </c>
      <c r="D41" s="1">
        <f>VLOOKUP($A41,Data1!$A$1:$AB$100,MATCH(Assignment!D$1,Data1!$A$1:$AB$1,0),0)</f>
        <v>26339</v>
      </c>
      <c r="E41" s="1">
        <f>VLOOKUP($A41,Data1!$A$1:$AB$100,MATCH(Assignment!E$1,Data1!$A$1:$AB$1,0),0)</f>
        <v>28972.9</v>
      </c>
    </row>
    <row r="42" spans="1:5" x14ac:dyDescent="0.25">
      <c r="A42" s="1">
        <v>123959810</v>
      </c>
      <c r="B42" s="1">
        <f>VLOOKUP($A42,Data1!$A$1:$AB$100,MATCH(Assignment!B$1,Data1!$A$1:$AB$1,0),0)</f>
        <v>1967963716</v>
      </c>
      <c r="C42" s="1">
        <f>VLOOKUP($A42,Data1!$A$1:$AB$100,MATCH(Assignment!C$1,Data1!$A$1:$AB$1,0),0)</f>
        <v>1098276053</v>
      </c>
      <c r="D42" s="1">
        <f>VLOOKUP($A42,Data1!$A$1:$AB$100,MATCH(Assignment!D$1,Data1!$A$1:$AB$1,0),0)</f>
        <v>43898</v>
      </c>
      <c r="E42" s="1">
        <f>VLOOKUP($A42,Data1!$A$1:$AB$100,MATCH(Assignment!E$1,Data1!$A$1:$AB$1,0),0)</f>
        <v>48287.8</v>
      </c>
    </row>
    <row r="43" spans="1:5" x14ac:dyDescent="0.25">
      <c r="A43" s="1">
        <v>124229231</v>
      </c>
      <c r="B43" s="1">
        <f>VLOOKUP($A43,Data1!$A$1:$AB$100,MATCH(Assignment!B$1,Data1!$A$1:$AB$1,0),0)</f>
        <v>4105454944</v>
      </c>
      <c r="C43" s="1">
        <f>VLOOKUP($A43,Data1!$A$1:$AB$100,MATCH(Assignment!C$1,Data1!$A$1:$AB$1,0),0)</f>
        <v>1099521001</v>
      </c>
      <c r="D43" s="1">
        <f>VLOOKUP($A43,Data1!$A$1:$AB$100,MATCH(Assignment!D$1,Data1!$A$1:$AB$1,0),0)</f>
        <v>22683</v>
      </c>
      <c r="E43" s="1">
        <f>VLOOKUP($A43,Data1!$A$1:$AB$100,MATCH(Assignment!E$1,Data1!$A$1:$AB$1,0),0)</f>
        <v>24951.3</v>
      </c>
    </row>
    <row r="44" spans="1:5" x14ac:dyDescent="0.25">
      <c r="A44" s="1">
        <v>100341666</v>
      </c>
      <c r="B44" s="1">
        <f>VLOOKUP($A44,Data1!$A$1:$AB$100,MATCH(Assignment!B$1,Data1!$A$1:$AB$1,0),0)</f>
        <v>2031268470</v>
      </c>
      <c r="C44" s="1">
        <f>VLOOKUP($A44,Data1!$A$1:$AB$100,MATCH(Assignment!C$1,Data1!$A$1:$AB$1,0),0)</f>
        <v>1008525908</v>
      </c>
      <c r="D44" s="1">
        <f>VLOOKUP($A44,Data1!$A$1:$AB$100,MATCH(Assignment!D$1,Data1!$A$1:$AB$1,0),0)</f>
        <v>64827</v>
      </c>
      <c r="E44" s="1">
        <f>VLOOKUP($A44,Data1!$A$1:$AB$100,MATCH(Assignment!E$1,Data1!$A$1:$AB$1,0),0)</f>
        <v>71309.7</v>
      </c>
    </row>
    <row r="45" spans="1:5" x14ac:dyDescent="0.25">
      <c r="A45" s="1">
        <v>110223190</v>
      </c>
      <c r="B45" s="1">
        <f>VLOOKUP($A45,Data1!$A$1:$AB$100,MATCH(Assignment!B$1,Data1!$A$1:$AB$1,0),0)</f>
        <v>5558966591</v>
      </c>
      <c r="C45" s="1">
        <f>VLOOKUP($A45,Data1!$A$1:$AB$100,MATCH(Assignment!C$1,Data1!$A$1:$AB$1,0),0)</f>
        <v>1027084932</v>
      </c>
      <c r="D45" s="1">
        <f>VLOOKUP($A45,Data1!$A$1:$AB$100,MATCH(Assignment!D$1,Data1!$A$1:$AB$1,0),0)</f>
        <v>87354</v>
      </c>
      <c r="E45" s="1">
        <f>VLOOKUP($A45,Data1!$A$1:$AB$100,MATCH(Assignment!E$1,Data1!$A$1:$AB$1,0),0)</f>
        <v>96089.4</v>
      </c>
    </row>
    <row r="46" spans="1:5" x14ac:dyDescent="0.25">
      <c r="A46" s="1">
        <v>111500048</v>
      </c>
      <c r="B46" s="1">
        <f>VLOOKUP($A46,Data1!$A$1:$AB$100,MATCH(Assignment!B$1,Data1!$A$1:$AB$1,0),0)</f>
        <v>6305478942</v>
      </c>
      <c r="C46" s="1">
        <f>VLOOKUP($A46,Data1!$A$1:$AB$100,MATCH(Assignment!C$1,Data1!$A$1:$AB$1,0),0)</f>
        <v>1028218304</v>
      </c>
      <c r="D46" s="1">
        <f>VLOOKUP($A46,Data1!$A$1:$AB$100,MATCH(Assignment!D$1,Data1!$A$1:$AB$1,0),0)</f>
        <v>58060</v>
      </c>
      <c r="E46" s="1">
        <f>VLOOKUP($A46,Data1!$A$1:$AB$100,MATCH(Assignment!E$1,Data1!$A$1:$AB$1,0),0)</f>
        <v>63866</v>
      </c>
    </row>
    <row r="47" spans="1:5" x14ac:dyDescent="0.25">
      <c r="A47" s="1">
        <v>111534652</v>
      </c>
      <c r="B47" s="1">
        <f>VLOOKUP($A47,Data1!$A$1:$AB$100,MATCH(Assignment!B$1,Data1!$A$1:$AB$1,0),0)</f>
        <v>2335573928</v>
      </c>
      <c r="C47" s="1">
        <f>VLOOKUP($A47,Data1!$A$1:$AB$100,MATCH(Assignment!C$1,Data1!$A$1:$AB$1,0),0)</f>
        <v>1028249266</v>
      </c>
      <c r="D47" s="1">
        <f>VLOOKUP($A47,Data1!$A$1:$AB$100,MATCH(Assignment!D$1,Data1!$A$1:$AB$1,0),0)</f>
        <v>55146</v>
      </c>
      <c r="E47" s="1">
        <f>VLOOKUP($A47,Data1!$A$1:$AB$100,MATCH(Assignment!E$1,Data1!$A$1:$AB$1,0),0)</f>
        <v>60660.6</v>
      </c>
    </row>
    <row r="48" spans="1:5" x14ac:dyDescent="0.25">
      <c r="A48" s="1">
        <v>111614487</v>
      </c>
      <c r="B48" s="1">
        <f>VLOOKUP($A48,Data1!$A$1:$AB$100,MATCH(Assignment!B$1,Data1!$A$1:$AB$1,0),0)</f>
        <v>4521401257</v>
      </c>
      <c r="C48" s="1">
        <f>VLOOKUP($A48,Data1!$A$1:$AB$100,MATCH(Assignment!C$1,Data1!$A$1:$AB$1,0),0)</f>
        <v>1028322119</v>
      </c>
      <c r="D48" s="1">
        <f>VLOOKUP($A48,Data1!$A$1:$AB$100,MATCH(Assignment!D$1,Data1!$A$1:$AB$1,0),0)</f>
        <v>36377</v>
      </c>
      <c r="E48" s="1">
        <f>VLOOKUP($A48,Data1!$A$1:$AB$100,MATCH(Assignment!E$1,Data1!$A$1:$AB$1,0),0)</f>
        <v>40014.699999999997</v>
      </c>
    </row>
    <row r="49" spans="1:5" x14ac:dyDescent="0.25">
      <c r="A49" s="1">
        <v>125690469</v>
      </c>
      <c r="B49" s="1">
        <f>VLOOKUP($A49,Data1!$A$1:$AB$100,MATCH(Assignment!B$1,Data1!$A$1:$AB$1,0),0)</f>
        <v>4541909305</v>
      </c>
      <c r="C49" s="1">
        <f>VLOOKUP($A49,Data1!$A$1:$AB$100,MATCH(Assignment!C$1,Data1!$A$1:$AB$1,0),0)</f>
        <v>1116212387</v>
      </c>
      <c r="D49" s="1">
        <f>VLOOKUP($A49,Data1!$A$1:$AB$100,MATCH(Assignment!D$1,Data1!$A$1:$AB$1,0),0)</f>
        <v>86345</v>
      </c>
      <c r="E49" s="1">
        <f>VLOOKUP($A49,Data1!$A$1:$AB$100,MATCH(Assignment!E$1,Data1!$A$1:$AB$1,0),0)</f>
        <v>94979.5</v>
      </c>
    </row>
    <row r="50" spans="1:5" x14ac:dyDescent="0.25">
      <c r="A50" s="1">
        <v>125732137</v>
      </c>
      <c r="B50" s="1">
        <f>VLOOKUP($A50,Data1!$A$1:$AB$100,MATCH(Assignment!B$1,Data1!$A$1:$AB$1,0),0)</f>
        <v>3173503997</v>
      </c>
      <c r="C50" s="1">
        <f>VLOOKUP($A50,Data1!$A$1:$AB$100,MATCH(Assignment!C$1,Data1!$A$1:$AB$1,0),0)</f>
        <v>1116282349</v>
      </c>
      <c r="D50" s="1">
        <f>VLOOKUP($A50,Data1!$A$1:$AB$100,MATCH(Assignment!D$1,Data1!$A$1:$AB$1,0),0)</f>
        <v>29461</v>
      </c>
      <c r="E50" s="1">
        <f>VLOOKUP($A50,Data1!$A$1:$AB$100,MATCH(Assignment!E$1,Data1!$A$1:$AB$1,0),0)</f>
        <v>32407.1</v>
      </c>
    </row>
    <row r="51" spans="1:5" x14ac:dyDescent="0.25">
      <c r="A51" s="1">
        <v>125732313</v>
      </c>
      <c r="B51" s="1">
        <f>VLOOKUP($A51,Data1!$A$1:$AB$100,MATCH(Assignment!B$1,Data1!$A$1:$AB$1,0),0)</f>
        <v>8278860396</v>
      </c>
      <c r="C51" s="1">
        <f>VLOOKUP($A51,Data1!$A$1:$AB$100,MATCH(Assignment!C$1,Data1!$A$1:$AB$1,0),0)</f>
        <v>1116269515</v>
      </c>
      <c r="D51" s="1">
        <f>VLOOKUP($A51,Data1!$A$1:$AB$100,MATCH(Assignment!D$1,Data1!$A$1:$AB$1,0),0)</f>
        <v>42001</v>
      </c>
      <c r="E51" s="1">
        <f>VLOOKUP($A51,Data1!$A$1:$AB$100,MATCH(Assignment!E$1,Data1!$A$1:$AB$1,0),0)</f>
        <v>46201.1</v>
      </c>
    </row>
    <row r="52" spans="1:5" x14ac:dyDescent="0.25">
      <c r="A52" s="1">
        <v>125931313</v>
      </c>
      <c r="B52" s="1">
        <f>VLOOKUP($A52,Data1!$A$1:$AB$100,MATCH(Assignment!B$1,Data1!$A$1:$AB$1,0),0)</f>
        <v>3994916674</v>
      </c>
      <c r="C52" s="1">
        <f>VLOOKUP($A52,Data1!$A$1:$AB$100,MATCH(Assignment!C$1,Data1!$A$1:$AB$1,0),0)</f>
        <v>1118273342</v>
      </c>
      <c r="D52" s="1">
        <f>VLOOKUP($A52,Data1!$A$1:$AB$100,MATCH(Assignment!D$1,Data1!$A$1:$AB$1,0),0)</f>
        <v>25668</v>
      </c>
      <c r="E52" s="1">
        <f>VLOOKUP($A52,Data1!$A$1:$AB$100,MATCH(Assignment!E$1,Data1!$A$1:$AB$1,0),0)</f>
        <v>28234.799999999999</v>
      </c>
    </row>
    <row r="53" spans="1:5" x14ac:dyDescent="0.25">
      <c r="A53" s="1">
        <v>121084012</v>
      </c>
      <c r="B53" s="1">
        <f>VLOOKUP($A53,Data1!$A$1:$AB$100,MATCH(Assignment!B$1,Data1!$A$1:$AB$1,0),0)</f>
        <v>7501157490</v>
      </c>
      <c r="C53" s="1">
        <f>VLOOKUP($A53,Data1!$A$1:$AB$100,MATCH(Assignment!C$1,Data1!$A$1:$AB$1,0),0)</f>
        <v>1072024865</v>
      </c>
      <c r="D53" s="1">
        <f>VLOOKUP($A53,Data1!$A$1:$AB$100,MATCH(Assignment!D$1,Data1!$A$1:$AB$1,0),0)</f>
        <v>60155</v>
      </c>
      <c r="E53" s="1">
        <f>VLOOKUP($A53,Data1!$A$1:$AB$100,MATCH(Assignment!E$1,Data1!$A$1:$AB$1,0),0)</f>
        <v>66170.5</v>
      </c>
    </row>
    <row r="54" spans="1:5" x14ac:dyDescent="0.25">
      <c r="A54" s="1">
        <v>121084174</v>
      </c>
      <c r="B54" s="1">
        <f>VLOOKUP($A54,Data1!$A$1:$AB$100,MATCH(Assignment!B$1,Data1!$A$1:$AB$1,0),0)</f>
        <v>3697060472</v>
      </c>
      <c r="C54" s="1">
        <f>VLOOKUP($A54,Data1!$A$1:$AB$100,MATCH(Assignment!C$1,Data1!$A$1:$AB$1,0),0)</f>
        <v>1072023975</v>
      </c>
      <c r="D54" s="1">
        <f>VLOOKUP($A54,Data1!$A$1:$AB$100,MATCH(Assignment!D$1,Data1!$A$1:$AB$1,0),0)</f>
        <v>77202</v>
      </c>
      <c r="E54" s="1">
        <f>VLOOKUP($A54,Data1!$A$1:$AB$100,MATCH(Assignment!E$1,Data1!$A$1:$AB$1,0),0)</f>
        <v>84922.2</v>
      </c>
    </row>
    <row r="55" spans="1:5" x14ac:dyDescent="0.25">
      <c r="A55" s="6">
        <v>117774615</v>
      </c>
      <c r="B55" s="1">
        <f>VLOOKUP($A55,Data1!$A$1:$AB$100,MATCH(Assignment!B$1,Data1!$A$1:$AB$1,0),0)</f>
        <v>3827778772</v>
      </c>
      <c r="C55" s="1">
        <f>VLOOKUP($A55,Data1!$A$1:$AB$100,MATCH(Assignment!C$1,Data1!$A$1:$AB$1,0),0)</f>
        <v>1042022533</v>
      </c>
      <c r="D55" s="1">
        <f>VLOOKUP($A55,Data1!$A$1:$AB$100,MATCH(Assignment!D$1,Data1!$A$1:$AB$1,0),0)</f>
        <v>46461</v>
      </c>
      <c r="E55" s="1">
        <f>VLOOKUP($A55,Data1!$A$1:$AB$100,MATCH(Assignment!E$1,Data1!$A$1:$AB$1,0),0)</f>
        <v>51107.1</v>
      </c>
    </row>
    <row r="56" spans="1:5" x14ac:dyDescent="0.25">
      <c r="A56" s="1">
        <v>116853778</v>
      </c>
      <c r="B56" s="1">
        <f>VLOOKUP($A56,Data1!$A$1:$AB$100,MATCH(Assignment!B$1,Data1!$A$1:$AB$1,0),0)</f>
        <v>4979599524</v>
      </c>
      <c r="C56" s="1">
        <f>VLOOKUP($A56,Data1!$A$1:$AB$100,MATCH(Assignment!C$1,Data1!$A$1:$AB$1,0),0)</f>
        <v>1039307520</v>
      </c>
      <c r="D56" s="1">
        <f>VLOOKUP($A56,Data1!$A$1:$AB$100,MATCH(Assignment!D$1,Data1!$A$1:$AB$1,0),0)</f>
        <v>69307</v>
      </c>
      <c r="E56" s="1">
        <f>VLOOKUP($A56,Data1!$A$1:$AB$100,MATCH(Assignment!E$1,Data1!$A$1:$AB$1,0),0)</f>
        <v>76237.7</v>
      </c>
    </row>
    <row r="57" spans="1:5" x14ac:dyDescent="0.25">
      <c r="A57" s="6">
        <v>117774579</v>
      </c>
      <c r="B57" s="1">
        <f>VLOOKUP($A57,Data1!$A$1:$AB$100,MATCH(Assignment!B$1,Data1!$A$1:$AB$1,0),0)</f>
        <v>8586307839</v>
      </c>
      <c r="C57" s="1">
        <f>VLOOKUP($A57,Data1!$A$1:$AB$100,MATCH(Assignment!C$1,Data1!$A$1:$AB$1,0),0)</f>
        <v>1042022196</v>
      </c>
      <c r="D57" s="1">
        <f>VLOOKUP($A57,Data1!$A$1:$AB$100,MATCH(Assignment!D$1,Data1!$A$1:$AB$1,0),0)</f>
        <v>18847</v>
      </c>
      <c r="E57" s="1">
        <f>VLOOKUP($A57,Data1!$A$1:$AB$100,MATCH(Assignment!E$1,Data1!$A$1:$AB$1,0),0)</f>
        <v>20731.7</v>
      </c>
    </row>
    <row r="58" spans="1:5" x14ac:dyDescent="0.25">
      <c r="A58" s="6">
        <v>117774577</v>
      </c>
      <c r="B58" s="1">
        <f>VLOOKUP($A58,Data1!$A$1:$AB$100,MATCH(Assignment!B$1,Data1!$A$1:$AB$1,0),0)</f>
        <v>4928537161</v>
      </c>
      <c r="C58" s="1">
        <f>VLOOKUP($A58,Data1!$A$1:$AB$100,MATCH(Assignment!C$1,Data1!$A$1:$AB$1,0),0)</f>
        <v>1042022356</v>
      </c>
      <c r="D58" s="1">
        <f>VLOOKUP($A58,Data1!$A$1:$AB$100,MATCH(Assignment!D$1,Data1!$A$1:$AB$1,0),0)</f>
        <v>25185</v>
      </c>
      <c r="E58" s="1">
        <f>VLOOKUP($A58,Data1!$A$1:$AB$100,MATCH(Assignment!E$1,Data1!$A$1:$AB$1,0),0)</f>
        <v>27703.5</v>
      </c>
    </row>
    <row r="59" spans="1:5" x14ac:dyDescent="0.25">
      <c r="A59" s="1">
        <v>114323029</v>
      </c>
      <c r="B59" s="1">
        <f>VLOOKUP($A59,Data1!$A$1:$AB$100,MATCH(Assignment!B$1,Data1!$A$1:$AB$1,0),0)</f>
        <v>3580708663</v>
      </c>
      <c r="C59" s="1">
        <f>VLOOKUP($A59,Data1!$A$1:$AB$100,MATCH(Assignment!C$1,Data1!$A$1:$AB$1,0),0)</f>
        <v>1032227075</v>
      </c>
      <c r="D59" s="1">
        <f>VLOOKUP($A59,Data1!$A$1:$AB$100,MATCH(Assignment!D$1,Data1!$A$1:$AB$1,0),0)</f>
        <v>85341</v>
      </c>
      <c r="E59" s="1">
        <f>VLOOKUP($A59,Data1!$A$1:$AB$100,MATCH(Assignment!E$1,Data1!$A$1:$AB$1,0),0)</f>
        <v>93875.1</v>
      </c>
    </row>
    <row r="60" spans="1:5" x14ac:dyDescent="0.25">
      <c r="A60" s="1">
        <v>47148308</v>
      </c>
      <c r="B60" s="1">
        <f>VLOOKUP($A60,Data1!$A$1:$AB$100,MATCH(Assignment!B$1,Data1!$A$1:$AB$1,0),0)</f>
        <v>8797823336</v>
      </c>
      <c r="C60" s="1" t="str">
        <f>VLOOKUP($A60,Data1!$A$1:$AB$100,MATCH(Assignment!C$1,Data1!$A$1:$AB$1,0),0)</f>
        <v>104-101293784</v>
      </c>
      <c r="D60" s="1">
        <f>VLOOKUP($A60,Data1!$A$1:$AB$100,MATCH(Assignment!D$1,Data1!$A$1:$AB$1,0),0)</f>
        <v>81801</v>
      </c>
      <c r="E60" s="1">
        <f>VLOOKUP($A60,Data1!$A$1:$AB$100,MATCH(Assignment!E$1,Data1!$A$1:$AB$1,0),0)</f>
        <v>89981.1</v>
      </c>
    </row>
    <row r="61" spans="1:5" x14ac:dyDescent="0.25">
      <c r="A61" s="1">
        <v>47148160</v>
      </c>
      <c r="B61" s="1">
        <f>VLOOKUP($A61,Data1!$A$1:$AB$100,MATCH(Assignment!B$1,Data1!$A$1:$AB$1,0),0)</f>
        <v>5330158426</v>
      </c>
      <c r="C61" s="1" t="str">
        <f>VLOOKUP($A61,Data1!$A$1:$AB$100,MATCH(Assignment!C$1,Data1!$A$1:$AB$1,0),0)</f>
        <v>104-101293773</v>
      </c>
      <c r="D61" s="1">
        <f>VLOOKUP($A61,Data1!$A$1:$AB$100,MATCH(Assignment!D$1,Data1!$A$1:$AB$1,0),0)</f>
        <v>52131</v>
      </c>
      <c r="E61" s="1">
        <f>VLOOKUP($A61,Data1!$A$1:$AB$100,MATCH(Assignment!E$1,Data1!$A$1:$AB$1,0),0)</f>
        <v>57344.1</v>
      </c>
    </row>
    <row r="62" spans="1:5" x14ac:dyDescent="0.25">
      <c r="A62" s="1">
        <v>47148897</v>
      </c>
      <c r="B62" s="1">
        <f>VLOOKUP($A62,Data1!$A$1:$AB$100,MATCH(Assignment!B$1,Data1!$A$1:$AB$1,0),0)</f>
        <v>2969294501</v>
      </c>
      <c r="C62" s="1" t="str">
        <f>VLOOKUP($A62,Data1!$A$1:$AB$100,MATCH(Assignment!C$1,Data1!$A$1:$AB$1,0),0)</f>
        <v>104-101293828</v>
      </c>
      <c r="D62" s="1">
        <f>VLOOKUP($A62,Data1!$A$1:$AB$100,MATCH(Assignment!D$1,Data1!$A$1:$AB$1,0),0)</f>
        <v>42267</v>
      </c>
      <c r="E62" s="1">
        <f>VLOOKUP($A62,Data1!$A$1:$AB$100,MATCH(Assignment!E$1,Data1!$A$1:$AB$1,0),0)</f>
        <v>46493.7</v>
      </c>
    </row>
    <row r="63" spans="1:5" x14ac:dyDescent="0.25">
      <c r="A63" s="1">
        <v>44023200</v>
      </c>
      <c r="B63" s="1">
        <f>VLOOKUP($A63,Data1!$A$1:$AB$100,MATCH(Assignment!B$1,Data1!$A$1:$AB$1,0),0)</f>
        <v>6501062562</v>
      </c>
      <c r="C63" s="1" t="str">
        <f>VLOOKUP($A63,Data1!$A$1:$AB$100,MATCH(Assignment!C$1,Data1!$A$1:$AB$1,0),0)</f>
        <v>104-101098420</v>
      </c>
      <c r="D63" s="1">
        <f>VLOOKUP($A63,Data1!$A$1:$AB$100,MATCH(Assignment!D$1,Data1!$A$1:$AB$1,0),0)</f>
        <v>61774</v>
      </c>
      <c r="E63" s="1">
        <f>VLOOKUP($A63,Data1!$A$1:$AB$100,MATCH(Assignment!E$1,Data1!$A$1:$AB$1,0),0)</f>
        <v>67951.399999999994</v>
      </c>
    </row>
    <row r="64" spans="1:5" x14ac:dyDescent="0.25">
      <c r="A64" s="1">
        <v>123959623</v>
      </c>
      <c r="B64" s="1">
        <f>VLOOKUP($A64,Data1!$A$1:$AB$100,MATCH(Assignment!B$1,Data1!$A$1:$AB$1,0),0)</f>
        <v>5050439039</v>
      </c>
      <c r="C64" s="1">
        <f>VLOOKUP($A64,Data1!$A$1:$AB$100,MATCH(Assignment!C$1,Data1!$A$1:$AB$1,0),0)</f>
        <v>1098275114</v>
      </c>
      <c r="D64" s="1">
        <f>VLOOKUP($A64,Data1!$A$1:$AB$100,MATCH(Assignment!D$1,Data1!$A$1:$AB$1,0),0)</f>
        <v>70720</v>
      </c>
      <c r="E64" s="1">
        <f>VLOOKUP($A64,Data1!$A$1:$AB$100,MATCH(Assignment!E$1,Data1!$A$1:$AB$1,0),0)</f>
        <v>77792</v>
      </c>
    </row>
    <row r="65" spans="1:5" x14ac:dyDescent="0.25">
      <c r="A65" s="1">
        <v>123959627</v>
      </c>
      <c r="B65" s="1">
        <f>VLOOKUP($A65,Data1!$A$1:$AB$100,MATCH(Assignment!B$1,Data1!$A$1:$AB$1,0),0)</f>
        <v>3675333670</v>
      </c>
      <c r="C65" s="1">
        <f>VLOOKUP($A65,Data1!$A$1:$AB$100,MATCH(Assignment!C$1,Data1!$A$1:$AB$1,0),0)</f>
        <v>1098275120</v>
      </c>
      <c r="D65" s="1">
        <f>VLOOKUP($A65,Data1!$A$1:$AB$100,MATCH(Assignment!D$1,Data1!$A$1:$AB$1,0),0)</f>
        <v>18440</v>
      </c>
      <c r="E65" s="1">
        <f>VLOOKUP($A65,Data1!$A$1:$AB$100,MATCH(Assignment!E$1,Data1!$A$1:$AB$1,0),0)</f>
        <v>20284</v>
      </c>
    </row>
    <row r="66" spans="1:5" x14ac:dyDescent="0.25">
      <c r="A66" s="1">
        <v>123959629</v>
      </c>
      <c r="B66" s="1">
        <f>VLOOKUP($A66,Data1!$A$1:$AB$100,MATCH(Assignment!B$1,Data1!$A$1:$AB$1,0),0)</f>
        <v>3176888415</v>
      </c>
      <c r="C66" s="1">
        <f>VLOOKUP($A66,Data1!$A$1:$AB$100,MATCH(Assignment!C$1,Data1!$A$1:$AB$1,0),0)</f>
        <v>1098275992</v>
      </c>
      <c r="D66" s="1">
        <f>VLOOKUP($A66,Data1!$A$1:$AB$100,MATCH(Assignment!D$1,Data1!$A$1:$AB$1,0),0)</f>
        <v>68838</v>
      </c>
      <c r="E66" s="1">
        <f>VLOOKUP($A66,Data1!$A$1:$AB$100,MATCH(Assignment!E$1,Data1!$A$1:$AB$1,0),0)</f>
        <v>75721.8</v>
      </c>
    </row>
    <row r="67" spans="1:5" x14ac:dyDescent="0.25">
      <c r="A67" s="1">
        <v>118780210</v>
      </c>
      <c r="B67" s="1">
        <f>VLOOKUP($A67,Data1!$A$1:$AB$100,MATCH(Assignment!B$1,Data1!$A$1:$AB$1,0),0)</f>
        <v>8148287229</v>
      </c>
      <c r="C67" s="1">
        <f>VLOOKUP($A67,Data1!$A$1:$AB$100,MATCH(Assignment!C$1,Data1!$A$1:$AB$1,0),0)</f>
        <v>1051775781</v>
      </c>
      <c r="D67" s="1">
        <f>VLOOKUP($A67,Data1!$A$1:$AB$100,MATCH(Assignment!D$1,Data1!$A$1:$AB$1,0),0)</f>
        <v>86313</v>
      </c>
      <c r="E67" s="1">
        <f>VLOOKUP($A67,Data1!$A$1:$AB$100,MATCH(Assignment!E$1,Data1!$A$1:$AB$1,0),0)</f>
        <v>94944.3</v>
      </c>
    </row>
    <row r="68" spans="1:5" x14ac:dyDescent="0.25">
      <c r="A68" s="1">
        <v>128761647</v>
      </c>
      <c r="B68" s="1">
        <f>VLOOKUP($A68,Data1!$A$1:$AB$100,MATCH(Assignment!B$1,Data1!$A$1:$AB$1,0),0)</f>
        <v>2641746519</v>
      </c>
      <c r="C68" s="1">
        <f>VLOOKUP($A68,Data1!$A$1:$AB$100,MATCH(Assignment!C$1,Data1!$A$1:$AB$1,0),0)</f>
        <v>1143095795</v>
      </c>
      <c r="D68" s="1">
        <f>VLOOKUP($A68,Data1!$A$1:$AB$100,MATCH(Assignment!D$1,Data1!$A$1:$AB$1,0),0)</f>
        <v>26414</v>
      </c>
      <c r="E68" s="1">
        <f>VLOOKUP($A68,Data1!$A$1:$AB$100,MATCH(Assignment!E$1,Data1!$A$1:$AB$1,0),0)</f>
        <v>29055.4</v>
      </c>
    </row>
    <row r="69" spans="1:5" x14ac:dyDescent="0.25">
      <c r="A69" s="1">
        <v>114372427</v>
      </c>
      <c r="B69" s="1">
        <f>VLOOKUP($A69,Data1!$A$1:$AB$100,MATCH(Assignment!B$1,Data1!$A$1:$AB$1,0),0)</f>
        <v>1839663765</v>
      </c>
      <c r="C69" s="1">
        <f>VLOOKUP($A69,Data1!$A$1:$AB$100,MATCH(Assignment!C$1,Data1!$A$1:$AB$1,0),0)</f>
        <v>1032280733</v>
      </c>
      <c r="D69" s="1">
        <f>VLOOKUP($A69,Data1!$A$1:$AB$100,MATCH(Assignment!D$1,Data1!$A$1:$AB$1,0),0)</f>
        <v>53656</v>
      </c>
      <c r="E69" s="1">
        <f>VLOOKUP($A69,Data1!$A$1:$AB$100,MATCH(Assignment!E$1,Data1!$A$1:$AB$1,0),0)</f>
        <v>59021.599999999999</v>
      </c>
    </row>
    <row r="70" spans="1:5" x14ac:dyDescent="0.25">
      <c r="A70" s="6">
        <v>117774584</v>
      </c>
      <c r="B70" s="1">
        <f>VLOOKUP($A70,Data1!$A$1:$AB$100,MATCH(Assignment!B$1,Data1!$A$1:$AB$1,0),0)</f>
        <v>3723037040</v>
      </c>
      <c r="C70" s="1">
        <f>VLOOKUP($A70,Data1!$A$1:$AB$100,MATCH(Assignment!C$1,Data1!$A$1:$AB$1,0),0)</f>
        <v>1042022528</v>
      </c>
      <c r="D70" s="1">
        <f>VLOOKUP($A70,Data1!$A$1:$AB$100,MATCH(Assignment!D$1,Data1!$A$1:$AB$1,0),0)</f>
        <v>35541</v>
      </c>
      <c r="E70" s="1">
        <f>VLOOKUP($A70,Data1!$A$1:$AB$100,MATCH(Assignment!E$1,Data1!$A$1:$AB$1,0),0)</f>
        <v>39095.1</v>
      </c>
    </row>
    <row r="71" spans="1:5" x14ac:dyDescent="0.25">
      <c r="A71" s="6">
        <v>117774585</v>
      </c>
      <c r="B71" s="1">
        <f>VLOOKUP($A71,Data1!$A$1:$AB$100,MATCH(Assignment!B$1,Data1!$A$1:$AB$1,0),0)</f>
        <v>2588287349</v>
      </c>
      <c r="C71" s="1">
        <f>VLOOKUP($A71,Data1!$A$1:$AB$100,MATCH(Assignment!C$1,Data1!$A$1:$AB$1,0),0)</f>
        <v>1042021441</v>
      </c>
      <c r="D71" s="1">
        <f>VLOOKUP($A71,Data1!$A$1:$AB$100,MATCH(Assignment!D$1,Data1!$A$1:$AB$1,0),0)</f>
        <v>17197</v>
      </c>
      <c r="E71" s="1">
        <f>VLOOKUP($A71,Data1!$A$1:$AB$100,MATCH(Assignment!E$1,Data1!$A$1:$AB$1,0),0)</f>
        <v>18916.7</v>
      </c>
    </row>
    <row r="72" spans="1:5" x14ac:dyDescent="0.25">
      <c r="A72" s="1">
        <v>114372394</v>
      </c>
      <c r="B72" s="1">
        <f>VLOOKUP($A72,Data1!$A$1:$AB$100,MATCH(Assignment!B$1,Data1!$A$1:$AB$1,0),0)</f>
        <v>7517291255</v>
      </c>
      <c r="C72" s="1">
        <f>VLOOKUP($A72,Data1!$A$1:$AB$100,MATCH(Assignment!C$1,Data1!$A$1:$AB$1,0),0)</f>
        <v>1032280674</v>
      </c>
      <c r="D72" s="1">
        <f>VLOOKUP($A72,Data1!$A$1:$AB$100,MATCH(Assignment!D$1,Data1!$A$1:$AB$1,0),0)</f>
        <v>85217</v>
      </c>
      <c r="E72" s="1">
        <f>VLOOKUP($A72,Data1!$A$1:$AB$100,MATCH(Assignment!E$1,Data1!$A$1:$AB$1,0),0)</f>
        <v>93738.7</v>
      </c>
    </row>
    <row r="73" spans="1:5" x14ac:dyDescent="0.25">
      <c r="A73" s="1">
        <v>127653082</v>
      </c>
      <c r="B73" s="1">
        <f>VLOOKUP($A73,Data1!$A$1:$AB$100,MATCH(Assignment!B$1,Data1!$A$1:$AB$1,0),0)</f>
        <v>7550495873</v>
      </c>
      <c r="C73" s="1">
        <f>VLOOKUP($A73,Data1!$A$1:$AB$100,MATCH(Assignment!C$1,Data1!$A$1:$AB$1,0),0)</f>
        <v>1137644182</v>
      </c>
      <c r="D73" s="1">
        <f>VLOOKUP($A73,Data1!$A$1:$AB$100,MATCH(Assignment!D$1,Data1!$A$1:$AB$1,0),0)</f>
        <v>64390</v>
      </c>
      <c r="E73" s="1">
        <f>VLOOKUP($A73,Data1!$A$1:$AB$100,MATCH(Assignment!E$1,Data1!$A$1:$AB$1,0),0)</f>
        <v>70829</v>
      </c>
    </row>
    <row r="74" spans="1:5" x14ac:dyDescent="0.25">
      <c r="A74" s="1">
        <v>127653099</v>
      </c>
      <c r="B74" s="1">
        <f>VLOOKUP($A74,Data1!$A$1:$AB$100,MATCH(Assignment!B$1,Data1!$A$1:$AB$1,0),0)</f>
        <v>9610001693</v>
      </c>
      <c r="C74" s="1">
        <f>VLOOKUP($A74,Data1!$A$1:$AB$100,MATCH(Assignment!C$1,Data1!$A$1:$AB$1,0),0)</f>
        <v>1137644185</v>
      </c>
      <c r="D74" s="1">
        <f>VLOOKUP($A74,Data1!$A$1:$AB$100,MATCH(Assignment!D$1,Data1!$A$1:$AB$1,0),0)</f>
        <v>65624</v>
      </c>
      <c r="E74" s="1">
        <f>VLOOKUP($A74,Data1!$A$1:$AB$100,MATCH(Assignment!E$1,Data1!$A$1:$AB$1,0),0)</f>
        <v>72186.399999999994</v>
      </c>
    </row>
    <row r="75" spans="1:5" x14ac:dyDescent="0.25">
      <c r="A75" s="1">
        <v>117665684</v>
      </c>
      <c r="B75" s="1">
        <f>VLOOKUP($A75,Data1!$A$1:$AB$100,MATCH(Assignment!B$1,Data1!$A$1:$AB$1,0),0)</f>
        <v>6266485459</v>
      </c>
      <c r="C75" s="1">
        <f>VLOOKUP($A75,Data1!$A$1:$AB$100,MATCH(Assignment!C$1,Data1!$A$1:$AB$1,0),0)</f>
        <v>1041691674</v>
      </c>
      <c r="D75" s="1">
        <f>VLOOKUP($A75,Data1!$A$1:$AB$100,MATCH(Assignment!D$1,Data1!$A$1:$AB$1,0),0)</f>
        <v>64222</v>
      </c>
      <c r="E75" s="1">
        <f>VLOOKUP($A75,Data1!$A$1:$AB$100,MATCH(Assignment!E$1,Data1!$A$1:$AB$1,0),0)</f>
        <v>70644.2</v>
      </c>
    </row>
    <row r="76" spans="1:5" x14ac:dyDescent="0.25">
      <c r="A76" s="1">
        <v>129275150</v>
      </c>
      <c r="B76" s="1">
        <f>VLOOKUP($A76,Data1!$A$1:$AB$100,MATCH(Assignment!B$1,Data1!$A$1:$AB$1,0),0)</f>
        <v>6280553637</v>
      </c>
      <c r="C76" s="1">
        <f>VLOOKUP($A76,Data1!$A$1:$AB$100,MATCH(Assignment!C$1,Data1!$A$1:$AB$1,0),0)</f>
        <v>1144726057</v>
      </c>
      <c r="D76" s="1">
        <f>VLOOKUP($A76,Data1!$A$1:$AB$100,MATCH(Assignment!D$1,Data1!$A$1:$AB$1,0),0)</f>
        <v>42300</v>
      </c>
      <c r="E76" s="1">
        <f>VLOOKUP($A76,Data1!$A$1:$AB$100,MATCH(Assignment!E$1,Data1!$A$1:$AB$1,0),0)</f>
        <v>46530</v>
      </c>
    </row>
    <row r="77" spans="1:5" x14ac:dyDescent="0.25">
      <c r="A77" s="1">
        <v>114453909</v>
      </c>
      <c r="B77" s="1">
        <f>VLOOKUP($A77,Data1!$A$1:$AB$100,MATCH(Assignment!B$1,Data1!$A$1:$AB$1,0),0)</f>
        <v>4239192170</v>
      </c>
      <c r="C77" s="1">
        <f>VLOOKUP($A77,Data1!$A$1:$AB$100,MATCH(Assignment!C$1,Data1!$A$1:$AB$1,0),0)</f>
        <v>1032495226</v>
      </c>
      <c r="D77" s="1">
        <f>VLOOKUP($A77,Data1!$A$1:$AB$100,MATCH(Assignment!D$1,Data1!$A$1:$AB$1,0),0)</f>
        <v>57987</v>
      </c>
      <c r="E77" s="1">
        <f>VLOOKUP($A77,Data1!$A$1:$AB$100,MATCH(Assignment!E$1,Data1!$A$1:$AB$1,0),0)</f>
        <v>63785.7</v>
      </c>
    </row>
    <row r="78" spans="1:5" x14ac:dyDescent="0.25">
      <c r="A78" s="1">
        <v>127834877</v>
      </c>
      <c r="B78" s="1">
        <f>VLOOKUP($A78,Data1!$A$1:$AB$100,MATCH(Assignment!B$1,Data1!$A$1:$AB$1,0),0)</f>
        <v>5972300162</v>
      </c>
      <c r="C78" s="1">
        <f>VLOOKUP($A78,Data1!$A$1:$AB$100,MATCH(Assignment!C$1,Data1!$A$1:$AB$1,0),0)</f>
        <v>1138891541</v>
      </c>
      <c r="D78" s="1">
        <f>VLOOKUP($A78,Data1!$A$1:$AB$100,MATCH(Assignment!D$1,Data1!$A$1:$AB$1,0),0)</f>
        <v>73834</v>
      </c>
      <c r="E78" s="1">
        <f>VLOOKUP($A78,Data1!$A$1:$AB$100,MATCH(Assignment!E$1,Data1!$A$1:$AB$1,0),0)</f>
        <v>81217.399999999994</v>
      </c>
    </row>
    <row r="79" spans="1:5" x14ac:dyDescent="0.25">
      <c r="A79" s="1">
        <v>125783773</v>
      </c>
      <c r="B79" s="1">
        <f>VLOOKUP($A79,Data1!$A$1:$AB$100,MATCH(Assignment!B$1,Data1!$A$1:$AB$1,0),0)</f>
        <v>6702663821</v>
      </c>
      <c r="C79" s="1">
        <f>VLOOKUP($A79,Data1!$A$1:$AB$100,MATCH(Assignment!C$1,Data1!$A$1:$AB$1,0),0)</f>
        <v>1116579734</v>
      </c>
      <c r="D79" s="1">
        <f>VLOOKUP($A79,Data1!$A$1:$AB$100,MATCH(Assignment!D$1,Data1!$A$1:$AB$1,0),0)</f>
        <v>50956</v>
      </c>
      <c r="E79" s="1">
        <f>VLOOKUP($A79,Data1!$A$1:$AB$100,MATCH(Assignment!E$1,Data1!$A$1:$AB$1,0),0)</f>
        <v>56051.6</v>
      </c>
    </row>
    <row r="80" spans="1:5" x14ac:dyDescent="0.25">
      <c r="A80" s="1">
        <v>125783775</v>
      </c>
      <c r="B80" s="1">
        <f>VLOOKUP($A80,Data1!$A$1:$AB$100,MATCH(Assignment!B$1,Data1!$A$1:$AB$1,0),0)</f>
        <v>1661562041</v>
      </c>
      <c r="C80" s="1">
        <f>VLOOKUP($A80,Data1!$A$1:$AB$100,MATCH(Assignment!C$1,Data1!$A$1:$AB$1,0),0)</f>
        <v>1116579738</v>
      </c>
      <c r="D80" s="1">
        <f>VLOOKUP($A80,Data1!$A$1:$AB$100,MATCH(Assignment!D$1,Data1!$A$1:$AB$1,0),0)</f>
        <v>68369</v>
      </c>
      <c r="E80" s="1">
        <f>VLOOKUP($A80,Data1!$A$1:$AB$100,MATCH(Assignment!E$1,Data1!$A$1:$AB$1,0),0)</f>
        <v>75205.899999999994</v>
      </c>
    </row>
    <row r="81" spans="1:5" x14ac:dyDescent="0.25">
      <c r="A81" s="1">
        <v>47426936</v>
      </c>
      <c r="B81" s="1">
        <f>VLOOKUP($A81,Data1!$A$1:$AB$100,MATCH(Assignment!B$1,Data1!$A$1:$AB$1,0),0)</f>
        <v>9479927352</v>
      </c>
      <c r="C81" s="1" t="str">
        <f>VLOOKUP($A81,Data1!$A$1:$AB$100,MATCH(Assignment!C$1,Data1!$A$1:$AB$1,0),0)</f>
        <v>104-101311642</v>
      </c>
      <c r="D81" s="1">
        <f>VLOOKUP($A81,Data1!$A$1:$AB$100,MATCH(Assignment!D$1,Data1!$A$1:$AB$1,0),0)</f>
        <v>77479</v>
      </c>
      <c r="E81" s="1">
        <f>VLOOKUP($A81,Data1!$A$1:$AB$100,MATCH(Assignment!E$1,Data1!$A$1:$AB$1,0),0)</f>
        <v>85226.9</v>
      </c>
    </row>
    <row r="82" spans="1:5" x14ac:dyDescent="0.25">
      <c r="A82" s="1">
        <v>47426865</v>
      </c>
      <c r="B82" s="1">
        <f>VLOOKUP($A82,Data1!$A$1:$AB$100,MATCH(Assignment!B$1,Data1!$A$1:$AB$1,0),0)</f>
        <v>2318098549</v>
      </c>
      <c r="C82" s="1" t="str">
        <f>VLOOKUP($A82,Data1!$A$1:$AB$100,MATCH(Assignment!C$1,Data1!$A$1:$AB$1,0),0)</f>
        <v>104-101311638</v>
      </c>
      <c r="D82" s="1">
        <f>VLOOKUP($A82,Data1!$A$1:$AB$100,MATCH(Assignment!D$1,Data1!$A$1:$AB$1,0),0)</f>
        <v>26192</v>
      </c>
      <c r="E82" s="1">
        <f>VLOOKUP($A82,Data1!$A$1:$AB$100,MATCH(Assignment!E$1,Data1!$A$1:$AB$1,0),0)</f>
        <v>28811.200000000001</v>
      </c>
    </row>
    <row r="83" spans="1:5" x14ac:dyDescent="0.25">
      <c r="A83" s="1">
        <v>47422964</v>
      </c>
      <c r="B83" s="1">
        <f>VLOOKUP($A83,Data1!$A$1:$AB$100,MATCH(Assignment!B$1,Data1!$A$1:$AB$1,0),0)</f>
        <v>1909869156</v>
      </c>
      <c r="C83" s="1" t="str">
        <f>VLOOKUP($A83,Data1!$A$1:$AB$100,MATCH(Assignment!C$1,Data1!$A$1:$AB$1,0),0)</f>
        <v>104-101311298</v>
      </c>
      <c r="D83" s="1">
        <f>VLOOKUP($A83,Data1!$A$1:$AB$100,MATCH(Assignment!D$1,Data1!$A$1:$AB$1,0),0)</f>
        <v>23765</v>
      </c>
      <c r="E83" s="1">
        <f>VLOOKUP($A83,Data1!$A$1:$AB$100,MATCH(Assignment!E$1,Data1!$A$1:$AB$1,0),0)</f>
        <v>26141.5</v>
      </c>
    </row>
    <row r="84" spans="1:5" x14ac:dyDescent="0.25">
      <c r="A84" s="1">
        <v>47148975</v>
      </c>
      <c r="B84" s="1">
        <f>VLOOKUP($A84,Data1!$A$1:$AB$100,MATCH(Assignment!B$1,Data1!$A$1:$AB$1,0),0)</f>
        <v>4327754139</v>
      </c>
      <c r="C84" s="1" t="str">
        <f>VLOOKUP($A84,Data1!$A$1:$AB$100,MATCH(Assignment!C$1,Data1!$A$1:$AB$1,0),0)</f>
        <v>104-101293838</v>
      </c>
      <c r="D84" s="1">
        <f>VLOOKUP($A84,Data1!$A$1:$AB$100,MATCH(Assignment!D$1,Data1!$A$1:$AB$1,0),0)</f>
        <v>75032</v>
      </c>
      <c r="E84" s="1">
        <f>VLOOKUP($A84,Data1!$A$1:$AB$100,MATCH(Assignment!E$1,Data1!$A$1:$AB$1,0),0)</f>
        <v>82535.199999999997</v>
      </c>
    </row>
    <row r="85" spans="1:5" x14ac:dyDescent="0.25">
      <c r="A85" s="1">
        <v>47148939</v>
      </c>
      <c r="B85" s="1">
        <f>VLOOKUP($A85,Data1!$A$1:$AB$100,MATCH(Assignment!B$1,Data1!$A$1:$AB$1,0),0)</f>
        <v>9994928088</v>
      </c>
      <c r="C85" s="1" t="str">
        <f>VLOOKUP($A85,Data1!$A$1:$AB$100,MATCH(Assignment!C$1,Data1!$A$1:$AB$1,0),0)</f>
        <v>104-101293833</v>
      </c>
      <c r="D85" s="1">
        <f>VLOOKUP($A85,Data1!$A$1:$AB$100,MATCH(Assignment!D$1,Data1!$A$1:$AB$1,0),0)</f>
        <v>39562</v>
      </c>
      <c r="E85" s="1">
        <f>VLOOKUP($A85,Data1!$A$1:$AB$100,MATCH(Assignment!E$1,Data1!$A$1:$AB$1,0),0)</f>
        <v>43518.2</v>
      </c>
    </row>
    <row r="86" spans="1:5" x14ac:dyDescent="0.25">
      <c r="A86" s="1">
        <v>47148472</v>
      </c>
      <c r="B86" s="1">
        <f>VLOOKUP($A86,Data1!$A$1:$AB$100,MATCH(Assignment!B$1,Data1!$A$1:$AB$1,0),0)</f>
        <v>1382904979</v>
      </c>
      <c r="C86" s="1" t="str">
        <f>VLOOKUP($A86,Data1!$A$1:$AB$100,MATCH(Assignment!C$1,Data1!$A$1:$AB$1,0),0)</f>
        <v>104-101293799</v>
      </c>
      <c r="D86" s="1">
        <f>VLOOKUP($A86,Data1!$A$1:$AB$100,MATCH(Assignment!D$1,Data1!$A$1:$AB$1,0),0)</f>
        <v>17327</v>
      </c>
      <c r="E86" s="1">
        <f>VLOOKUP($A86,Data1!$A$1:$AB$100,MATCH(Assignment!E$1,Data1!$A$1:$AB$1,0),0)</f>
        <v>19059.7</v>
      </c>
    </row>
    <row r="87" spans="1:5" x14ac:dyDescent="0.25">
      <c r="A87" s="1">
        <v>47148361</v>
      </c>
      <c r="B87" s="1">
        <f>VLOOKUP($A87,Data1!$A$1:$AB$100,MATCH(Assignment!B$1,Data1!$A$1:$AB$1,0),0)</f>
        <v>1367824146</v>
      </c>
      <c r="C87" s="1" t="str">
        <f>VLOOKUP($A87,Data1!$A$1:$AB$100,MATCH(Assignment!C$1,Data1!$A$1:$AB$1,0),0)</f>
        <v>104-101293789</v>
      </c>
      <c r="D87" s="1">
        <f>VLOOKUP($A87,Data1!$A$1:$AB$100,MATCH(Assignment!D$1,Data1!$A$1:$AB$1,0),0)</f>
        <v>22273</v>
      </c>
      <c r="E87" s="1">
        <f>VLOOKUP($A87,Data1!$A$1:$AB$100,MATCH(Assignment!E$1,Data1!$A$1:$AB$1,0),0)</f>
        <v>24500.3</v>
      </c>
    </row>
    <row r="88" spans="1:5" x14ac:dyDescent="0.25">
      <c r="A88" s="1">
        <v>47149787</v>
      </c>
      <c r="B88" s="1">
        <f>VLOOKUP($A88,Data1!$A$1:$AB$100,MATCH(Assignment!B$1,Data1!$A$1:$AB$1,0),0)</f>
        <v>6047278395</v>
      </c>
      <c r="C88" s="1" t="str">
        <f>VLOOKUP($A88,Data1!$A$1:$AB$100,MATCH(Assignment!C$1,Data1!$A$1:$AB$1,0),0)</f>
        <v>104-101293886</v>
      </c>
      <c r="D88" s="1">
        <f>VLOOKUP($A88,Data1!$A$1:$AB$100,MATCH(Assignment!D$1,Data1!$A$1:$AB$1,0),0)</f>
        <v>80046</v>
      </c>
      <c r="E88" s="1">
        <f>VLOOKUP($A88,Data1!$A$1:$AB$100,MATCH(Assignment!E$1,Data1!$A$1:$AB$1,0),0)</f>
        <v>88050.6</v>
      </c>
    </row>
    <row r="89" spans="1:5" x14ac:dyDescent="0.25">
      <c r="A89" s="1">
        <v>123479015</v>
      </c>
      <c r="B89" s="1">
        <f>VLOOKUP($A89,Data1!$A$1:$AB$100,MATCH(Assignment!B$1,Data1!$A$1:$AB$1,0),0)</f>
        <v>6356640341</v>
      </c>
      <c r="C89" s="1">
        <f>VLOOKUP($A89,Data1!$A$1:$AB$100,MATCH(Assignment!C$1,Data1!$A$1:$AB$1,0),0)</f>
        <v>1093130487</v>
      </c>
      <c r="D89" s="1">
        <f>VLOOKUP($A89,Data1!$A$1:$AB$100,MATCH(Assignment!D$1,Data1!$A$1:$AB$1,0),0)</f>
        <v>66456</v>
      </c>
      <c r="E89" s="1">
        <f>VLOOKUP($A89,Data1!$A$1:$AB$100,MATCH(Assignment!E$1,Data1!$A$1:$AB$1,0),0)</f>
        <v>73101.600000000006</v>
      </c>
    </row>
    <row r="90" spans="1:5" x14ac:dyDescent="0.25">
      <c r="A90" s="1">
        <v>123479020</v>
      </c>
      <c r="B90" s="1">
        <f>VLOOKUP($A90,Data1!$A$1:$AB$100,MATCH(Assignment!B$1,Data1!$A$1:$AB$1,0),0)</f>
        <v>5715678280</v>
      </c>
      <c r="C90" s="1">
        <f>VLOOKUP($A90,Data1!$A$1:$AB$100,MATCH(Assignment!C$1,Data1!$A$1:$AB$1,0),0)</f>
        <v>1093155061</v>
      </c>
      <c r="D90" s="1">
        <f>VLOOKUP($A90,Data1!$A$1:$AB$100,MATCH(Assignment!D$1,Data1!$A$1:$AB$1,0),0)</f>
        <v>40083</v>
      </c>
      <c r="E90" s="1">
        <f>VLOOKUP($A90,Data1!$A$1:$AB$100,MATCH(Assignment!E$1,Data1!$A$1:$AB$1,0),0)</f>
        <v>44091.3</v>
      </c>
    </row>
    <row r="91" spans="1:5" x14ac:dyDescent="0.25">
      <c r="A91" s="1">
        <v>47149047</v>
      </c>
      <c r="B91" s="1">
        <f>VLOOKUP($A91,Data1!$A$1:$AB$100,MATCH(Assignment!B$1,Data1!$A$1:$AB$1,0),0)</f>
        <v>6342227627</v>
      </c>
      <c r="C91" s="1" t="str">
        <f>VLOOKUP($A91,Data1!$A$1:$AB$100,MATCH(Assignment!C$1,Data1!$A$1:$AB$1,0),0)</f>
        <v>104-101293851</v>
      </c>
      <c r="D91" s="1">
        <f>VLOOKUP($A91,Data1!$A$1:$AB$100,MATCH(Assignment!D$1,Data1!$A$1:$AB$1,0),0)</f>
        <v>32904</v>
      </c>
      <c r="E91" s="1">
        <f>VLOOKUP($A91,Data1!$A$1:$AB$100,MATCH(Assignment!E$1,Data1!$A$1:$AB$1,0),0)</f>
        <v>36194.400000000001</v>
      </c>
    </row>
    <row r="92" spans="1:5" x14ac:dyDescent="0.25">
      <c r="A92" s="1">
        <v>108730195</v>
      </c>
      <c r="B92" s="1">
        <f>VLOOKUP($A92,Data1!$A$1:$AB$100,MATCH(Assignment!B$1,Data1!$A$1:$AB$1,0),0)</f>
        <v>8066700091</v>
      </c>
      <c r="C92" s="1">
        <f>VLOOKUP($A92,Data1!$A$1:$AB$100,MATCH(Assignment!C$1,Data1!$A$1:$AB$1,0),0)</f>
        <v>1026391254</v>
      </c>
      <c r="D92" s="1">
        <f>VLOOKUP($A92,Data1!$A$1:$AB$100,MATCH(Assignment!D$1,Data1!$A$1:$AB$1,0),0)</f>
        <v>70592</v>
      </c>
      <c r="E92" s="1">
        <f>VLOOKUP($A92,Data1!$A$1:$AB$100,MATCH(Assignment!E$1,Data1!$A$1:$AB$1,0),0)</f>
        <v>77651.199999999997</v>
      </c>
    </row>
    <row r="93" spans="1:5" x14ac:dyDescent="0.25">
      <c r="A93" s="1">
        <v>123479013</v>
      </c>
      <c r="B93" s="1">
        <f>VLOOKUP($A93,Data1!$A$1:$AB$100,MATCH(Assignment!B$1,Data1!$A$1:$AB$1,0),0)</f>
        <v>7765905883</v>
      </c>
      <c r="C93" s="1">
        <f>VLOOKUP($A93,Data1!$A$1:$AB$100,MATCH(Assignment!C$1,Data1!$A$1:$AB$1,0),0)</f>
        <v>1093130491</v>
      </c>
      <c r="D93" s="1">
        <f>VLOOKUP($A93,Data1!$A$1:$AB$100,MATCH(Assignment!D$1,Data1!$A$1:$AB$1,0),0)</f>
        <v>37655</v>
      </c>
      <c r="E93" s="1">
        <f>VLOOKUP($A93,Data1!$A$1:$AB$100,MATCH(Assignment!E$1,Data1!$A$1:$AB$1,0),0)</f>
        <v>41420.5</v>
      </c>
    </row>
    <row r="94" spans="1:5" x14ac:dyDescent="0.25">
      <c r="A94" s="1">
        <v>123479019</v>
      </c>
      <c r="B94" s="1">
        <f>VLOOKUP($A94,Data1!$A$1:$AB$100,MATCH(Assignment!B$1,Data1!$A$1:$AB$1,0),0)</f>
        <v>1960980799</v>
      </c>
      <c r="C94" s="1">
        <f>VLOOKUP($A94,Data1!$A$1:$AB$100,MATCH(Assignment!C$1,Data1!$A$1:$AB$1,0),0)</f>
        <v>1093080713</v>
      </c>
      <c r="D94" s="1">
        <f>VLOOKUP($A94,Data1!$A$1:$AB$100,MATCH(Assignment!D$1,Data1!$A$1:$AB$1,0),0)</f>
        <v>42944</v>
      </c>
      <c r="E94" s="1">
        <f>VLOOKUP($A94,Data1!$A$1:$AB$100,MATCH(Assignment!E$1,Data1!$A$1:$AB$1,0),0)</f>
        <v>47238.400000000001</v>
      </c>
    </row>
    <row r="95" spans="1:5" x14ac:dyDescent="0.25">
      <c r="A95" s="1">
        <v>43570555</v>
      </c>
      <c r="B95" s="1">
        <f>VLOOKUP($A95,Data1!$A$1:$AB$100,MATCH(Assignment!B$1,Data1!$A$1:$AB$1,0),0)</f>
        <v>5381881190</v>
      </c>
      <c r="C95" s="1" t="str">
        <f>VLOOKUP($A95,Data1!$A$1:$AB$100,MATCH(Assignment!C$1,Data1!$A$1:$AB$1,0),0)</f>
        <v>104-101068807</v>
      </c>
      <c r="D95" s="1">
        <f>VLOOKUP($A95,Data1!$A$1:$AB$100,MATCH(Assignment!D$1,Data1!$A$1:$AB$1,0),0)</f>
        <v>78799</v>
      </c>
      <c r="E95" s="1">
        <f>VLOOKUP($A95,Data1!$A$1:$AB$100,MATCH(Assignment!E$1,Data1!$A$1:$AB$1,0),0)</f>
        <v>86678.9</v>
      </c>
    </row>
    <row r="96" spans="1:5" x14ac:dyDescent="0.25">
      <c r="A96" s="1">
        <v>123479022</v>
      </c>
      <c r="B96" s="1">
        <f>VLOOKUP($A96,Data1!$A$1:$AB$100,MATCH(Assignment!B$1,Data1!$A$1:$AB$1,0),0)</f>
        <v>8841175419</v>
      </c>
      <c r="C96" s="1">
        <f>VLOOKUP($A96,Data1!$A$1:$AB$100,MATCH(Assignment!C$1,Data1!$A$1:$AB$1,0),0)</f>
        <v>1093130488</v>
      </c>
      <c r="D96" s="1">
        <f>VLOOKUP($A96,Data1!$A$1:$AB$100,MATCH(Assignment!D$1,Data1!$A$1:$AB$1,0),0)</f>
        <v>28340</v>
      </c>
      <c r="E96" s="1">
        <f>VLOOKUP($A96,Data1!$A$1:$AB$100,MATCH(Assignment!E$1,Data1!$A$1:$AB$1,0),0)</f>
        <v>31174</v>
      </c>
    </row>
    <row r="97" spans="1:5" x14ac:dyDescent="0.25">
      <c r="A97" s="1">
        <v>123479026</v>
      </c>
      <c r="B97" s="1">
        <f>VLOOKUP($A97,Data1!$A$1:$AB$100,MATCH(Assignment!B$1,Data1!$A$1:$AB$1,0),0)</f>
        <v>6394276963</v>
      </c>
      <c r="C97" s="1">
        <f>VLOOKUP($A97,Data1!$A$1:$AB$100,MATCH(Assignment!C$1,Data1!$A$1:$AB$1,0),0)</f>
        <v>1093130496</v>
      </c>
      <c r="D97" s="1">
        <f>VLOOKUP($A97,Data1!$A$1:$AB$100,MATCH(Assignment!D$1,Data1!$A$1:$AB$1,0),0)</f>
        <v>90376</v>
      </c>
      <c r="E97" s="1">
        <f>VLOOKUP($A97,Data1!$A$1:$AB$100,MATCH(Assignment!E$1,Data1!$A$1:$AB$1,0),0)</f>
        <v>99413.6</v>
      </c>
    </row>
    <row r="98" spans="1:5" x14ac:dyDescent="0.25">
      <c r="A98" s="1">
        <v>123479034</v>
      </c>
      <c r="B98" s="1">
        <f>VLOOKUP($A98,Data1!$A$1:$AB$100,MATCH(Assignment!B$1,Data1!$A$1:$AB$1,0),0)</f>
        <v>7233681243</v>
      </c>
      <c r="C98" s="1">
        <f>VLOOKUP($A98,Data1!$A$1:$AB$100,MATCH(Assignment!C$1,Data1!$A$1:$AB$1,0),0)</f>
        <v>1093130504</v>
      </c>
      <c r="D98" s="1">
        <f>VLOOKUP($A98,Data1!$A$1:$AB$100,MATCH(Assignment!D$1,Data1!$A$1:$AB$1,0),0)</f>
        <v>49502</v>
      </c>
      <c r="E98" s="1">
        <f>VLOOKUP($A98,Data1!$A$1:$AB$100,MATCH(Assignment!E$1,Data1!$A$1:$AB$1,0),0)</f>
        <v>54452.2</v>
      </c>
    </row>
    <row r="99" spans="1:5" x14ac:dyDescent="0.25">
      <c r="A99" s="1">
        <v>123479037</v>
      </c>
      <c r="B99" s="1">
        <f>VLOOKUP($A99,Data1!$A$1:$AB$100,MATCH(Assignment!B$1,Data1!$A$1:$AB$1,0),0)</f>
        <v>7782784166</v>
      </c>
      <c r="C99" s="1">
        <f>VLOOKUP($A99,Data1!$A$1:$AB$100,MATCH(Assignment!C$1,Data1!$A$1:$AB$1,0),0)</f>
        <v>1093155065</v>
      </c>
      <c r="D99" s="1">
        <f>VLOOKUP($A99,Data1!$A$1:$AB$100,MATCH(Assignment!D$1,Data1!$A$1:$AB$1,0),0)</f>
        <v>61713</v>
      </c>
      <c r="E99" s="1">
        <f>VLOOKUP($A99,Data1!$A$1:$AB$100,MATCH(Assignment!E$1,Data1!$A$1:$AB$1,0),0)</f>
        <v>67884.3</v>
      </c>
    </row>
    <row r="100" spans="1:5" x14ac:dyDescent="0.25">
      <c r="A100" s="1">
        <v>123479040</v>
      </c>
      <c r="B100" s="1">
        <f>VLOOKUP($A100,Data1!$A$1:$AB$100,MATCH(Assignment!B$1,Data1!$A$1:$AB$1,0),0)</f>
        <v>5029870174</v>
      </c>
      <c r="C100" s="1">
        <f>VLOOKUP($A100,Data1!$A$1:$AB$100,MATCH(Assignment!C$1,Data1!$A$1:$AB$1,0),0)</f>
        <v>1093130505</v>
      </c>
      <c r="D100" s="1">
        <f>VLOOKUP($A100,Data1!$A$1:$AB$100,MATCH(Assignment!D$1,Data1!$A$1:$AB$1,0),0)</f>
        <v>32593</v>
      </c>
      <c r="E100" s="1">
        <f>VLOOKUP($A100,Data1!$A$1:$AB$100,MATCH(Assignment!E$1,Data1!$A$1:$AB$1,0),0)</f>
        <v>35852.300000000003</v>
      </c>
    </row>
  </sheetData>
  <conditionalFormatting sqref="A2:A10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Simple Vlookup</vt:lpstr>
      <vt:lpstr>Vlookup from Diff Sheet</vt:lpstr>
      <vt:lpstr>Vlookup1</vt:lpstr>
      <vt:lpstr>Match</vt:lpstr>
      <vt:lpstr>Vlookup_Match</vt:lpstr>
      <vt:lpstr>VlookupMatch</vt:lpstr>
      <vt:lpstr>Data1</vt:lpstr>
      <vt:lpstr>Assignment</vt:lpstr>
      <vt:lpstr>Vlookup with Approx</vt:lpstr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Akash Nikam</cp:lastModifiedBy>
  <dcterms:created xsi:type="dcterms:W3CDTF">2013-07-21T03:14:00Z</dcterms:created>
  <dcterms:modified xsi:type="dcterms:W3CDTF">2024-06-30T17:16:16Z</dcterms:modified>
</cp:coreProperties>
</file>