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C4D6AE38-3A17-4335-91E6-176B9E9AED08}" xr6:coauthVersionLast="47" xr6:coauthVersionMax="47" xr10:uidLastSave="{00000000-0000-0000-0000-000000000000}"/>
  <bookViews>
    <workbookView xWindow="-120" yWindow="-120" windowWidth="20730" windowHeight="11040" tabRatio="890" firstSheet="2" activeTab="10" xr2:uid="{00000000-000D-0000-FFFF-FFFF00000000}"/>
  </bookViews>
  <sheets>
    <sheet name="Index" sheetId="1" r:id="rId1"/>
    <sheet name="Chart" sheetId="80" r:id="rId2"/>
    <sheet name="Chart Operation" sheetId="41" r:id="rId3"/>
    <sheet name="Column Chart" sheetId="42" r:id="rId4"/>
    <sheet name="Pie Chart" sheetId="43" r:id="rId5"/>
    <sheet name="Line Chart" sheetId="78" r:id="rId6"/>
    <sheet name="Bar Chart" sheetId="49" r:id="rId7"/>
    <sheet name="Mix" sheetId="44" r:id="rId8"/>
    <sheet name="Dynamic Graph" sheetId="94" r:id="rId9"/>
    <sheet name="Hyperlink" sheetId="107" r:id="rId10"/>
    <sheet name="Left Right Find Mid" sheetId="95" r:id="rId11"/>
    <sheet name="Assignment" sheetId="108" r:id="rId12"/>
    <sheet name="EmpData" sheetId="97" r:id="rId13"/>
    <sheet name="SQL" sheetId="96" r:id="rId14"/>
    <sheet name="Table 2" sheetId="99" r:id="rId15"/>
    <sheet name="Web" sheetId="98" r:id="rId16"/>
    <sheet name="Sheet1 (4)" sheetId="105" r:id="rId17"/>
    <sheet name="Sheet1 (3)" sheetId="104" r:id="rId18"/>
    <sheet name="Sheet1 (2)" sheetId="103" r:id="rId19"/>
    <sheet name="Sheet1" sheetId="102" r:id="rId20"/>
    <sheet name="Sales Data" sheetId="101" r:id="rId21"/>
    <sheet name="Append1" sheetId="106" r:id="rId22"/>
  </sheets>
  <definedNames>
    <definedName name="ExternalData_1" localSheetId="21" hidden="1">Append1!$A$1:$C$44</definedName>
    <definedName name="ExternalData_1" localSheetId="12" hidden="1">EmpData!$A$1:$D$16</definedName>
    <definedName name="ExternalData_1" localSheetId="19" hidden="1">Sheet1!$A$1:$C$7</definedName>
    <definedName name="ExternalData_1" localSheetId="13" hidden="1">SQL!$A$1:$H$161</definedName>
    <definedName name="ExternalData_1" localSheetId="14" hidden="1">'Table 2'!$A$1:$O$248</definedName>
    <definedName name="ExternalData_2" localSheetId="18" hidden="1">'Sheet1 (2)'!$A$1:$C$12</definedName>
    <definedName name="ExternalData_3" localSheetId="17" hidden="1">'Sheet1 (3)'!$A$1:$C$12</definedName>
    <definedName name="ExternalData_4" localSheetId="16" hidden="1">'Sheet1 (4)'!$A$1:$C$16</definedName>
    <definedName name="pvt">OFFSET(#REF!,0,0,COUNTA(#REF!),COUNTA(#REF!))</definedName>
    <definedName name="Week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StoreData_a1da3750-dcb1-4bcb-8ed8-7bda73ea05ec" name="StoreData" connection="Query - Store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95" l="1"/>
  <c r="M2" i="95" s="1"/>
  <c r="P4" i="95"/>
  <c r="M4" i="95" s="1"/>
  <c r="D3" i="108"/>
  <c r="D4" i="108"/>
  <c r="D5" i="108"/>
  <c r="D6" i="108"/>
  <c r="D2" i="108"/>
  <c r="I3" i="108"/>
  <c r="I4" i="108"/>
  <c r="I5" i="108"/>
  <c r="I6" i="108"/>
  <c r="I2" i="108"/>
  <c r="C3" i="108"/>
  <c r="C4" i="108"/>
  <c r="C5" i="108"/>
  <c r="C6" i="108"/>
  <c r="C2" i="108"/>
  <c r="H3" i="108"/>
  <c r="H4" i="108"/>
  <c r="H5" i="108"/>
  <c r="H6" i="108"/>
  <c r="H2" i="108"/>
  <c r="B3" i="108"/>
  <c r="B4" i="108"/>
  <c r="B5" i="108"/>
  <c r="B6" i="108"/>
  <c r="B2" i="108"/>
  <c r="G3" i="108"/>
  <c r="G4" i="108"/>
  <c r="G5" i="108"/>
  <c r="G6" i="108"/>
  <c r="G2" i="108"/>
  <c r="D2" i="95"/>
  <c r="M15" i="95"/>
  <c r="M16" i="95"/>
  <c r="M17" i="95"/>
  <c r="M14" i="95"/>
  <c r="L15" i="95"/>
  <c r="L16" i="95"/>
  <c r="L17" i="95"/>
  <c r="L14" i="95"/>
  <c r="K15" i="95"/>
  <c r="K16" i="95"/>
  <c r="K17" i="95"/>
  <c r="Q17" i="95"/>
  <c r="O17" i="95"/>
  <c r="P17" i="95" s="1"/>
  <c r="Q16" i="95"/>
  <c r="O16" i="95"/>
  <c r="P16" i="95" s="1"/>
  <c r="Q15" i="95"/>
  <c r="P15" i="95"/>
  <c r="O15" i="95"/>
  <c r="Q14" i="95"/>
  <c r="O14" i="95"/>
  <c r="K14" i="95" s="1"/>
  <c r="L3" i="95"/>
  <c r="L5" i="95"/>
  <c r="O10" i="95"/>
  <c r="M3" i="95"/>
  <c r="M5" i="95"/>
  <c r="Q3" i="95"/>
  <c r="Q4" i="95"/>
  <c r="Q5" i="95"/>
  <c r="Q2" i="95"/>
  <c r="K4" i="95"/>
  <c r="K2" i="95"/>
  <c r="O3" i="95"/>
  <c r="P3" i="95" s="1"/>
  <c r="O4" i="95"/>
  <c r="O5" i="95"/>
  <c r="K5" i="95" s="1"/>
  <c r="O2" i="95"/>
  <c r="C3" i="95"/>
  <c r="C4" i="95"/>
  <c r="C5" i="95"/>
  <c r="C6" i="95"/>
  <c r="C7" i="95"/>
  <c r="C9" i="95"/>
  <c r="C12" i="95"/>
  <c r="C13" i="95"/>
  <c r="C16" i="95"/>
  <c r="C2" i="95"/>
  <c r="H3" i="95"/>
  <c r="H4" i="95"/>
  <c r="H5" i="95"/>
  <c r="H6" i="95"/>
  <c r="H7" i="95"/>
  <c r="H8" i="95"/>
  <c r="C8" i="95" s="1"/>
  <c r="H9" i="95"/>
  <c r="H10" i="95"/>
  <c r="C10" i="95" s="1"/>
  <c r="H11" i="95"/>
  <c r="C11" i="95" s="1"/>
  <c r="H12" i="95"/>
  <c r="H13" i="95"/>
  <c r="H14" i="95"/>
  <c r="C14" i="95" s="1"/>
  <c r="H15" i="95"/>
  <c r="C15" i="95" s="1"/>
  <c r="H16" i="95"/>
  <c r="H2" i="95"/>
  <c r="B3" i="95"/>
  <c r="B4" i="95"/>
  <c r="B5" i="95"/>
  <c r="B6" i="95"/>
  <c r="B9" i="95"/>
  <c r="B12" i="95"/>
  <c r="B13" i="95"/>
  <c r="B16" i="95"/>
  <c r="B2" i="95"/>
  <c r="G3" i="95"/>
  <c r="G4" i="95"/>
  <c r="G5" i="95"/>
  <c r="G6" i="95"/>
  <c r="G7" i="95"/>
  <c r="B7" i="95" s="1"/>
  <c r="G8" i="95"/>
  <c r="B8" i="95" s="1"/>
  <c r="G9" i="95"/>
  <c r="G10" i="95"/>
  <c r="B10" i="95" s="1"/>
  <c r="G11" i="95"/>
  <c r="B11" i="95" s="1"/>
  <c r="G12" i="95"/>
  <c r="G13" i="95"/>
  <c r="G14" i="95"/>
  <c r="B14" i="95" s="1"/>
  <c r="G15" i="95"/>
  <c r="B15" i="95" s="1"/>
  <c r="G16" i="95"/>
  <c r="G2" i="95"/>
  <c r="F3" i="95"/>
  <c r="F4" i="95"/>
  <c r="F5" i="95"/>
  <c r="F6" i="95"/>
  <c r="F7" i="95"/>
  <c r="F8" i="95"/>
  <c r="F9" i="95"/>
  <c r="F10" i="95"/>
  <c r="F11" i="95"/>
  <c r="F12" i="95"/>
  <c r="F13" i="95"/>
  <c r="F14" i="95"/>
  <c r="F15" i="95"/>
  <c r="F16" i="95"/>
  <c r="F2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2" i="95"/>
  <c r="B8" i="43"/>
  <c r="C3" i="43" s="1"/>
  <c r="L2" i="95" l="1"/>
  <c r="L4" i="95"/>
  <c r="P14" i="95"/>
  <c r="P5" i="95"/>
  <c r="K3" i="95"/>
  <c r="C6" i="43"/>
  <c r="C5" i="43"/>
  <c r="C2" i="43"/>
  <c r="C4" i="43"/>
  <c r="C7" i="4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B54B31-45D4-4C14-B962-C50A503A3EEA}" keepAlive="1" name="ModelConnection_ExternalData_1" description="Data Model" type="5" refreshedVersion="8" minRefreshableVersion="5" saveData="1">
    <dbPr connection="Data Model Connection" command="Store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AB72C91-7E06-4749-8A9C-AD2AB965E16C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3" xr16:uid="{E41F7908-A5E4-4164-B99B-F16F0B50C8E1}" keepAlive="1" name="Query - EmpData" description="Connection to the 'EmpData' query in the workbook." type="5" refreshedVersion="8" background="1" saveData="1">
    <dbPr connection="Provider=Microsoft.Mashup.OleDb.1;Data Source=$Workbook$;Location=EmpData;Extended Properties=&quot;&quot;" command="SELECT * FROM [EmpData]"/>
  </connection>
  <connection id="4" xr16:uid="{06F6A58C-FCA7-4C25-B5CC-AB3F3876E8B4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F01BD3CC-5892-4383-8F73-B90C0A7DE27D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4CC08697-1B20-4774-92C6-19F3CDF37439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7" xr16:uid="{AB212638-EE28-4BBA-97E5-E37CFFC9825F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8" xr16:uid="{13446632-04C4-488C-957B-EA79C8B99773}" name="Query - StoreData" description="Connection to the 'StoreData' query in the workbook." type="100" refreshedVersion="8" minRefreshableVersion="5">
    <extLst>
      <ext xmlns:x15="http://schemas.microsoft.com/office/spreadsheetml/2010/11/main" uri="{DE250136-89BD-433C-8126-D09CA5730AF9}">
        <x15:connection id="92bd5887-84b1-419e-936b-13144ab879eb"/>
      </ext>
    </extLst>
  </connection>
  <connection id="9" xr16:uid="{818570DF-DA9A-40F1-B0F0-975BA5891A96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10" xr16:uid="{22847DD6-27E5-4FC6-B9F9-185AE6E99F1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<sst xmlns="http://schemas.openxmlformats.org/spreadsheetml/2006/main" count="1915" uniqueCount="955">
  <si>
    <t>Name</t>
  </si>
  <si>
    <t>Pie Chart</t>
  </si>
  <si>
    <t>Mix Graph</t>
  </si>
  <si>
    <t>Month Name</t>
  </si>
  <si>
    <t>Productivity</t>
  </si>
  <si>
    <t>Jan</t>
  </si>
  <si>
    <t>Data Lables</t>
  </si>
  <si>
    <t>Feb</t>
  </si>
  <si>
    <t>Mar</t>
  </si>
  <si>
    <t>Chart Title</t>
  </si>
  <si>
    <t>Apr</t>
  </si>
  <si>
    <t>May</t>
  </si>
  <si>
    <t>Chart Area</t>
  </si>
  <si>
    <t>Jun</t>
  </si>
  <si>
    <t>Chart Column</t>
  </si>
  <si>
    <t>Side Wall</t>
  </si>
  <si>
    <t>Legend</t>
  </si>
  <si>
    <t>Chart border</t>
  </si>
  <si>
    <t>Surface</t>
  </si>
  <si>
    <t>Horizontal Axes / X-Axis</t>
  </si>
  <si>
    <t>Vertical Axes / Y - Axis / Primary Axis</t>
  </si>
  <si>
    <t>Horizontal Gridlines</t>
  </si>
  <si>
    <t>Vertical Gridlines</t>
  </si>
  <si>
    <t>Sales 2013</t>
  </si>
  <si>
    <t>Sales</t>
  </si>
  <si>
    <t>Column</t>
  </si>
  <si>
    <t>Line</t>
  </si>
  <si>
    <t>Target</t>
  </si>
  <si>
    <t>Delhi</t>
  </si>
  <si>
    <t>Mumbai</t>
  </si>
  <si>
    <t>Pune</t>
  </si>
  <si>
    <t>Banglore</t>
  </si>
  <si>
    <t>Lucknow</t>
  </si>
  <si>
    <t>Himanchal</t>
  </si>
  <si>
    <t>Dehradun</t>
  </si>
  <si>
    <t>Raipur</t>
  </si>
  <si>
    <t>Chhatisgarh</t>
  </si>
  <si>
    <t>Kanpur</t>
  </si>
  <si>
    <t>Bar Chart</t>
  </si>
  <si>
    <t>City</t>
  </si>
  <si>
    <t>Column Chart</t>
  </si>
  <si>
    <t>Ram</t>
  </si>
  <si>
    <t>Alok</t>
  </si>
  <si>
    <t>Ajay</t>
  </si>
  <si>
    <t>Vijay</t>
  </si>
  <si>
    <t>Mohit</t>
  </si>
  <si>
    <t>Mohan</t>
  </si>
  <si>
    <t>Line Chart</t>
  </si>
  <si>
    <t>Team</t>
  </si>
  <si>
    <t>Team1</t>
  </si>
  <si>
    <t>Team2</t>
  </si>
  <si>
    <t>Team3</t>
  </si>
  <si>
    <t>Team4</t>
  </si>
  <si>
    <t>Team5</t>
  </si>
  <si>
    <t>Team6</t>
  </si>
  <si>
    <t>MIX Chart</t>
  </si>
  <si>
    <t>Dynamic Chart-Create Table</t>
  </si>
  <si>
    <t>Dynamic Chart Title</t>
  </si>
  <si>
    <t>Year</t>
  </si>
  <si>
    <t>Bonnie Potter</t>
  </si>
  <si>
    <t>Ronnie Proctor</t>
  </si>
  <si>
    <t>Marcus Dunlap</t>
  </si>
  <si>
    <t>Gwendolyn Tyson</t>
  </si>
  <si>
    <t>Timothy Reese</t>
  </si>
  <si>
    <t>Sarah Ramsey</t>
  </si>
  <si>
    <t>Laurie Hanna</t>
  </si>
  <si>
    <t>Jim Rodgers</t>
  </si>
  <si>
    <t>Tony Winters</t>
  </si>
  <si>
    <t>Edna Thomas</t>
  </si>
  <si>
    <t>Contribution</t>
  </si>
  <si>
    <t>Dynamic Graph</t>
  </si>
  <si>
    <t>Dec Sales</t>
  </si>
  <si>
    <t>Variance</t>
  </si>
  <si>
    <t>Left</t>
  </si>
  <si>
    <t>Right</t>
  </si>
  <si>
    <t>Len</t>
  </si>
  <si>
    <t>Mid</t>
  </si>
  <si>
    <t>Find</t>
  </si>
  <si>
    <t>Guy Gallagher</t>
  </si>
  <si>
    <t>Matthew Berman</t>
  </si>
  <si>
    <t>Ricky Hensley</t>
  </si>
  <si>
    <t>Theodore Moran</t>
  </si>
  <si>
    <t>FirstName</t>
  </si>
  <si>
    <t>LastName</t>
  </si>
  <si>
    <t>Amit Singh Tomar</t>
  </si>
  <si>
    <t>Pankaj Kumar Singhaniya</t>
  </si>
  <si>
    <t>MidName</t>
  </si>
  <si>
    <t>Hyperlink</t>
  </si>
  <si>
    <t>Import Data</t>
  </si>
  <si>
    <t>Data Representation</t>
  </si>
  <si>
    <t>Data Analysis</t>
  </si>
  <si>
    <t>ALT+I+H</t>
  </si>
  <si>
    <t>Insert Chart</t>
  </si>
  <si>
    <t>%</t>
  </si>
  <si>
    <t>Sales v/s Target-2023</t>
  </si>
  <si>
    <t>Ramesh</t>
  </si>
  <si>
    <t>Tanmay</t>
  </si>
  <si>
    <t>Ctrl+T</t>
  </si>
  <si>
    <t>Create Table</t>
  </si>
  <si>
    <t>ID</t>
  </si>
  <si>
    <t>Designation</t>
  </si>
  <si>
    <t>Country</t>
  </si>
  <si>
    <t>Team Lead</t>
  </si>
  <si>
    <t>India</t>
  </si>
  <si>
    <t>MIS Manager</t>
  </si>
  <si>
    <t>Australia</t>
  </si>
  <si>
    <t>HR Manager</t>
  </si>
  <si>
    <t>Sweden</t>
  </si>
  <si>
    <t>Associate</t>
  </si>
  <si>
    <t>Hongkong</t>
  </si>
  <si>
    <t>Sr.Associate</t>
  </si>
  <si>
    <t>China</t>
  </si>
  <si>
    <t>Reporting Analyst</t>
  </si>
  <si>
    <t>United States</t>
  </si>
  <si>
    <t>Data Analyst</t>
  </si>
  <si>
    <t>Brazil</t>
  </si>
  <si>
    <t>Financial Analyst</t>
  </si>
  <si>
    <t>Kenya</t>
  </si>
  <si>
    <t>VBA Developer</t>
  </si>
  <si>
    <t>United Kingdom</t>
  </si>
  <si>
    <t>Canada</t>
  </si>
  <si>
    <t>New Zealand</t>
  </si>
  <si>
    <t>Switzerland</t>
  </si>
  <si>
    <t>Singapore</t>
  </si>
  <si>
    <t>Denial Martin</t>
  </si>
  <si>
    <t>Jeff Austin</t>
  </si>
  <si>
    <t>StoreName</t>
  </si>
  <si>
    <t>CITY</t>
  </si>
  <si>
    <t>REGION</t>
  </si>
  <si>
    <t>SAPName</t>
  </si>
  <si>
    <t>Plastic</t>
  </si>
  <si>
    <t>Foods</t>
  </si>
  <si>
    <t>Liquid</t>
  </si>
  <si>
    <t>Other</t>
  </si>
  <si>
    <t>Reliance Mart</t>
  </si>
  <si>
    <t>South</t>
  </si>
  <si>
    <t>F83100003466</t>
  </si>
  <si>
    <t>Kolkata</t>
  </si>
  <si>
    <t>North</t>
  </si>
  <si>
    <t>F82100019666</t>
  </si>
  <si>
    <t>Big Bazaar</t>
  </si>
  <si>
    <t>New Delhi</t>
  </si>
  <si>
    <t>F82100024866</t>
  </si>
  <si>
    <t>F82100032944</t>
  </si>
  <si>
    <t>F82400011444</t>
  </si>
  <si>
    <t>F82400011466</t>
  </si>
  <si>
    <t>Reliance C&amp;C</t>
  </si>
  <si>
    <t>F82400016166</t>
  </si>
  <si>
    <t>F82400017166</t>
  </si>
  <si>
    <t>Metro C&amp;C</t>
  </si>
  <si>
    <t>F82400025344</t>
  </si>
  <si>
    <t>F82400025366</t>
  </si>
  <si>
    <t>Bangalore</t>
  </si>
  <si>
    <t>F82500005166</t>
  </si>
  <si>
    <t>F83400000366</t>
  </si>
  <si>
    <t>Easy Day</t>
  </si>
  <si>
    <t>F83400001466</t>
  </si>
  <si>
    <t>F83400002966</t>
  </si>
  <si>
    <t>F85100000444</t>
  </si>
  <si>
    <t>F85100000466</t>
  </si>
  <si>
    <t>F85100003122</t>
  </si>
  <si>
    <t>F85100005044</t>
  </si>
  <si>
    <t>Food Hall</t>
  </si>
  <si>
    <t>F85100008366</t>
  </si>
  <si>
    <t>Food Bazaar</t>
  </si>
  <si>
    <t>F85100008444</t>
  </si>
  <si>
    <t>F85100010144</t>
  </si>
  <si>
    <t>F85100010166</t>
  </si>
  <si>
    <t>Sabka Bazaar</t>
  </si>
  <si>
    <t>F85100031544</t>
  </si>
  <si>
    <t>F85100031566</t>
  </si>
  <si>
    <t>SRS Value Bazaar</t>
  </si>
  <si>
    <t>F85100036066</t>
  </si>
  <si>
    <t>F85100045933</t>
  </si>
  <si>
    <t>F85100045966</t>
  </si>
  <si>
    <t>F85100063466</t>
  </si>
  <si>
    <t>F85400000166</t>
  </si>
  <si>
    <t>F85400003444</t>
  </si>
  <si>
    <t>F85100022333</t>
  </si>
  <si>
    <t>West</t>
  </si>
  <si>
    <t>F85100022377</t>
  </si>
  <si>
    <t>East</t>
  </si>
  <si>
    <t>F85300009388</t>
  </si>
  <si>
    <t>F85500002666</t>
  </si>
  <si>
    <t>F86100037844</t>
  </si>
  <si>
    <t>F86400000177</t>
  </si>
  <si>
    <t>F86400000644</t>
  </si>
  <si>
    <t>F87100010733</t>
  </si>
  <si>
    <t>F85100000888</t>
  </si>
  <si>
    <t>F85100000899</t>
  </si>
  <si>
    <t>F85100023466</t>
  </si>
  <si>
    <t>F85100050322</t>
  </si>
  <si>
    <t>F85100050344</t>
  </si>
  <si>
    <t>F85100054344</t>
  </si>
  <si>
    <t>F85900005344</t>
  </si>
  <si>
    <t>F85900005399</t>
  </si>
  <si>
    <t>F85900005455</t>
  </si>
  <si>
    <t>F85900005499</t>
  </si>
  <si>
    <t>F88900004866</t>
  </si>
  <si>
    <t>F80400000166</t>
  </si>
  <si>
    <t>F82400001266</t>
  </si>
  <si>
    <t>F82400005366</t>
  </si>
  <si>
    <t>F82400005666</t>
  </si>
  <si>
    <t>F82400019466</t>
  </si>
  <si>
    <t>F82400022266</t>
  </si>
  <si>
    <t>F82400025444</t>
  </si>
  <si>
    <t>F82400025466</t>
  </si>
  <si>
    <t>F85400001366</t>
  </si>
  <si>
    <t>F85400005744</t>
  </si>
  <si>
    <t>F85400008766</t>
  </si>
  <si>
    <t>F85400020066</t>
  </si>
  <si>
    <t>F85400021544</t>
  </si>
  <si>
    <t>F85400021566</t>
  </si>
  <si>
    <t>F85400023266</t>
  </si>
  <si>
    <t>F86100004099</t>
  </si>
  <si>
    <t>F86100004222</t>
  </si>
  <si>
    <t>F86100016766</t>
  </si>
  <si>
    <t>F86100017377</t>
  </si>
  <si>
    <t>F86100019144</t>
  </si>
  <si>
    <t>F86100019177</t>
  </si>
  <si>
    <t>F86100028144</t>
  </si>
  <si>
    <t>F86100030399</t>
  </si>
  <si>
    <t>F86100031866</t>
  </si>
  <si>
    <t>F86100040344</t>
  </si>
  <si>
    <t>F86100043077</t>
  </si>
  <si>
    <t>F86100044666</t>
  </si>
  <si>
    <t>F87100042644</t>
  </si>
  <si>
    <t>F87400010244</t>
  </si>
  <si>
    <t>F85400023866</t>
  </si>
  <si>
    <t>F86400004444</t>
  </si>
  <si>
    <t>F86400007644</t>
  </si>
  <si>
    <t>F86400008544</t>
  </si>
  <si>
    <t>F87400011144</t>
  </si>
  <si>
    <t>F87400011166</t>
  </si>
  <si>
    <t>F87400014066</t>
  </si>
  <si>
    <t>F87400014788</t>
  </si>
  <si>
    <t>F87100048244</t>
  </si>
  <si>
    <t>F87400006944</t>
  </si>
  <si>
    <t>F50100008244</t>
  </si>
  <si>
    <t>F50100008266</t>
  </si>
  <si>
    <t>F55100000333</t>
  </si>
  <si>
    <t>F55100000366</t>
  </si>
  <si>
    <t>F55100001044</t>
  </si>
  <si>
    <t>F55100001066</t>
  </si>
  <si>
    <t>F55100003411</t>
  </si>
  <si>
    <t>F55100003466</t>
  </si>
  <si>
    <t>F55100004266</t>
  </si>
  <si>
    <t>F55100004299</t>
  </si>
  <si>
    <t>F55100005066</t>
  </si>
  <si>
    <t>F55100005088</t>
  </si>
  <si>
    <t>F55100005444</t>
  </si>
  <si>
    <t>F55100005466</t>
  </si>
  <si>
    <t>F55100010233</t>
  </si>
  <si>
    <t>F55100010266</t>
  </si>
  <si>
    <t>F55100010733</t>
  </si>
  <si>
    <t>F55100010766</t>
  </si>
  <si>
    <t>F55100024699</t>
  </si>
  <si>
    <t>F55100044744</t>
  </si>
  <si>
    <t>F55100044755</t>
  </si>
  <si>
    <t>F55100045833</t>
  </si>
  <si>
    <t>F55100045844</t>
  </si>
  <si>
    <t>F55100045855</t>
  </si>
  <si>
    <t>F55100045899</t>
  </si>
  <si>
    <t>F55100046155</t>
  </si>
  <si>
    <t>F55100050700</t>
  </si>
  <si>
    <t>F58900002922</t>
  </si>
  <si>
    <t>F58900002966</t>
  </si>
  <si>
    <t>F58900003622</t>
  </si>
  <si>
    <t>F58900003699</t>
  </si>
  <si>
    <t>F58900004055</t>
  </si>
  <si>
    <t>F58900004099</t>
  </si>
  <si>
    <t>F60100001366</t>
  </si>
  <si>
    <t>F55900011866</t>
  </si>
  <si>
    <t>F58900002066</t>
  </si>
  <si>
    <t>F58900003955</t>
  </si>
  <si>
    <t>Haritage</t>
  </si>
  <si>
    <t>F56100035566</t>
  </si>
  <si>
    <t>F56100035588</t>
  </si>
  <si>
    <t>Sahakari Bhandhar</t>
  </si>
  <si>
    <t>F56100036344</t>
  </si>
  <si>
    <t>F56100036366</t>
  </si>
  <si>
    <t>F56100036899</t>
  </si>
  <si>
    <t>F57100016455</t>
  </si>
  <si>
    <t>F57100016555</t>
  </si>
  <si>
    <t>F57100019444</t>
  </si>
  <si>
    <t>F57100032088</t>
  </si>
  <si>
    <t>F57100034244</t>
  </si>
  <si>
    <t>#</t>
  </si>
  <si>
    <t>Country, Other</t>
  </si>
  <si>
    <t>Total Cases</t>
  </si>
  <si>
    <t>New Cases</t>
  </si>
  <si>
    <t>Total Deaths</t>
  </si>
  <si>
    <t>New Deaths</t>
  </si>
  <si>
    <t>Total Recovered</t>
  </si>
  <si>
    <t>New Recovered</t>
  </si>
  <si>
    <t>Active Cases</t>
  </si>
  <si>
    <t>Serious, Critical</t>
  </si>
  <si>
    <t>Tot Cases/ 1M pop</t>
  </si>
  <si>
    <t>Deaths/ 1M pop</t>
  </si>
  <si>
    <t>Total Tests</t>
  </si>
  <si>
    <t>Tests/ 
                                1M pop</t>
  </si>
  <si>
    <t>Population</t>
  </si>
  <si>
    <t>World</t>
  </si>
  <si>
    <t>673,544,445</t>
  </si>
  <si>
    <t>+37,949</t>
  </si>
  <si>
    <t>22,119,886</t>
  </si>
  <si>
    <t>36,243</t>
  </si>
  <si>
    <t>Europe</t>
  </si>
  <si>
    <t>248,352,260</t>
  </si>
  <si>
    <t>+1,759</t>
  </si>
  <si>
    <t>2,597,219</t>
  </si>
  <si>
    <t>4,559</t>
  </si>
  <si>
    <t>Asia</t>
  </si>
  <si>
    <t>205,580,571</t>
  </si>
  <si>
    <t>+3,716</t>
  </si>
  <si>
    <t>14,290,970</t>
  </si>
  <si>
    <t>14,730</t>
  </si>
  <si>
    <t>North America</t>
  </si>
  <si>
    <t>126,336,322</t>
  </si>
  <si>
    <t>+32,474</t>
  </si>
  <si>
    <t>2,864,561</t>
  </si>
  <si>
    <t>7,426</t>
  </si>
  <si>
    <t>USA</t>
  </si>
  <si>
    <t>108,560,378</t>
  </si>
  <si>
    <t>+32,666</t>
  </si>
  <si>
    <t>1,086,813</t>
  </si>
  <si>
    <t>2,271</t>
  </si>
  <si>
    <t>South America</t>
  </si>
  <si>
    <t>66,629,272</t>
  </si>
  <si>
    <t>1,693,407</t>
  </si>
  <si>
    <t>8,953</t>
  </si>
  <si>
    <t>N/A</t>
  </si>
  <si>
    <t>France</t>
  </si>
  <si>
    <t>39,970,918</t>
  </si>
  <si>
    <t>0</t>
  </si>
  <si>
    <t>Germany</t>
  </si>
  <si>
    <t>38,240,600</t>
  </si>
  <si>
    <t>386,326</t>
  </si>
  <si>
    <t>36,249,161</t>
  </si>
  <si>
    <t>1,379,585</t>
  </si>
  <si>
    <t>S. Korea</t>
  </si>
  <si>
    <t>34,535,939</t>
  </si>
  <si>
    <t>Japan</t>
  </si>
  <si>
    <t>Italy</t>
  </si>
  <si>
    <t>26,325,082</t>
  </si>
  <si>
    <t>186,697</t>
  </si>
  <si>
    <t>121</t>
  </si>
  <si>
    <t>UK</t>
  </si>
  <si>
    <t>24,632,758</t>
  </si>
  <si>
    <t>20,920</t>
  </si>
  <si>
    <t>Russia</t>
  </si>
  <si>
    <t>23,294,406</t>
  </si>
  <si>
    <t>179,387</t>
  </si>
  <si>
    <t>Turkey</t>
  </si>
  <si>
    <t>Oceania</t>
  </si>
  <si>
    <t>14,555,421</t>
  </si>
  <si>
    <t>163,362</t>
  </si>
  <si>
    <t>46</t>
  </si>
  <si>
    <t>Spain</t>
  </si>
  <si>
    <t>13,762,417</t>
  </si>
  <si>
    <t>30,634</t>
  </si>
  <si>
    <t>231</t>
  </si>
  <si>
    <t>Africa</t>
  </si>
  <si>
    <t>12,089,893</t>
  </si>
  <si>
    <t>510,367</t>
  </si>
  <si>
    <t>529</t>
  </si>
  <si>
    <t>18</t>
  </si>
  <si>
    <t>Vietnam</t>
  </si>
  <si>
    <t>10,640,971</t>
  </si>
  <si>
    <t>939,937</t>
  </si>
  <si>
    <t>Taiwan</t>
  </si>
  <si>
    <t>10,222,518</t>
  </si>
  <si>
    <t>Argentina</t>
  </si>
  <si>
    <t>9,949,347</t>
  </si>
  <si>
    <t>1,030</t>
  </si>
  <si>
    <t>Netherlands</t>
  </si>
  <si>
    <t>8,608,038</t>
  </si>
  <si>
    <t>2,205</t>
  </si>
  <si>
    <t>Mexico</t>
  </si>
  <si>
    <t>6,899,865</t>
  </si>
  <si>
    <t>467,986</t>
  </si>
  <si>
    <t>Iran</t>
  </si>
  <si>
    <t>Indonesia</t>
  </si>
  <si>
    <t>6,647,104</t>
  </si>
  <si>
    <t>17,606</t>
  </si>
  <si>
    <t>Poland</t>
  </si>
  <si>
    <t>Colombia</t>
  </si>
  <si>
    <t>6,210,192</t>
  </si>
  <si>
    <t>37,487</t>
  </si>
  <si>
    <t>342</t>
  </si>
  <si>
    <t>Greece</t>
  </si>
  <si>
    <t>Austria</t>
  </si>
  <si>
    <t>6,054,934</t>
  </si>
  <si>
    <t>3,811</t>
  </si>
  <si>
    <t>Portugal</t>
  </si>
  <si>
    <t>5,611,411</t>
  </si>
  <si>
    <t>2,208</t>
  </si>
  <si>
    <t>61</t>
  </si>
  <si>
    <t>Ukraine</t>
  </si>
  <si>
    <t>5,445,577</t>
  </si>
  <si>
    <t>Chile</t>
  </si>
  <si>
    <t>5,252,450</t>
  </si>
  <si>
    <t>29,033</t>
  </si>
  <si>
    <t>7</t>
  </si>
  <si>
    <t>Malaysia</t>
  </si>
  <si>
    <t>5,220,707</t>
  </si>
  <si>
    <t>11,920</t>
  </si>
  <si>
    <t>11</t>
  </si>
  <si>
    <t>4,823,167</t>
  </si>
  <si>
    <t>34,905</t>
  </si>
  <si>
    <t>99</t>
  </si>
  <si>
    <t>Belgium</t>
  </si>
  <si>
    <t>4,815,315</t>
  </si>
  <si>
    <t>+726</t>
  </si>
  <si>
    <t>6,768</t>
  </si>
  <si>
    <t>Israel</t>
  </si>
  <si>
    <t>4,798,473</t>
  </si>
  <si>
    <t>30,592</t>
  </si>
  <si>
    <t>DPRK</t>
  </si>
  <si>
    <t>4,772,739</t>
  </si>
  <si>
    <t>Thailand</t>
  </si>
  <si>
    <t>4,692,636</t>
  </si>
  <si>
    <t>37,820</t>
  </si>
  <si>
    <t>Czechia</t>
  </si>
  <si>
    <t>4,709,179</t>
  </si>
  <si>
    <t>+88</t>
  </si>
  <si>
    <t>4,134</t>
  </si>
  <si>
    <t>12</t>
  </si>
  <si>
    <t>Peru</t>
  </si>
  <si>
    <t>4,346,064</t>
  </si>
  <si>
    <t>4</t>
  </si>
  <si>
    <t>4,432,506</t>
  </si>
  <si>
    <t>2,535</t>
  </si>
  <si>
    <t>Philippines</t>
  </si>
  <si>
    <t>4,067,381</t>
  </si>
  <si>
    <t>6,138</t>
  </si>
  <si>
    <t>South Africa</t>
  </si>
  <si>
    <t>3,912,506</t>
  </si>
  <si>
    <t>61,362</t>
  </si>
  <si>
    <t>192</t>
  </si>
  <si>
    <t>Romania</t>
  </si>
  <si>
    <t>3,446,072</t>
  </si>
  <si>
    <t>6,389</t>
  </si>
  <si>
    <t>16</t>
  </si>
  <si>
    <t>Denmark</t>
  </si>
  <si>
    <t>3,174,942</t>
  </si>
  <si>
    <t>2,975,782</t>
  </si>
  <si>
    <t>+3,484</t>
  </si>
  <si>
    <t>16,580</t>
  </si>
  <si>
    <t>Hong Kong</t>
  </si>
  <si>
    <t>2,910,211</t>
  </si>
  <si>
    <t>2,198</t>
  </si>
  <si>
    <t>2,722,311</t>
  </si>
  <si>
    <t>+145</t>
  </si>
  <si>
    <t>2,967</t>
  </si>
  <si>
    <t>Serbia</t>
  </si>
  <si>
    <t>2,593,302</t>
  </si>
  <si>
    <t>1,421</t>
  </si>
  <si>
    <t>2,565,293</t>
  </si>
  <si>
    <t>4,068</t>
  </si>
  <si>
    <t>Iraq</t>
  </si>
  <si>
    <t>2,439,497</t>
  </si>
  <si>
    <t>673</t>
  </si>
  <si>
    <t>Hungary</t>
  </si>
  <si>
    <t>2,152,155</t>
  </si>
  <si>
    <t>28,099</t>
  </si>
  <si>
    <t>Bangladesh</t>
  </si>
  <si>
    <t>Slovakia</t>
  </si>
  <si>
    <t>1,855,234</t>
  </si>
  <si>
    <t>380</t>
  </si>
  <si>
    <t>23</t>
  </si>
  <si>
    <t>Georgia</t>
  </si>
  <si>
    <t>Jordan</t>
  </si>
  <si>
    <t>1,731,007</t>
  </si>
  <si>
    <t>1,868</t>
  </si>
  <si>
    <t>59</t>
  </si>
  <si>
    <t>Ireland</t>
  </si>
  <si>
    <t>1,720,703</t>
  </si>
  <si>
    <t>2,524</t>
  </si>
  <si>
    <t>19</t>
  </si>
  <si>
    <t>Pakistan</t>
  </si>
  <si>
    <t>1,538,689</t>
  </si>
  <si>
    <t>12,583</t>
  </si>
  <si>
    <t>Finland</t>
  </si>
  <si>
    <t>1,502,184</t>
  </si>
  <si>
    <t>+185</t>
  </si>
  <si>
    <t>550</t>
  </si>
  <si>
    <t>Norway</t>
  </si>
  <si>
    <t>1,502,873</t>
  </si>
  <si>
    <t>+83</t>
  </si>
  <si>
    <t>-117</t>
  </si>
  <si>
    <t>Kazakhstan</t>
  </si>
  <si>
    <t>1,383,020</t>
  </si>
  <si>
    <t>14,963</t>
  </si>
  <si>
    <t>24</t>
  </si>
  <si>
    <t>Lithuania</t>
  </si>
  <si>
    <t>1,380,558</t>
  </si>
  <si>
    <t>+293</t>
  </si>
  <si>
    <t>3,690</t>
  </si>
  <si>
    <t>Slovenia</t>
  </si>
  <si>
    <t>1,348,826</t>
  </si>
  <si>
    <t>+118</t>
  </si>
  <si>
    <t>263</t>
  </si>
  <si>
    <t>Bulgaria</t>
  </si>
  <si>
    <t>1,292,087</t>
  </si>
  <si>
    <t>+121</t>
  </si>
  <si>
    <t>7,803</t>
  </si>
  <si>
    <t>Croatia</t>
  </si>
  <si>
    <t>1,258,432</t>
  </si>
  <si>
    <t>32,609</t>
  </si>
  <si>
    <t>Guatemala</t>
  </si>
  <si>
    <t>1,261,824</t>
  </si>
  <si>
    <t>1,901</t>
  </si>
  <si>
    <t>5</t>
  </si>
  <si>
    <t>Morocco</t>
  </si>
  <si>
    <t>Lebanon</t>
  </si>
  <si>
    <t>1,087,587</t>
  </si>
  <si>
    <t>145,299</t>
  </si>
  <si>
    <t>74</t>
  </si>
  <si>
    <t>Costa Rica</t>
  </si>
  <si>
    <t>Bolivia</t>
  </si>
  <si>
    <t>1,177,145</t>
  </si>
  <si>
    <t>12,164</t>
  </si>
  <si>
    <t>220</t>
  </si>
  <si>
    <t>Tunisia</t>
  </si>
  <si>
    <t>Cuba</t>
  </si>
  <si>
    <t>1,106,613</t>
  </si>
  <si>
    <t>67</t>
  </si>
  <si>
    <t>Ecuador</t>
  </si>
  <si>
    <t>1,034,145</t>
  </si>
  <si>
    <t>UAE</t>
  </si>
  <si>
    <t>Panama</t>
  </si>
  <si>
    <t>1,044,922</t>
  </si>
  <si>
    <t>5,323</t>
  </si>
  <si>
    <t>Uruguay</t>
  </si>
  <si>
    <t>1,030,944</t>
  </si>
  <si>
    <t>2,503</t>
  </si>
  <si>
    <t>Mongolia</t>
  </si>
  <si>
    <t>1,009,159</t>
  </si>
  <si>
    <t>8</t>
  </si>
  <si>
    <t>Nepal</t>
  </si>
  <si>
    <t>991,322</t>
  </si>
  <si>
    <t>97</t>
  </si>
  <si>
    <t>Belarus</t>
  </si>
  <si>
    <t>985,592</t>
  </si>
  <si>
    <t>1,327</t>
  </si>
  <si>
    <t>Latvia</t>
  </si>
  <si>
    <t>971,406</t>
  </si>
  <si>
    <t>4,016</t>
  </si>
  <si>
    <t>Saudi Arabia</t>
  </si>
  <si>
    <t>Azerbaijan</t>
  </si>
  <si>
    <t>823,872</t>
  </si>
  <si>
    <t>120</t>
  </si>
  <si>
    <t>Paraguay</t>
  </si>
  <si>
    <t>Bahrain</t>
  </si>
  <si>
    <t>727,915</t>
  </si>
  <si>
    <t>60</t>
  </si>
  <si>
    <t>Cyprus</t>
  </si>
  <si>
    <t>679,745</t>
  </si>
  <si>
    <t>Dominican Republic</t>
  </si>
  <si>
    <t>669,198</t>
  </si>
  <si>
    <t>1,026</t>
  </si>
  <si>
    <t>Sri Lanka</t>
  </si>
  <si>
    <t>655,847</t>
  </si>
  <si>
    <t>2</t>
  </si>
  <si>
    <t>Kuwait</t>
  </si>
  <si>
    <t>Myanmar</t>
  </si>
  <si>
    <t>620,159</t>
  </si>
  <si>
    <t>2,033</t>
  </si>
  <si>
    <t>Moldova</t>
  </si>
  <si>
    <t>Estonia</t>
  </si>
  <si>
    <t>Palestine</t>
  </si>
  <si>
    <t>615,445</t>
  </si>
  <si>
    <t>159</t>
  </si>
  <si>
    <t>Venezuela</t>
  </si>
  <si>
    <t>546,537</t>
  </si>
  <si>
    <t>302</t>
  </si>
  <si>
    <t>31</t>
  </si>
  <si>
    <t>Egypt</t>
  </si>
  <si>
    <t>442,182</t>
  </si>
  <si>
    <t>49,228</t>
  </si>
  <si>
    <t>122</t>
  </si>
  <si>
    <t>Qatar</t>
  </si>
  <si>
    <t>513,687</t>
  </si>
  <si>
    <t>147</t>
  </si>
  <si>
    <t>Libya</t>
  </si>
  <si>
    <t>500,835</t>
  </si>
  <si>
    <t>379,053</t>
  </si>
  <si>
    <t>118,977</t>
  </si>
  <si>
    <t>7,557</t>
  </si>
  <si>
    <t>Ethiopia</t>
  </si>
  <si>
    <t>488,171</t>
  </si>
  <si>
    <t>5,372</t>
  </si>
  <si>
    <t>Réunion</t>
  </si>
  <si>
    <t>Honduras</t>
  </si>
  <si>
    <t>Armenia</t>
  </si>
  <si>
    <t>435,162</t>
  </si>
  <si>
    <t>7,488</t>
  </si>
  <si>
    <t>Bosnia and Herzegovina</t>
  </si>
  <si>
    <t>379,084</t>
  </si>
  <si>
    <t>8,092</t>
  </si>
  <si>
    <t>Oman</t>
  </si>
  <si>
    <t>Luxembourg</t>
  </si>
  <si>
    <t>North Macedonia</t>
  </si>
  <si>
    <t>337,068</t>
  </si>
  <si>
    <t>3,213</t>
  </si>
  <si>
    <t>Zambia</t>
  </si>
  <si>
    <t>341,316</t>
  </si>
  <si>
    <t>3,919</t>
  </si>
  <si>
    <t>337,309</t>
  </si>
  <si>
    <t>1,132</t>
  </si>
  <si>
    <t>Brunei</t>
  </si>
  <si>
    <t>243,601</t>
  </si>
  <si>
    <t>94,743</t>
  </si>
  <si>
    <t>Albania</t>
  </si>
  <si>
    <t>330,233</t>
  </si>
  <si>
    <t>980</t>
  </si>
  <si>
    <t>Botswana</t>
  </si>
  <si>
    <t>327,049</t>
  </si>
  <si>
    <t>592</t>
  </si>
  <si>
    <t>1</t>
  </si>
  <si>
    <t>Montenegro</t>
  </si>
  <si>
    <t>291,794</t>
  </si>
  <si>
    <t>1,747</t>
  </si>
  <si>
    <t>Algeria</t>
  </si>
  <si>
    <t>183,061</t>
  </si>
  <si>
    <t>82,068</t>
  </si>
  <si>
    <t>Nigeria</t>
  </si>
  <si>
    <t>259,953</t>
  </si>
  <si>
    <t>4,065</t>
  </si>
  <si>
    <t>Zimbabwe</t>
  </si>
  <si>
    <t>258,888</t>
  </si>
  <si>
    <t>1,632</t>
  </si>
  <si>
    <t>Uzbekistan</t>
  </si>
  <si>
    <t>241,486</t>
  </si>
  <si>
    <t>10,539</t>
  </si>
  <si>
    <t>Mozambique</t>
  </si>
  <si>
    <t>228,805</t>
  </si>
  <si>
    <t>2,676</t>
  </si>
  <si>
    <t>Afghanistan</t>
  </si>
  <si>
    <t>209,698</t>
  </si>
  <si>
    <t>13,456</t>
  </si>
  <si>
    <t>Martinique</t>
  </si>
  <si>
    <t>Laos</t>
  </si>
  <si>
    <t>Iceland</t>
  </si>
  <si>
    <t>Kyrgyzstan</t>
  </si>
  <si>
    <t>196,406</t>
  </si>
  <si>
    <t>7,500</t>
  </si>
  <si>
    <t>131</t>
  </si>
  <si>
    <t>Guadeloupe</t>
  </si>
  <si>
    <t>El Salvador</t>
  </si>
  <si>
    <t>179,410</t>
  </si>
  <si>
    <t>18,215</t>
  </si>
  <si>
    <t>Trinidad and Tobago</t>
  </si>
  <si>
    <t>187,078</t>
  </si>
  <si>
    <t>28</t>
  </si>
  <si>
    <t>Maldives</t>
  </si>
  <si>
    <t>163,687</t>
  </si>
  <si>
    <t>22,691</t>
  </si>
  <si>
    <t>25</t>
  </si>
  <si>
    <t>Namibia</t>
  </si>
  <si>
    <t>167,099</t>
  </si>
  <si>
    <t>1,054</t>
  </si>
  <si>
    <t>Uganda</t>
  </si>
  <si>
    <t>100,431</t>
  </si>
  <si>
    <t>67,920</t>
  </si>
  <si>
    <t>Ghana</t>
  </si>
  <si>
    <t>170,425</t>
  </si>
  <si>
    <t>Jamaica</t>
  </si>
  <si>
    <t>Cambodia</t>
  </si>
  <si>
    <t>136,015</t>
  </si>
  <si>
    <t>+3</t>
  </si>
  <si>
    <t>14</t>
  </si>
  <si>
    <t>Rwanda</t>
  </si>
  <si>
    <t>132,039</t>
  </si>
  <si>
    <t>Cameroon</t>
  </si>
  <si>
    <t>123,273</t>
  </si>
  <si>
    <t>Malta</t>
  </si>
  <si>
    <t>119,972</t>
  </si>
  <si>
    <t>480</t>
  </si>
  <si>
    <t>Barbados</t>
  </si>
  <si>
    <t>108,647</t>
  </si>
  <si>
    <t>1,185</t>
  </si>
  <si>
    <t>Angola</t>
  </si>
  <si>
    <t>103,419</t>
  </si>
  <si>
    <t>1,915</t>
  </si>
  <si>
    <t>Channel Islands</t>
  </si>
  <si>
    <t>101,321</t>
  </si>
  <si>
    <t>168</t>
  </si>
  <si>
    <t>DRC</t>
  </si>
  <si>
    <t>84,489</t>
  </si>
  <si>
    <t>13,381</t>
  </si>
  <si>
    <t>French Guiana</t>
  </si>
  <si>
    <t>11,254</t>
  </si>
  <si>
    <t>86,367</t>
  </si>
  <si>
    <t>6</t>
  </si>
  <si>
    <t>Malawi</t>
  </si>
  <si>
    <t>Senegal</t>
  </si>
  <si>
    <t>87,024</t>
  </si>
  <si>
    <t>58</t>
  </si>
  <si>
    <t>Ivory Coast</t>
  </si>
  <si>
    <t>87,497</t>
  </si>
  <si>
    <t>52</t>
  </si>
  <si>
    <t>Suriname</t>
  </si>
  <si>
    <t>New Caledonia</t>
  </si>
  <si>
    <t>French Polynesia</t>
  </si>
  <si>
    <t>Eswatini</t>
  </si>
  <si>
    <t>73,116</t>
  </si>
  <si>
    <t>648</t>
  </si>
  <si>
    <t>Guyana</t>
  </si>
  <si>
    <t>72,013</t>
  </si>
  <si>
    <t>824</t>
  </si>
  <si>
    <t>Belize</t>
  </si>
  <si>
    <t>Fiji</t>
  </si>
  <si>
    <t>67,226</t>
  </si>
  <si>
    <t>1,006</t>
  </si>
  <si>
    <t>Madagascar</t>
  </si>
  <si>
    <t>66,862</t>
  </si>
  <si>
    <t>198</t>
  </si>
  <si>
    <t>Cabo Verde</t>
  </si>
  <si>
    <t>63,755</t>
  </si>
  <si>
    <t>305</t>
  </si>
  <si>
    <t>Sudan</t>
  </si>
  <si>
    <t>58,947</t>
  </si>
  <si>
    <t>Mauritania</t>
  </si>
  <si>
    <t>62,471</t>
  </si>
  <si>
    <t>340</t>
  </si>
  <si>
    <t>Bhutan</t>
  </si>
  <si>
    <t>61,564</t>
  </si>
  <si>
    <t>1,112</t>
  </si>
  <si>
    <t>Syria</t>
  </si>
  <si>
    <t>54,578</t>
  </si>
  <si>
    <t>Burundi</t>
  </si>
  <si>
    <t>53,569</t>
  </si>
  <si>
    <t>1,114</t>
  </si>
  <si>
    <t>Seychelles</t>
  </si>
  <si>
    <t>51,048</t>
  </si>
  <si>
    <t>Gabon</t>
  </si>
  <si>
    <t>48,674</t>
  </si>
  <si>
    <t>70</t>
  </si>
  <si>
    <t>Andorra</t>
  </si>
  <si>
    <t>Papua New Guinea</t>
  </si>
  <si>
    <t>46,168</t>
  </si>
  <si>
    <t>26</t>
  </si>
  <si>
    <t>Curaçao</t>
  </si>
  <si>
    <t>44,720</t>
  </si>
  <si>
    <t>971</t>
  </si>
  <si>
    <t>3</t>
  </si>
  <si>
    <t>Aruba</t>
  </si>
  <si>
    <t>42,438</t>
  </si>
  <si>
    <t>1,494</t>
  </si>
  <si>
    <t>Tanzania</t>
  </si>
  <si>
    <t>Mauritius</t>
  </si>
  <si>
    <t>41,278</t>
  </si>
  <si>
    <t>696</t>
  </si>
  <si>
    <t>Mayotte</t>
  </si>
  <si>
    <t>Togo</t>
  </si>
  <si>
    <t>39,263</t>
  </si>
  <si>
    <t>Guinea</t>
  </si>
  <si>
    <t>37,757</t>
  </si>
  <si>
    <t>347</t>
  </si>
  <si>
    <t>Bahamas</t>
  </si>
  <si>
    <t>36,366</t>
  </si>
  <si>
    <t>874</t>
  </si>
  <si>
    <t>Isle of Man</t>
  </si>
  <si>
    <t>Lesotho</t>
  </si>
  <si>
    <t>25,980</t>
  </si>
  <si>
    <t>9,432</t>
  </si>
  <si>
    <t>Faeroe Islands</t>
  </si>
  <si>
    <t>Haiti</t>
  </si>
  <si>
    <t>33,576</t>
  </si>
  <si>
    <t>106</t>
  </si>
  <si>
    <t>Mali</t>
  </si>
  <si>
    <t>32,332</t>
  </si>
  <si>
    <t>89</t>
  </si>
  <si>
    <t>Cayman Islands</t>
  </si>
  <si>
    <t>8,553</t>
  </si>
  <si>
    <t>22,882</t>
  </si>
  <si>
    <t>Saint Lucia</t>
  </si>
  <si>
    <t>29,799</t>
  </si>
  <si>
    <t>Benin</t>
  </si>
  <si>
    <t>27,847</t>
  </si>
  <si>
    <t>Somalia</t>
  </si>
  <si>
    <t>13,182</t>
  </si>
  <si>
    <t>12,791</t>
  </si>
  <si>
    <t>Micronesia</t>
  </si>
  <si>
    <t>San Marino</t>
  </si>
  <si>
    <t>26,011</t>
  </si>
  <si>
    <t>Solomon Islands</t>
  </si>
  <si>
    <t>Congo</t>
  </si>
  <si>
    <t>24,006</t>
  </si>
  <si>
    <t>983</t>
  </si>
  <si>
    <t>Timor-Leste</t>
  </si>
  <si>
    <t>23,102</t>
  </si>
  <si>
    <t>Burkina Faso</t>
  </si>
  <si>
    <t>21,596</t>
  </si>
  <si>
    <t>113</t>
  </si>
  <si>
    <t>Liechtenstein</t>
  </si>
  <si>
    <t>Macao</t>
  </si>
  <si>
    <t>3,487</t>
  </si>
  <si>
    <t>17,785</t>
  </si>
  <si>
    <t>Gibraltar</t>
  </si>
  <si>
    <t>Grenada</t>
  </si>
  <si>
    <t>19,358</t>
  </si>
  <si>
    <t>Bermuda</t>
  </si>
  <si>
    <t>18,685</t>
  </si>
  <si>
    <t>10</t>
  </si>
  <si>
    <t>South Sudan</t>
  </si>
  <si>
    <t>18,115</t>
  </si>
  <si>
    <t>557</t>
  </si>
  <si>
    <t>Nicaragua</t>
  </si>
  <si>
    <t>4,225</t>
  </si>
  <si>
    <t>14,041</t>
  </si>
  <si>
    <t>Tajikistan</t>
  </si>
  <si>
    <t>17,264</t>
  </si>
  <si>
    <t>397</t>
  </si>
  <si>
    <t>Equatorial Guinea</t>
  </si>
  <si>
    <t>16,907</t>
  </si>
  <si>
    <t>139</t>
  </si>
  <si>
    <t>Monaco</t>
  </si>
  <si>
    <t>Samoa</t>
  </si>
  <si>
    <t>1,605</t>
  </si>
  <si>
    <t>15,370</t>
  </si>
  <si>
    <t>Tonga</t>
  </si>
  <si>
    <t>15,638</t>
  </si>
  <si>
    <t>1,299</t>
  </si>
  <si>
    <t>Marshall Islands</t>
  </si>
  <si>
    <t>16,121</t>
  </si>
  <si>
    <t>Dominica</t>
  </si>
  <si>
    <t>15,964</t>
  </si>
  <si>
    <t>Djibouti</t>
  </si>
  <si>
    <t>15,427</t>
  </si>
  <si>
    <t>CAR</t>
  </si>
  <si>
    <t>15,200</t>
  </si>
  <si>
    <t>127</t>
  </si>
  <si>
    <t>Gambia</t>
  </si>
  <si>
    <t>12,189</t>
  </si>
  <si>
    <t>65</t>
  </si>
  <si>
    <t>Saint Martin</t>
  </si>
  <si>
    <t>Vanuatu</t>
  </si>
  <si>
    <t>11,976</t>
  </si>
  <si>
    <t>29</t>
  </si>
  <si>
    <t>Greenland</t>
  </si>
  <si>
    <t>2,761</t>
  </si>
  <si>
    <t>9,189</t>
  </si>
  <si>
    <t>Yemen</t>
  </si>
  <si>
    <t>9,124</t>
  </si>
  <si>
    <t>662</t>
  </si>
  <si>
    <t>Caribbean Netherlands</t>
  </si>
  <si>
    <t>10,476</t>
  </si>
  <si>
    <t>1,168</t>
  </si>
  <si>
    <t>Sint Maarten</t>
  </si>
  <si>
    <t>10,905</t>
  </si>
  <si>
    <t>54</t>
  </si>
  <si>
    <t>Eritrea</t>
  </si>
  <si>
    <t>10,086</t>
  </si>
  <si>
    <t>Niger</t>
  </si>
  <si>
    <t>8,890</t>
  </si>
  <si>
    <t>729</t>
  </si>
  <si>
    <t>St. Vincent Grenadines</t>
  </si>
  <si>
    <t>9,493</t>
  </si>
  <si>
    <t>57</t>
  </si>
  <si>
    <t>Guinea-Bissau</t>
  </si>
  <si>
    <t>8,929</t>
  </si>
  <si>
    <t>508</t>
  </si>
  <si>
    <t>Comoros</t>
  </si>
  <si>
    <t>8,939</t>
  </si>
  <si>
    <t>9</t>
  </si>
  <si>
    <t>Antigua and Barbuda</t>
  </si>
  <si>
    <t>8,954</t>
  </si>
  <si>
    <t>Liberia</t>
  </si>
  <si>
    <t>7,783</t>
  </si>
  <si>
    <t>Sierra Leone</t>
  </si>
  <si>
    <t>Chad</t>
  </si>
  <si>
    <t>4,874</t>
  </si>
  <si>
    <t>2,633</t>
  </si>
  <si>
    <t>British Virgin Islands</t>
  </si>
  <si>
    <t>Cook Islands</t>
  </si>
  <si>
    <t>7,150</t>
  </si>
  <si>
    <t>51</t>
  </si>
  <si>
    <t>Sao Tome and Principe</t>
  </si>
  <si>
    <t>6,670</t>
  </si>
  <si>
    <t>Turks and Caicos</t>
  </si>
  <si>
    <t>6,673</t>
  </si>
  <si>
    <t>+2</t>
  </si>
  <si>
    <t>20</t>
  </si>
  <si>
    <t>Saint Kitts and Nevis</t>
  </si>
  <si>
    <t>6,559</t>
  </si>
  <si>
    <t>Palau</t>
  </si>
  <si>
    <t>6,258</t>
  </si>
  <si>
    <t>St. Barth</t>
  </si>
  <si>
    <t>Nauru</t>
  </si>
  <si>
    <t>5,347</t>
  </si>
  <si>
    <t>45</t>
  </si>
  <si>
    <t>Kiribati</t>
  </si>
  <si>
    <t>2,703</t>
  </si>
  <si>
    <t>2,358</t>
  </si>
  <si>
    <t>Anguilla</t>
  </si>
  <si>
    <t>Wallis and Futuna</t>
  </si>
  <si>
    <t>438</t>
  </si>
  <si>
    <t>3,104</t>
  </si>
  <si>
    <t>Saint Pierre Miquelon</t>
  </si>
  <si>
    <t>2,449</t>
  </si>
  <si>
    <t>1,001</t>
  </si>
  <si>
    <t>Tuvalu</t>
  </si>
  <si>
    <t>Saint Helena</t>
  </si>
  <si>
    <t>2,164</t>
  </si>
  <si>
    <t>Falkland Islands</t>
  </si>
  <si>
    <t>1,930</t>
  </si>
  <si>
    <t>Montserrat</t>
  </si>
  <si>
    <t>1,376</t>
  </si>
  <si>
    <t>Niue</t>
  </si>
  <si>
    <t>1,052</t>
  </si>
  <si>
    <t/>
  </si>
  <si>
    <t>706</t>
  </si>
  <si>
    <t>Diamond Princess</t>
  </si>
  <si>
    <t>699</t>
  </si>
  <si>
    <t>Tokelau</t>
  </si>
  <si>
    <t>80</t>
  </si>
  <si>
    <t>Vatican City</t>
  </si>
  <si>
    <t>Western Sahara</t>
  </si>
  <si>
    <t>MS Zaandam</t>
  </si>
  <si>
    <t>Total:</t>
  </si>
  <si>
    <t>Wollongong</t>
  </si>
  <si>
    <t>Brisbane</t>
  </si>
  <si>
    <t>Berlin</t>
  </si>
  <si>
    <t>Dakar</t>
  </si>
  <si>
    <t>Sydney</t>
  </si>
  <si>
    <t>Porirua</t>
  </si>
  <si>
    <t>Hamilton</t>
  </si>
  <si>
    <t>Sacramento</t>
  </si>
  <si>
    <t>Concord</t>
  </si>
  <si>
    <t>Alexandria</t>
  </si>
  <si>
    <t>Kabul</t>
  </si>
  <si>
    <t>Jizan</t>
  </si>
  <si>
    <t>Toledo</t>
  </si>
  <si>
    <t>Mudanjiang</t>
  </si>
  <si>
    <t>Please click here to pay vodafone bill online</t>
  </si>
  <si>
    <t>Alexa Morgan</t>
  </si>
  <si>
    <t>Sarah Ramsay</t>
  </si>
  <si>
    <t>=LEFT(A2,G2-1)</t>
  </si>
  <si>
    <t>=RIGHT(A2,H2-G2)</t>
  </si>
  <si>
    <t>=FIND(" ",A2)</t>
  </si>
  <si>
    <t>=LEN(A2)</t>
  </si>
  <si>
    <t>1stSpace</t>
  </si>
  <si>
    <t>2ndSpace</t>
  </si>
  <si>
    <t>Ram Kr Saxena</t>
  </si>
  <si>
    <t>Tanay Singh Srivastava</t>
  </si>
  <si>
    <t>Jenniffer</t>
  </si>
  <si>
    <t>Ram Saxena</t>
  </si>
  <si>
    <t>Bonnie Potter(1001)</t>
  </si>
  <si>
    <t>Ronnie Proctor(524242)</t>
  </si>
  <si>
    <t>Marcus Dunlap(3635)</t>
  </si>
  <si>
    <t>Gwendolyn Tyson(625)</t>
  </si>
  <si>
    <t>Timothy Reese(737333)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</si>
</sst>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0"/>
      <color theme="1"/>
      <name val="Arial"/>
      <family val="2"/>
    </font>
    <font>
      <b/>
      <sz val="11"/>
      <color indexed="63"/>
      <name val="Calibri"/>
      <family val="2"/>
    </font>
    <font>
      <sz val="10"/>
      <color indexed="8"/>
      <name val="MS Sans Serif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4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09">
    <xf numFmtId="0" fontId="0" fillId="0" borderId="0"/>
    <xf numFmtId="0" fontId="4" fillId="0" borderId="0"/>
    <xf numFmtId="0" fontId="4" fillId="0" borderId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2" applyNumberFormat="0" applyAlignment="0" applyProtection="0"/>
    <xf numFmtId="0" fontId="8" fillId="17" borderId="2" applyNumberFormat="0" applyAlignment="0" applyProtection="0"/>
    <xf numFmtId="0" fontId="8" fillId="17" borderId="2" applyNumberFormat="0" applyAlignment="0" applyProtection="0"/>
    <xf numFmtId="0" fontId="8" fillId="17" borderId="2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4" fillId="19" borderId="0" applyNumberFormat="0" applyFon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8" borderId="2" applyNumberFormat="0" applyAlignment="0" applyProtection="0"/>
    <xf numFmtId="0" fontId="16" fillId="8" borderId="2" applyNumberFormat="0" applyAlignment="0" applyProtection="0"/>
    <xf numFmtId="0" fontId="16" fillId="8" borderId="2" applyNumberFormat="0" applyAlignment="0" applyProtection="0"/>
    <xf numFmtId="0" fontId="16" fillId="8" borderId="2" applyNumberFormat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" fillId="0" borderId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5" fillId="5" borderId="8" applyNumberFormat="0" applyFont="0" applyAlignment="0" applyProtection="0"/>
    <xf numFmtId="0" fontId="20" fillId="17" borderId="9" applyNumberFormat="0" applyAlignment="0" applyProtection="0"/>
    <xf numFmtId="0" fontId="20" fillId="17" borderId="9" applyNumberFormat="0" applyAlignment="0" applyProtection="0"/>
    <xf numFmtId="0" fontId="20" fillId="17" borderId="9" applyNumberFormat="0" applyAlignment="0" applyProtection="0"/>
    <xf numFmtId="0" fontId="20" fillId="17" borderId="9" applyNumberFormat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5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9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4" fillId="0" borderId="0" applyBorder="0" applyAlignment="0" applyProtection="0"/>
    <xf numFmtId="0" fontId="4" fillId="5" borderId="0" applyNumberFormat="0" applyFont="0" applyBorder="0" applyAlignment="0" applyProtection="0"/>
    <xf numFmtId="0" fontId="4" fillId="5" borderId="0" applyNumberFormat="0" applyFont="0" applyBorder="0" applyAlignment="0" applyProtection="0"/>
    <xf numFmtId="0" fontId="4" fillId="5" borderId="0" applyNumberFormat="0" applyFont="0" applyBorder="0" applyAlignment="0" applyProtection="0"/>
    <xf numFmtId="0" fontId="4" fillId="5" borderId="0" applyNumberFormat="0" applyFont="0" applyBorder="0" applyAlignment="0" applyProtection="0"/>
    <xf numFmtId="0" fontId="4" fillId="5" borderId="0" applyNumberFormat="0" applyFont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6" fillId="20" borderId="0" applyNumberFormat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29" fillId="0" borderId="0" xfId="206" applyFont="1" applyFill="1" applyAlignment="1">
      <alignment horizontal="center" vertical="center"/>
    </xf>
    <xf numFmtId="9" fontId="0" fillId="0" borderId="0" xfId="207" applyFont="1"/>
    <xf numFmtId="0" fontId="2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8" fillId="22" borderId="1" xfId="0" applyFont="1" applyFill="1" applyBorder="1" applyAlignment="1">
      <alignment horizontal="left" vertical="center"/>
    </xf>
    <xf numFmtId="0" fontId="28" fillId="22" borderId="1" xfId="0" applyFont="1" applyFill="1" applyBorder="1" applyAlignment="1">
      <alignment horizontal="center" vertical="center"/>
    </xf>
    <xf numFmtId="0" fontId="0" fillId="22" borderId="0" xfId="0" applyFill="1"/>
    <xf numFmtId="0" fontId="0" fillId="22" borderId="1" xfId="0" applyFill="1" applyBorder="1"/>
    <xf numFmtId="0" fontId="0" fillId="23" borderId="0" xfId="0" applyFill="1"/>
    <xf numFmtId="0" fontId="2" fillId="23" borderId="0" xfId="0" applyFont="1" applyFill="1"/>
    <xf numFmtId="0" fontId="0" fillId="23" borderId="1" xfId="0" applyFill="1" applyBorder="1"/>
    <xf numFmtId="9" fontId="0" fillId="23" borderId="1" xfId="207" applyFont="1" applyFill="1" applyBorder="1" applyAlignment="1">
      <alignment horizontal="center"/>
    </xf>
    <xf numFmtId="0" fontId="30" fillId="24" borderId="1" xfId="0" applyFont="1" applyFill="1" applyBorder="1" applyAlignment="1">
      <alignment horizontal="left" vertical="center"/>
    </xf>
    <xf numFmtId="0" fontId="30" fillId="24" borderId="1" xfId="0" applyFont="1" applyFill="1" applyBorder="1" applyAlignment="1">
      <alignment horizontal="center" vertical="center"/>
    </xf>
    <xf numFmtId="0" fontId="0" fillId="21" borderId="0" xfId="0" applyFill="1" applyAlignment="1">
      <alignment wrapText="1"/>
    </xf>
    <xf numFmtId="9" fontId="0" fillId="0" borderId="1" xfId="207" applyFont="1" applyBorder="1"/>
    <xf numFmtId="0" fontId="2" fillId="0" borderId="11" xfId="0" applyFont="1" applyBorder="1"/>
    <xf numFmtId="0" fontId="2" fillId="0" borderId="13" xfId="0" applyFont="1" applyBorder="1"/>
    <xf numFmtId="0" fontId="3" fillId="2" borderId="14" xfId="0" applyFont="1" applyFill="1" applyBorder="1"/>
    <xf numFmtId="0" fontId="0" fillId="0" borderId="15" xfId="0" applyBorder="1"/>
    <xf numFmtId="0" fontId="0" fillId="0" borderId="16" xfId="0" applyBorder="1"/>
    <xf numFmtId="0" fontId="28" fillId="0" borderId="17" xfId="0" applyFont="1" applyBorder="1" applyAlignment="1">
      <alignment horizontal="left" vertical="center"/>
    </xf>
    <xf numFmtId="0" fontId="2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14" fontId="0" fillId="0" borderId="0" xfId="0" applyNumberFormat="1"/>
    <xf numFmtId="0" fontId="32" fillId="0" borderId="0" xfId="208"/>
    <xf numFmtId="0" fontId="2" fillId="0" borderId="0" xfId="0" quotePrefix="1" applyFont="1"/>
    <xf numFmtId="0" fontId="2" fillId="21" borderId="0" xfId="0" quotePrefix="1" applyFont="1" applyFill="1"/>
    <xf numFmtId="0" fontId="2" fillId="21" borderId="0" xfId="0" applyFont="1" applyFill="1"/>
    <xf numFmtId="0" fontId="2" fillId="0" borderId="1" xfId="0" applyFont="1" applyBorder="1"/>
    <xf numFmtId="0" fontId="29" fillId="20" borderId="11" xfId="206" applyFont="1" applyBorder="1" applyAlignment="1">
      <alignment horizontal="center" vertical="center"/>
    </xf>
    <xf numFmtId="0" fontId="29" fillId="20" borderId="12" xfId="206" applyFont="1" applyBorder="1" applyAlignment="1">
      <alignment horizontal="center" vertical="center"/>
    </xf>
    <xf numFmtId="0" fontId="29" fillId="20" borderId="13" xfId="206" applyFont="1" applyBorder="1" applyAlignment="1">
      <alignment horizontal="center" vertical="center"/>
    </xf>
  </cellXfs>
  <cellStyles count="209">
    <cellStyle name="20% - Accent1 2" xfId="3" xr:uid="{00000000-0005-0000-0000-000000000000}"/>
    <cellStyle name="20% - Accent1 3" xfId="4" xr:uid="{00000000-0005-0000-0000-000001000000}"/>
    <cellStyle name="20% - Accent1 4" xfId="5" xr:uid="{00000000-0005-0000-0000-000002000000}"/>
    <cellStyle name="20% - Accent1 5" xfId="6" xr:uid="{00000000-0005-0000-0000-000003000000}"/>
    <cellStyle name="20% - Accent2 2" xfId="7" xr:uid="{00000000-0005-0000-0000-000004000000}"/>
    <cellStyle name="20% - Accent2 3" xfId="8" xr:uid="{00000000-0005-0000-0000-000005000000}"/>
    <cellStyle name="20% - Accent2 4" xfId="9" xr:uid="{00000000-0005-0000-0000-000006000000}"/>
    <cellStyle name="20% - Accent2 5" xfId="10" xr:uid="{00000000-0005-0000-0000-000007000000}"/>
    <cellStyle name="20% - Accent3 2" xfId="11" xr:uid="{00000000-0005-0000-0000-000008000000}"/>
    <cellStyle name="20% - Accent3 3" xfId="12" xr:uid="{00000000-0005-0000-0000-000009000000}"/>
    <cellStyle name="20% - Accent3 4" xfId="13" xr:uid="{00000000-0005-0000-0000-00000A000000}"/>
    <cellStyle name="20% - Accent3 5" xfId="14" xr:uid="{00000000-0005-0000-0000-00000B000000}"/>
    <cellStyle name="20% - Accent4 2" xfId="15" xr:uid="{00000000-0005-0000-0000-00000C000000}"/>
    <cellStyle name="20% - Accent4 3" xfId="16" xr:uid="{00000000-0005-0000-0000-00000D000000}"/>
    <cellStyle name="20% - Accent4 4" xfId="17" xr:uid="{00000000-0005-0000-0000-00000E000000}"/>
    <cellStyle name="20% - Accent4 5" xfId="18" xr:uid="{00000000-0005-0000-0000-00000F000000}"/>
    <cellStyle name="20% - Accent5 2" xfId="19" xr:uid="{00000000-0005-0000-0000-000010000000}"/>
    <cellStyle name="20% - Accent5 3" xfId="20" xr:uid="{00000000-0005-0000-0000-000011000000}"/>
    <cellStyle name="20% - Accent5 4" xfId="21" xr:uid="{00000000-0005-0000-0000-000012000000}"/>
    <cellStyle name="20% - Accent5 5" xfId="22" xr:uid="{00000000-0005-0000-0000-000013000000}"/>
    <cellStyle name="20% - Accent6 2" xfId="23" xr:uid="{00000000-0005-0000-0000-000014000000}"/>
    <cellStyle name="20% - Accent6 3" xfId="24" xr:uid="{00000000-0005-0000-0000-000015000000}"/>
    <cellStyle name="20% - Accent6 4" xfId="25" xr:uid="{00000000-0005-0000-0000-000016000000}"/>
    <cellStyle name="20% - Accent6 5" xfId="26" xr:uid="{00000000-0005-0000-0000-000017000000}"/>
    <cellStyle name="40% - Accent1 2" xfId="27" xr:uid="{00000000-0005-0000-0000-000018000000}"/>
    <cellStyle name="40% - Accent1 3" xfId="28" xr:uid="{00000000-0005-0000-0000-000019000000}"/>
    <cellStyle name="40% - Accent1 4" xfId="29" xr:uid="{00000000-0005-0000-0000-00001A000000}"/>
    <cellStyle name="40% - Accent1 5" xfId="30" xr:uid="{00000000-0005-0000-0000-00001B000000}"/>
    <cellStyle name="40% - Accent2 2" xfId="31" xr:uid="{00000000-0005-0000-0000-00001C000000}"/>
    <cellStyle name="40% - Accent2 3" xfId="32" xr:uid="{00000000-0005-0000-0000-00001D000000}"/>
    <cellStyle name="40% - Accent2 4" xfId="33" xr:uid="{00000000-0005-0000-0000-00001E000000}"/>
    <cellStyle name="40% - Accent2 5" xfId="34" xr:uid="{00000000-0005-0000-0000-00001F000000}"/>
    <cellStyle name="40% - Accent3 2" xfId="35" xr:uid="{00000000-0005-0000-0000-000020000000}"/>
    <cellStyle name="40% - Accent3 3" xfId="36" xr:uid="{00000000-0005-0000-0000-000021000000}"/>
    <cellStyle name="40% - Accent3 4" xfId="37" xr:uid="{00000000-0005-0000-0000-000022000000}"/>
    <cellStyle name="40% - Accent3 5" xfId="38" xr:uid="{00000000-0005-0000-0000-000023000000}"/>
    <cellStyle name="40% - Accent4 2" xfId="39" xr:uid="{00000000-0005-0000-0000-000024000000}"/>
    <cellStyle name="40% - Accent4 3" xfId="40" xr:uid="{00000000-0005-0000-0000-000025000000}"/>
    <cellStyle name="40% - Accent4 4" xfId="41" xr:uid="{00000000-0005-0000-0000-000026000000}"/>
    <cellStyle name="40% - Accent4 5" xfId="42" xr:uid="{00000000-0005-0000-0000-000027000000}"/>
    <cellStyle name="40% - Accent5 2" xfId="43" xr:uid="{00000000-0005-0000-0000-000028000000}"/>
    <cellStyle name="40% - Accent5 3" xfId="44" xr:uid="{00000000-0005-0000-0000-000029000000}"/>
    <cellStyle name="40% - Accent5 4" xfId="45" xr:uid="{00000000-0005-0000-0000-00002A000000}"/>
    <cellStyle name="40% - Accent5 5" xfId="46" xr:uid="{00000000-0005-0000-0000-00002B000000}"/>
    <cellStyle name="40% - Accent6 2" xfId="47" xr:uid="{00000000-0005-0000-0000-00002C000000}"/>
    <cellStyle name="40% - Accent6 3" xfId="48" xr:uid="{00000000-0005-0000-0000-00002D000000}"/>
    <cellStyle name="40% - Accent6 4" xfId="49" xr:uid="{00000000-0005-0000-0000-00002E000000}"/>
    <cellStyle name="40% - Accent6 5" xfId="50" xr:uid="{00000000-0005-0000-0000-00002F000000}"/>
    <cellStyle name="60% - Accent1 2" xfId="51" xr:uid="{00000000-0005-0000-0000-000030000000}"/>
    <cellStyle name="60% - Accent1 3" xfId="52" xr:uid="{00000000-0005-0000-0000-000031000000}"/>
    <cellStyle name="60% - Accent1 4" xfId="53" xr:uid="{00000000-0005-0000-0000-000032000000}"/>
    <cellStyle name="60% - Accent1 5" xfId="54" xr:uid="{00000000-0005-0000-0000-000033000000}"/>
    <cellStyle name="60% - Accent2 2" xfId="55" xr:uid="{00000000-0005-0000-0000-000034000000}"/>
    <cellStyle name="60% - Accent2 3" xfId="56" xr:uid="{00000000-0005-0000-0000-000035000000}"/>
    <cellStyle name="60% - Accent2 4" xfId="57" xr:uid="{00000000-0005-0000-0000-000036000000}"/>
    <cellStyle name="60% - Accent2 5" xfId="58" xr:uid="{00000000-0005-0000-0000-000037000000}"/>
    <cellStyle name="60% - Accent3 2" xfId="59" xr:uid="{00000000-0005-0000-0000-000038000000}"/>
    <cellStyle name="60% - Accent3 3" xfId="60" xr:uid="{00000000-0005-0000-0000-000039000000}"/>
    <cellStyle name="60% - Accent3 4" xfId="61" xr:uid="{00000000-0005-0000-0000-00003A000000}"/>
    <cellStyle name="60% - Accent3 5" xfId="62" xr:uid="{00000000-0005-0000-0000-00003B000000}"/>
    <cellStyle name="60% - Accent4 2" xfId="63" xr:uid="{00000000-0005-0000-0000-00003C000000}"/>
    <cellStyle name="60% - Accent4 3" xfId="64" xr:uid="{00000000-0005-0000-0000-00003D000000}"/>
    <cellStyle name="60% - Accent4 4" xfId="65" xr:uid="{00000000-0005-0000-0000-00003E000000}"/>
    <cellStyle name="60% - Accent4 5" xfId="66" xr:uid="{00000000-0005-0000-0000-00003F000000}"/>
    <cellStyle name="60% - Accent5 2" xfId="67" xr:uid="{00000000-0005-0000-0000-000040000000}"/>
    <cellStyle name="60% - Accent5 3" xfId="68" xr:uid="{00000000-0005-0000-0000-000041000000}"/>
    <cellStyle name="60% - Accent5 4" xfId="69" xr:uid="{00000000-0005-0000-0000-000042000000}"/>
    <cellStyle name="60% - Accent5 5" xfId="70" xr:uid="{00000000-0005-0000-0000-000043000000}"/>
    <cellStyle name="60% - Accent6 2" xfId="71" xr:uid="{00000000-0005-0000-0000-000044000000}"/>
    <cellStyle name="60% - Accent6 3" xfId="72" xr:uid="{00000000-0005-0000-0000-000045000000}"/>
    <cellStyle name="60% - Accent6 4" xfId="73" xr:uid="{00000000-0005-0000-0000-000046000000}"/>
    <cellStyle name="60% - Accent6 5" xfId="74" xr:uid="{00000000-0005-0000-0000-000047000000}"/>
    <cellStyle name="Accent1 2" xfId="75" xr:uid="{00000000-0005-0000-0000-000048000000}"/>
    <cellStyle name="Accent1 3" xfId="76" xr:uid="{00000000-0005-0000-0000-000049000000}"/>
    <cellStyle name="Accent1 4" xfId="77" xr:uid="{00000000-0005-0000-0000-00004A000000}"/>
    <cellStyle name="Accent1 5" xfId="78" xr:uid="{00000000-0005-0000-0000-00004B000000}"/>
    <cellStyle name="Accent2" xfId="206" builtinId="33"/>
    <cellStyle name="Accent2 2" xfId="79" xr:uid="{00000000-0005-0000-0000-00004D000000}"/>
    <cellStyle name="Accent2 3" xfId="80" xr:uid="{00000000-0005-0000-0000-00004E000000}"/>
    <cellStyle name="Accent2 4" xfId="81" xr:uid="{00000000-0005-0000-0000-00004F000000}"/>
    <cellStyle name="Accent2 5" xfId="82" xr:uid="{00000000-0005-0000-0000-000050000000}"/>
    <cellStyle name="Accent3 2" xfId="83" xr:uid="{00000000-0005-0000-0000-000051000000}"/>
    <cellStyle name="Accent3 3" xfId="84" xr:uid="{00000000-0005-0000-0000-000052000000}"/>
    <cellStyle name="Accent3 4" xfId="85" xr:uid="{00000000-0005-0000-0000-000053000000}"/>
    <cellStyle name="Accent3 5" xfId="86" xr:uid="{00000000-0005-0000-0000-000054000000}"/>
    <cellStyle name="Accent4 2" xfId="87" xr:uid="{00000000-0005-0000-0000-000055000000}"/>
    <cellStyle name="Accent4 3" xfId="88" xr:uid="{00000000-0005-0000-0000-000056000000}"/>
    <cellStyle name="Accent4 4" xfId="89" xr:uid="{00000000-0005-0000-0000-000057000000}"/>
    <cellStyle name="Accent4 5" xfId="90" xr:uid="{00000000-0005-0000-0000-000058000000}"/>
    <cellStyle name="Accent5 2" xfId="91" xr:uid="{00000000-0005-0000-0000-000059000000}"/>
    <cellStyle name="Accent5 3" xfId="92" xr:uid="{00000000-0005-0000-0000-00005A000000}"/>
    <cellStyle name="Accent5 4" xfId="93" xr:uid="{00000000-0005-0000-0000-00005B000000}"/>
    <cellStyle name="Accent5 5" xfId="94" xr:uid="{00000000-0005-0000-0000-00005C000000}"/>
    <cellStyle name="Accent6 2" xfId="95" xr:uid="{00000000-0005-0000-0000-00005D000000}"/>
    <cellStyle name="Accent6 3" xfId="96" xr:uid="{00000000-0005-0000-0000-00005E000000}"/>
    <cellStyle name="Accent6 4" xfId="97" xr:uid="{00000000-0005-0000-0000-00005F000000}"/>
    <cellStyle name="Accent6 5" xfId="98" xr:uid="{00000000-0005-0000-0000-000060000000}"/>
    <cellStyle name="Bad 2" xfId="99" xr:uid="{00000000-0005-0000-0000-000061000000}"/>
    <cellStyle name="Bad 3" xfId="100" xr:uid="{00000000-0005-0000-0000-000062000000}"/>
    <cellStyle name="Bad 4" xfId="101" xr:uid="{00000000-0005-0000-0000-000063000000}"/>
    <cellStyle name="Bad 5" xfId="102" xr:uid="{00000000-0005-0000-0000-000064000000}"/>
    <cellStyle name="Calculation 2" xfId="103" xr:uid="{00000000-0005-0000-0000-000065000000}"/>
    <cellStyle name="Calculation 3" xfId="104" xr:uid="{00000000-0005-0000-0000-000066000000}"/>
    <cellStyle name="Calculation 4" xfId="105" xr:uid="{00000000-0005-0000-0000-000067000000}"/>
    <cellStyle name="Calculation 5" xfId="106" xr:uid="{00000000-0005-0000-0000-000068000000}"/>
    <cellStyle name="Check Cell 2" xfId="107" xr:uid="{00000000-0005-0000-0000-000069000000}"/>
    <cellStyle name="Check Cell 3" xfId="108" xr:uid="{00000000-0005-0000-0000-00006A000000}"/>
    <cellStyle name="Check Cell 4" xfId="109" xr:uid="{00000000-0005-0000-0000-00006B000000}"/>
    <cellStyle name="Check Cell 5" xfId="110" xr:uid="{00000000-0005-0000-0000-00006C000000}"/>
    <cellStyle name="Explanatory Text 2" xfId="111" xr:uid="{00000000-0005-0000-0000-00006D000000}"/>
    <cellStyle name="Explanatory Text 3" xfId="112" xr:uid="{00000000-0005-0000-0000-00006E000000}"/>
    <cellStyle name="Explanatory Text 4" xfId="113" xr:uid="{00000000-0005-0000-0000-00006F000000}"/>
    <cellStyle name="Explanatory Text 5" xfId="114" xr:uid="{00000000-0005-0000-0000-000070000000}"/>
    <cellStyle name="Good 2" xfId="115" xr:uid="{00000000-0005-0000-0000-000071000000}"/>
    <cellStyle name="Good 3" xfId="116" xr:uid="{00000000-0005-0000-0000-000072000000}"/>
    <cellStyle name="Good 4" xfId="117" xr:uid="{00000000-0005-0000-0000-000073000000}"/>
    <cellStyle name="Good 5" xfId="118" xr:uid="{00000000-0005-0000-0000-000074000000}"/>
    <cellStyle name="GreyOrWhite" xfId="119" xr:uid="{00000000-0005-0000-0000-000075000000}"/>
    <cellStyle name="GreyOrWhite 2" xfId="179" xr:uid="{00000000-0005-0000-0000-000076000000}"/>
    <cellStyle name="GreyOrWhite 3" xfId="180" xr:uid="{00000000-0005-0000-0000-000077000000}"/>
    <cellStyle name="GreyOrWhite 4" xfId="181" xr:uid="{00000000-0005-0000-0000-000078000000}"/>
    <cellStyle name="GreyOrWhite 5" xfId="182" xr:uid="{00000000-0005-0000-0000-000079000000}"/>
    <cellStyle name="GreyOrWhite 6" xfId="183" xr:uid="{00000000-0005-0000-0000-00007A000000}"/>
    <cellStyle name="Heading 1 2" xfId="120" xr:uid="{00000000-0005-0000-0000-00007B000000}"/>
    <cellStyle name="Heading 1 3" xfId="121" xr:uid="{00000000-0005-0000-0000-00007C000000}"/>
    <cellStyle name="Heading 1 4" xfId="122" xr:uid="{00000000-0005-0000-0000-00007D000000}"/>
    <cellStyle name="Heading 1 5" xfId="123" xr:uid="{00000000-0005-0000-0000-00007E000000}"/>
    <cellStyle name="Heading 2 2" xfId="124" xr:uid="{00000000-0005-0000-0000-00007F000000}"/>
    <cellStyle name="Heading 2 3" xfId="125" xr:uid="{00000000-0005-0000-0000-000080000000}"/>
    <cellStyle name="Heading 2 4" xfId="126" xr:uid="{00000000-0005-0000-0000-000081000000}"/>
    <cellStyle name="Heading 2 5" xfId="127" xr:uid="{00000000-0005-0000-0000-000082000000}"/>
    <cellStyle name="Heading 3 2" xfId="128" xr:uid="{00000000-0005-0000-0000-000083000000}"/>
    <cellStyle name="Heading 3 3" xfId="129" xr:uid="{00000000-0005-0000-0000-000084000000}"/>
    <cellStyle name="Heading 3 4" xfId="130" xr:uid="{00000000-0005-0000-0000-000085000000}"/>
    <cellStyle name="Heading 3 5" xfId="131" xr:uid="{00000000-0005-0000-0000-000086000000}"/>
    <cellStyle name="Heading 4 2" xfId="132" xr:uid="{00000000-0005-0000-0000-000087000000}"/>
    <cellStyle name="Heading 4 3" xfId="133" xr:uid="{00000000-0005-0000-0000-000088000000}"/>
    <cellStyle name="Heading 4 4" xfId="134" xr:uid="{00000000-0005-0000-0000-000089000000}"/>
    <cellStyle name="Heading 4 5" xfId="135" xr:uid="{00000000-0005-0000-0000-00008A000000}"/>
    <cellStyle name="Hyperlink" xfId="208" builtinId="8"/>
    <cellStyle name="Hyperlink 2" xfId="136" xr:uid="{00000000-0005-0000-0000-00008B000000}"/>
    <cellStyle name="Hyperlink 3" xfId="204" xr:uid="{00000000-0005-0000-0000-00008C000000}"/>
    <cellStyle name="Input 2" xfId="137" xr:uid="{00000000-0005-0000-0000-00008D000000}"/>
    <cellStyle name="Input 3" xfId="138" xr:uid="{00000000-0005-0000-0000-00008E000000}"/>
    <cellStyle name="Input 4" xfId="139" xr:uid="{00000000-0005-0000-0000-00008F000000}"/>
    <cellStyle name="Input 5" xfId="140" xr:uid="{00000000-0005-0000-0000-000090000000}"/>
    <cellStyle name="Linked Cell 2" xfId="141" xr:uid="{00000000-0005-0000-0000-000091000000}"/>
    <cellStyle name="Linked Cell 3" xfId="142" xr:uid="{00000000-0005-0000-0000-000092000000}"/>
    <cellStyle name="Linked Cell 4" xfId="143" xr:uid="{00000000-0005-0000-0000-000093000000}"/>
    <cellStyle name="Linked Cell 5" xfId="144" xr:uid="{00000000-0005-0000-0000-000094000000}"/>
    <cellStyle name="Neutral 2" xfId="145" xr:uid="{00000000-0005-0000-0000-000095000000}"/>
    <cellStyle name="Neutral 3" xfId="146" xr:uid="{00000000-0005-0000-0000-000096000000}"/>
    <cellStyle name="Neutral 4" xfId="147" xr:uid="{00000000-0005-0000-0000-000097000000}"/>
    <cellStyle name="Neutral 5" xfId="148" xr:uid="{00000000-0005-0000-0000-000098000000}"/>
    <cellStyle name="Nor}al" xfId="149" xr:uid="{00000000-0005-0000-0000-000099000000}"/>
    <cellStyle name="Nor}al 2" xfId="150" xr:uid="{00000000-0005-0000-0000-00009A000000}"/>
    <cellStyle name="Nor}al 3" xfId="184" xr:uid="{00000000-0005-0000-0000-00009B000000}"/>
    <cellStyle name="Nor}al 4" xfId="185" xr:uid="{00000000-0005-0000-0000-00009C000000}"/>
    <cellStyle name="Nor}al 5" xfId="186" xr:uid="{00000000-0005-0000-0000-00009D000000}"/>
    <cellStyle name="Nor}al 6" xfId="187" xr:uid="{00000000-0005-0000-0000-00009E000000}"/>
    <cellStyle name="Normal" xfId="0" builtinId="0"/>
    <cellStyle name="Normal 10" xfId="188" xr:uid="{00000000-0005-0000-0000-0000A0000000}"/>
    <cellStyle name="Normal 2" xfId="1" xr:uid="{00000000-0005-0000-0000-0000A1000000}"/>
    <cellStyle name="Normal 2 2" xfId="151" xr:uid="{00000000-0005-0000-0000-0000A2000000}"/>
    <cellStyle name="Normal 2 2 2" xfId="205" xr:uid="{00000000-0005-0000-0000-0000A3000000}"/>
    <cellStyle name="Normal 3" xfId="2" xr:uid="{00000000-0005-0000-0000-0000A4000000}"/>
    <cellStyle name="Normal 3 2" xfId="152" xr:uid="{00000000-0005-0000-0000-0000A5000000}"/>
    <cellStyle name="Normal 3 3" xfId="189" xr:uid="{00000000-0005-0000-0000-0000A6000000}"/>
    <cellStyle name="Normal 3 4" xfId="190" xr:uid="{00000000-0005-0000-0000-0000A7000000}"/>
    <cellStyle name="Normal 4" xfId="153" xr:uid="{00000000-0005-0000-0000-0000A8000000}"/>
    <cellStyle name="Normal 5" xfId="154" xr:uid="{00000000-0005-0000-0000-0000A9000000}"/>
    <cellStyle name="Normal 6" xfId="155" xr:uid="{00000000-0005-0000-0000-0000AA000000}"/>
    <cellStyle name="Normal 7" xfId="191" xr:uid="{00000000-0005-0000-0000-0000AB000000}"/>
    <cellStyle name="Normal 8" xfId="156" xr:uid="{00000000-0005-0000-0000-0000AC000000}"/>
    <cellStyle name="Normal 9" xfId="192" xr:uid="{00000000-0005-0000-0000-0000AD000000}"/>
    <cellStyle name="Note 2" xfId="157" xr:uid="{00000000-0005-0000-0000-0000AE000000}"/>
    <cellStyle name="Note 3" xfId="158" xr:uid="{00000000-0005-0000-0000-0000AF000000}"/>
    <cellStyle name="Note 4" xfId="159" xr:uid="{00000000-0005-0000-0000-0000B0000000}"/>
    <cellStyle name="Note 5" xfId="160" xr:uid="{00000000-0005-0000-0000-0000B1000000}"/>
    <cellStyle name="Output 2" xfId="161" xr:uid="{00000000-0005-0000-0000-0000B2000000}"/>
    <cellStyle name="Output 3" xfId="162" xr:uid="{00000000-0005-0000-0000-0000B3000000}"/>
    <cellStyle name="Output 4" xfId="163" xr:uid="{00000000-0005-0000-0000-0000B4000000}"/>
    <cellStyle name="Output 5" xfId="164" xr:uid="{00000000-0005-0000-0000-0000B5000000}"/>
    <cellStyle name="Percent" xfId="207" builtinId="5"/>
    <cellStyle name="Style 1" xfId="165" xr:uid="{00000000-0005-0000-0000-0000B7000000}"/>
    <cellStyle name="Style 1 2" xfId="193" xr:uid="{00000000-0005-0000-0000-0000B8000000}"/>
    <cellStyle name="Style 1 3" xfId="194" xr:uid="{00000000-0005-0000-0000-0000B9000000}"/>
    <cellStyle name="Style 1 4" xfId="195" xr:uid="{00000000-0005-0000-0000-0000BA000000}"/>
    <cellStyle name="Style 1 5" xfId="196" xr:uid="{00000000-0005-0000-0000-0000BB000000}"/>
    <cellStyle name="Style 1 6" xfId="197" xr:uid="{00000000-0005-0000-0000-0000BC000000}"/>
    <cellStyle name="TableStyleLight1" xfId="198" xr:uid="{00000000-0005-0000-0000-0000BD000000}"/>
    <cellStyle name="Title 2" xfId="166" xr:uid="{00000000-0005-0000-0000-0000BE000000}"/>
    <cellStyle name="Title 3" xfId="167" xr:uid="{00000000-0005-0000-0000-0000BF000000}"/>
    <cellStyle name="Title 4" xfId="168" xr:uid="{00000000-0005-0000-0000-0000C0000000}"/>
    <cellStyle name="Title 5" xfId="169" xr:uid="{00000000-0005-0000-0000-0000C1000000}"/>
    <cellStyle name="Total 2" xfId="170" xr:uid="{00000000-0005-0000-0000-0000C2000000}"/>
    <cellStyle name="Total 3" xfId="171" xr:uid="{00000000-0005-0000-0000-0000C3000000}"/>
    <cellStyle name="Total 4" xfId="172" xr:uid="{00000000-0005-0000-0000-0000C4000000}"/>
    <cellStyle name="Total 5" xfId="173" xr:uid="{00000000-0005-0000-0000-0000C5000000}"/>
    <cellStyle name="Warning Text 2" xfId="174" xr:uid="{00000000-0005-0000-0000-0000C6000000}"/>
    <cellStyle name="Warning Text 3" xfId="175" xr:uid="{00000000-0005-0000-0000-0000C7000000}"/>
    <cellStyle name="Warning Text 4" xfId="176" xr:uid="{00000000-0005-0000-0000-0000C8000000}"/>
    <cellStyle name="Warning Text 5" xfId="177" xr:uid="{00000000-0005-0000-0000-0000C9000000}"/>
    <cellStyle name="Yellow" xfId="178" xr:uid="{00000000-0005-0000-0000-0000CA000000}"/>
    <cellStyle name="Yellow 2" xfId="199" xr:uid="{00000000-0005-0000-0000-0000CB000000}"/>
    <cellStyle name="Yellow 3" xfId="200" xr:uid="{00000000-0005-0000-0000-0000CC000000}"/>
    <cellStyle name="Yellow 4" xfId="201" xr:uid="{00000000-0005-0000-0000-0000CD000000}"/>
    <cellStyle name="Yellow 5" xfId="202" xr:uid="{00000000-0005-0000-0000-0000CE000000}"/>
    <cellStyle name="Yellow 6" xfId="203" xr:uid="{00000000-0005-0000-0000-0000CF000000}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owerPivotData" Target="model/item.data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Operation'!$B$1</c:f>
              <c:strCache>
                <c:ptCount val="1"/>
                <c:pt idx="0">
                  <c:v>Productivity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Operation'!$A$2:$A$7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Operation'!$B$2:$B$7</c:f>
              <c:numCache>
                <c:formatCode>General</c:formatCode>
                <c:ptCount val="6"/>
                <c:pt idx="0">
                  <c:v>45</c:v>
                </c:pt>
                <c:pt idx="1">
                  <c:v>5</c:v>
                </c:pt>
                <c:pt idx="2">
                  <c:v>23</c:v>
                </c:pt>
                <c:pt idx="3">
                  <c:v>26</c:v>
                </c:pt>
                <c:pt idx="4">
                  <c:v>72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B-4ECF-90C3-3A02E0F75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228280"/>
        <c:axId val="269229848"/>
        <c:axId val="0"/>
      </c:bar3DChart>
      <c:catAx>
        <c:axId val="269228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9229848"/>
        <c:crosses val="autoZero"/>
        <c:auto val="1"/>
        <c:lblAlgn val="ctr"/>
        <c:lblOffset val="100"/>
        <c:noMultiLvlLbl val="0"/>
      </c:catAx>
      <c:valAx>
        <c:axId val="26922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22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Sales for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5672022017914"/>
          <c:y val="0.20192527389241666"/>
          <c:w val="0.8084250819980251"/>
          <c:h val="0.40606466420234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Chart'!$A$2:$A$11</c:f>
              <c:strCache>
                <c:ptCount val="10"/>
                <c:pt idx="0">
                  <c:v>Delhi</c:v>
                </c:pt>
                <c:pt idx="1">
                  <c:v>Mumbai</c:v>
                </c:pt>
                <c:pt idx="2">
                  <c:v>Pune</c:v>
                </c:pt>
                <c:pt idx="3">
                  <c:v>Banglore</c:v>
                </c:pt>
                <c:pt idx="4">
                  <c:v>Lucknow</c:v>
                </c:pt>
                <c:pt idx="5">
                  <c:v>Himanchal</c:v>
                </c:pt>
                <c:pt idx="6">
                  <c:v>Dehradun</c:v>
                </c:pt>
                <c:pt idx="7">
                  <c:v>Kanpur</c:v>
                </c:pt>
                <c:pt idx="8">
                  <c:v>Raipur</c:v>
                </c:pt>
                <c:pt idx="9">
                  <c:v>Chhatisgarh</c:v>
                </c:pt>
              </c:strCache>
            </c:strRef>
          </c:cat>
          <c:val>
            <c:numRef>
              <c:f>'Column Chart'!$B$2:$B$11</c:f>
              <c:numCache>
                <c:formatCode>General</c:formatCode>
                <c:ptCount val="10"/>
                <c:pt idx="0">
                  <c:v>629722</c:v>
                </c:pt>
                <c:pt idx="1">
                  <c:v>506001</c:v>
                </c:pt>
                <c:pt idx="2">
                  <c:v>820228</c:v>
                </c:pt>
                <c:pt idx="3">
                  <c:v>835241</c:v>
                </c:pt>
                <c:pt idx="4">
                  <c:v>348481</c:v>
                </c:pt>
                <c:pt idx="5">
                  <c:v>289524</c:v>
                </c:pt>
                <c:pt idx="6">
                  <c:v>694980</c:v>
                </c:pt>
                <c:pt idx="7">
                  <c:v>718785</c:v>
                </c:pt>
                <c:pt idx="8">
                  <c:v>584278</c:v>
                </c:pt>
                <c:pt idx="9">
                  <c:v>954794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5-413F-A6E6-01E6933D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912495"/>
        <c:axId val="1076930799"/>
      </c:barChart>
      <c:catAx>
        <c:axId val="107691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8255" cap="rnd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30799"/>
        <c:crosses val="autoZero"/>
        <c:auto val="1"/>
        <c:lblAlgn val="ctr"/>
        <c:lblOffset val="100"/>
        <c:noMultiLvlLbl val="0"/>
      </c:catAx>
      <c:valAx>
        <c:axId val="107693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7.3207120281635368E-2"/>
              <c:y val="0.4173581187711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12495"/>
        <c:crossesAt val="1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blipFill dpi="0" rotWithShape="1">
          <a:blip xmlns:r="http://schemas.openxmlformats.org/officeDocument/2006/relationships" r:embed="rId3">
            <a:alphaModFix amt="84000"/>
          </a:blip>
          <a:srcRect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4">
        <a:alphaModFix amt="63000"/>
      </a:blip>
      <a:srcRect/>
      <a:tile tx="0" ty="0" sx="100000" sy="100000" flip="none" algn="tl"/>
    </a:blipFill>
    <a:ln w="4127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Dec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82-45E0-9E6C-2E5918082B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82-45E0-9E6C-2E5918082B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82-45E0-9E6C-2E5918082B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82-45E0-9E6C-2E5918082BBC}"/>
              </c:ext>
            </c:extLst>
          </c:dPt>
          <c:dPt>
            <c:idx val="4"/>
            <c:bubble3D val="0"/>
            <c:explosion val="24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05-4F2A-AB7D-F663ACA111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82-45E0-9E6C-2E5918082B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Chart'!$A$2:$A$7</c:f>
              <c:strCache>
                <c:ptCount val="6"/>
                <c:pt idx="0">
                  <c:v>Team1</c:v>
                </c:pt>
                <c:pt idx="1">
                  <c:v>Team2</c:v>
                </c:pt>
                <c:pt idx="2">
                  <c:v>Team3</c:v>
                </c:pt>
                <c:pt idx="3">
                  <c:v>Team4</c:v>
                </c:pt>
                <c:pt idx="4">
                  <c:v>Team5</c:v>
                </c:pt>
                <c:pt idx="5">
                  <c:v>Team6</c:v>
                </c:pt>
              </c:strCache>
            </c:strRef>
          </c:cat>
          <c:val>
            <c:numRef>
              <c:f>'Pie Chart'!$B$2:$B$7</c:f>
              <c:numCache>
                <c:formatCode>General</c:formatCode>
                <c:ptCount val="6"/>
                <c:pt idx="0">
                  <c:v>25000</c:v>
                </c:pt>
                <c:pt idx="1">
                  <c:v>21983</c:v>
                </c:pt>
                <c:pt idx="2">
                  <c:v>13643</c:v>
                </c:pt>
                <c:pt idx="3">
                  <c:v>15331</c:v>
                </c:pt>
                <c:pt idx="4">
                  <c:v>36999</c:v>
                </c:pt>
                <c:pt idx="5">
                  <c:v>13829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5-4F2A-AB7D-F663ACA111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 Chart'!$A$2:$A$11</c:f>
              <c:numCache>
                <c:formatCode>General</c:formatCode>
                <c:ptCount val="1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</c:numCache>
            </c:numRef>
          </c:cat>
          <c:val>
            <c:numRef>
              <c:f>'Line Chart'!$B$2:$B$11</c:f>
              <c:numCache>
                <c:formatCode>General</c:formatCode>
                <c:ptCount val="10"/>
                <c:pt idx="0">
                  <c:v>18000</c:v>
                </c:pt>
                <c:pt idx="1">
                  <c:v>21983</c:v>
                </c:pt>
                <c:pt idx="2">
                  <c:v>32672</c:v>
                </c:pt>
                <c:pt idx="3">
                  <c:v>23452</c:v>
                </c:pt>
                <c:pt idx="4">
                  <c:v>27890</c:v>
                </c:pt>
                <c:pt idx="5">
                  <c:v>19800</c:v>
                </c:pt>
                <c:pt idx="6">
                  <c:v>16272</c:v>
                </c:pt>
                <c:pt idx="7">
                  <c:v>35675</c:v>
                </c:pt>
                <c:pt idx="8">
                  <c:v>25980</c:v>
                </c:pt>
                <c:pt idx="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8-4D60-BB8F-D5DF842988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6569919"/>
        <c:axId val="1116568671"/>
      </c:lineChart>
      <c:catAx>
        <c:axId val="11165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68671"/>
        <c:crosses val="autoZero"/>
        <c:auto val="1"/>
        <c:lblAlgn val="ctr"/>
        <c:lblOffset val="100"/>
        <c:noMultiLvlLbl val="0"/>
      </c:catAx>
      <c:valAx>
        <c:axId val="111656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6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Sales 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Chart'!$A$2:$A$11</c:f>
              <c:strCache>
                <c:ptCount val="10"/>
                <c:pt idx="0">
                  <c:v>Timothy Reese</c:v>
                </c:pt>
                <c:pt idx="1">
                  <c:v>Jim Rodgers</c:v>
                </c:pt>
                <c:pt idx="2">
                  <c:v>Edna Thomas</c:v>
                </c:pt>
                <c:pt idx="3">
                  <c:v>Ronnie Proctor</c:v>
                </c:pt>
                <c:pt idx="4">
                  <c:v>Bonnie Potter</c:v>
                </c:pt>
                <c:pt idx="5">
                  <c:v>Tony Winters</c:v>
                </c:pt>
                <c:pt idx="6">
                  <c:v>Gwendolyn Tyson</c:v>
                </c:pt>
                <c:pt idx="7">
                  <c:v>Sarah Ramsey</c:v>
                </c:pt>
                <c:pt idx="8">
                  <c:v>Marcus Dunlap</c:v>
                </c:pt>
                <c:pt idx="9">
                  <c:v>Laurie Hanna</c:v>
                </c:pt>
              </c:strCache>
            </c:strRef>
          </c:cat>
          <c:val>
            <c:numRef>
              <c:f>'Bar Chart'!$B$2:$B$11</c:f>
              <c:numCache>
                <c:formatCode>General</c:formatCode>
                <c:ptCount val="10"/>
                <c:pt idx="0">
                  <c:v>36999</c:v>
                </c:pt>
                <c:pt idx="1">
                  <c:v>30814</c:v>
                </c:pt>
                <c:pt idx="2">
                  <c:v>24399</c:v>
                </c:pt>
                <c:pt idx="3">
                  <c:v>21983</c:v>
                </c:pt>
                <c:pt idx="4">
                  <c:v>18000</c:v>
                </c:pt>
                <c:pt idx="5">
                  <c:v>17563</c:v>
                </c:pt>
                <c:pt idx="6">
                  <c:v>15331</c:v>
                </c:pt>
                <c:pt idx="7">
                  <c:v>13829</c:v>
                </c:pt>
                <c:pt idx="8">
                  <c:v>13643</c:v>
                </c:pt>
                <c:pt idx="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C-49C8-BAC3-96C68FFE9F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112315007"/>
        <c:axId val="1112315423"/>
      </c:barChart>
      <c:catAx>
        <c:axId val="111231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15423"/>
        <c:crosses val="autoZero"/>
        <c:auto val="1"/>
        <c:lblAlgn val="ctr"/>
        <c:lblOffset val="100"/>
        <c:noMultiLvlLbl val="0"/>
      </c:catAx>
      <c:valAx>
        <c:axId val="11123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1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Mix!$N$1</c:f>
          <c:strCache>
            <c:ptCount val="1"/>
            <c:pt idx="0">
              <c:v>Sales v/s Target-2023</c:v>
            </c:pt>
          </c:strCache>
        </c:strRef>
      </c:tx>
      <c:layout>
        <c:manualLayout>
          <c:xMode val="edge"/>
          <c:yMode val="edge"/>
          <c:x val="0.2988611111111111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Mix!$C$3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Mix!$A$4:$A$9</c:f>
              <c:strCache>
                <c:ptCount val="6"/>
                <c:pt idx="0">
                  <c:v>Ram</c:v>
                </c:pt>
                <c:pt idx="1">
                  <c:v>Alok</c:v>
                </c:pt>
                <c:pt idx="2">
                  <c:v>Ajay</c:v>
                </c:pt>
                <c:pt idx="3">
                  <c:v>Vijay</c:v>
                </c:pt>
                <c:pt idx="4">
                  <c:v>Mohit</c:v>
                </c:pt>
                <c:pt idx="5">
                  <c:v>Mohan</c:v>
                </c:pt>
              </c:strCache>
            </c:strRef>
          </c:cat>
          <c:val>
            <c:numRef>
              <c:f>Mix!$C$4:$C$9</c:f>
              <c:numCache>
                <c:formatCode>General</c:formatCode>
                <c:ptCount val="6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15000</c:v>
                </c:pt>
                <c:pt idx="4">
                  <c:v>18000</c:v>
                </c:pt>
                <c:pt idx="5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A-4735-91F2-8ABB762B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84043727"/>
        <c:axId val="1084037903"/>
      </c:barChart>
      <c:lineChart>
        <c:grouping val="standard"/>
        <c:varyColors val="0"/>
        <c:ser>
          <c:idx val="0"/>
          <c:order val="0"/>
          <c:tx>
            <c:strRef>
              <c:f>Mix!$B$3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Mix!$A$4:$A$9</c:f>
              <c:strCache>
                <c:ptCount val="6"/>
                <c:pt idx="0">
                  <c:v>Ram</c:v>
                </c:pt>
                <c:pt idx="1">
                  <c:v>Alok</c:v>
                </c:pt>
                <c:pt idx="2">
                  <c:v>Ajay</c:v>
                </c:pt>
                <c:pt idx="3">
                  <c:v>Vijay</c:v>
                </c:pt>
                <c:pt idx="4">
                  <c:v>Mohit</c:v>
                </c:pt>
                <c:pt idx="5">
                  <c:v>Mohan</c:v>
                </c:pt>
              </c:strCache>
            </c:strRef>
          </c:cat>
          <c:val>
            <c:numRef>
              <c:f>Mix!$B$4:$B$9</c:f>
              <c:numCache>
                <c:formatCode>General</c:formatCode>
                <c:ptCount val="6"/>
                <c:pt idx="0">
                  <c:v>25000</c:v>
                </c:pt>
                <c:pt idx="1">
                  <c:v>21983</c:v>
                </c:pt>
                <c:pt idx="2">
                  <c:v>13643</c:v>
                </c:pt>
                <c:pt idx="3">
                  <c:v>21000</c:v>
                </c:pt>
                <c:pt idx="4">
                  <c:v>36999</c:v>
                </c:pt>
                <c:pt idx="5">
                  <c:v>13829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A-4735-91F2-8ABB762B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043727"/>
        <c:axId val="1084037903"/>
      </c:lineChart>
      <c:catAx>
        <c:axId val="108404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37903"/>
        <c:crosses val="autoZero"/>
        <c:auto val="1"/>
        <c:lblAlgn val="ctr"/>
        <c:lblOffset val="100"/>
        <c:noMultiLvlLbl val="0"/>
      </c:catAx>
      <c:valAx>
        <c:axId val="108403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43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v/s Variance-2023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Mix!$B$11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Mix!$A$12:$A$17</c:f>
              <c:strCache>
                <c:ptCount val="6"/>
                <c:pt idx="0">
                  <c:v>Ram</c:v>
                </c:pt>
                <c:pt idx="1">
                  <c:v>Alok</c:v>
                </c:pt>
                <c:pt idx="2">
                  <c:v>Ajay</c:v>
                </c:pt>
                <c:pt idx="3">
                  <c:v>Vijay</c:v>
                </c:pt>
                <c:pt idx="4">
                  <c:v>Mohit</c:v>
                </c:pt>
                <c:pt idx="5">
                  <c:v>Mohan</c:v>
                </c:pt>
              </c:strCache>
            </c:strRef>
          </c:cat>
          <c:val>
            <c:numRef>
              <c:f>Mix!$B$12:$B$17</c:f>
              <c:numCache>
                <c:formatCode>General</c:formatCode>
                <c:ptCount val="6"/>
                <c:pt idx="0">
                  <c:v>25000</c:v>
                </c:pt>
                <c:pt idx="1">
                  <c:v>21983</c:v>
                </c:pt>
                <c:pt idx="2">
                  <c:v>13643</c:v>
                </c:pt>
                <c:pt idx="3">
                  <c:v>21000</c:v>
                </c:pt>
                <c:pt idx="4">
                  <c:v>36999</c:v>
                </c:pt>
                <c:pt idx="5">
                  <c:v>13829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6-4330-8945-29F9B522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14149599"/>
        <c:axId val="1114154175"/>
      </c:barChart>
      <c:lineChart>
        <c:grouping val="standard"/>
        <c:varyColors val="0"/>
        <c:ser>
          <c:idx val="1"/>
          <c:order val="1"/>
          <c:tx>
            <c:strRef>
              <c:f>Mix!$C$11</c:f>
              <c:strCache>
                <c:ptCount val="1"/>
                <c:pt idx="0">
                  <c:v>Variance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Mix!$A$12:$A$17</c:f>
              <c:strCache>
                <c:ptCount val="6"/>
                <c:pt idx="0">
                  <c:v>Ram</c:v>
                </c:pt>
                <c:pt idx="1">
                  <c:v>Alok</c:v>
                </c:pt>
                <c:pt idx="2">
                  <c:v>Ajay</c:v>
                </c:pt>
                <c:pt idx="3">
                  <c:v>Vijay</c:v>
                </c:pt>
                <c:pt idx="4">
                  <c:v>Mohit</c:v>
                </c:pt>
                <c:pt idx="5">
                  <c:v>Mohan</c:v>
                </c:pt>
              </c:strCache>
            </c:strRef>
          </c:cat>
          <c:val>
            <c:numRef>
              <c:f>Mix!$C$12:$C$17</c:f>
              <c:numCache>
                <c:formatCode>0%</c:formatCode>
                <c:ptCount val="6"/>
                <c:pt idx="0">
                  <c:v>0.25</c:v>
                </c:pt>
                <c:pt idx="1">
                  <c:v>0.76</c:v>
                </c:pt>
                <c:pt idx="2">
                  <c:v>0.61</c:v>
                </c:pt>
                <c:pt idx="3">
                  <c:v>0.45</c:v>
                </c:pt>
                <c:pt idx="4">
                  <c:v>0.23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6-4330-8945-29F9B522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569087"/>
        <c:axId val="1114593727"/>
      </c:lineChart>
      <c:catAx>
        <c:axId val="11141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54175"/>
        <c:crosses val="autoZero"/>
        <c:auto val="1"/>
        <c:lblAlgn val="ctr"/>
        <c:lblOffset val="100"/>
        <c:noMultiLvlLbl val="0"/>
      </c:catAx>
      <c:valAx>
        <c:axId val="111415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49599"/>
        <c:crosses val="autoZero"/>
        <c:crossBetween val="between"/>
      </c:valAx>
      <c:valAx>
        <c:axId val="111459372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69087"/>
        <c:crosses val="max"/>
        <c:crossBetween val="between"/>
      </c:valAx>
      <c:catAx>
        <c:axId val="1116569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5937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Graph'!$B$1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'Dynamic Graph'!$A$2:$A$8</c:f>
              <c:strCache>
                <c:ptCount val="7"/>
                <c:pt idx="0">
                  <c:v>Ram</c:v>
                </c:pt>
                <c:pt idx="1">
                  <c:v>Alok</c:v>
                </c:pt>
                <c:pt idx="2">
                  <c:v>Ajay</c:v>
                </c:pt>
                <c:pt idx="3">
                  <c:v>Vijay</c:v>
                </c:pt>
                <c:pt idx="4">
                  <c:v>Ramesh</c:v>
                </c:pt>
                <c:pt idx="5">
                  <c:v>Mohan</c:v>
                </c:pt>
                <c:pt idx="6">
                  <c:v>Tanmay</c:v>
                </c:pt>
              </c:strCache>
            </c:strRef>
          </c:cat>
          <c:val>
            <c:numRef>
              <c:f>'Dynamic Graph'!$B$2:$B$8</c:f>
              <c:numCache>
                <c:formatCode>General</c:formatCode>
                <c:ptCount val="7"/>
                <c:pt idx="0">
                  <c:v>25000</c:v>
                </c:pt>
                <c:pt idx="1">
                  <c:v>21983</c:v>
                </c:pt>
                <c:pt idx="2">
                  <c:v>13643</c:v>
                </c:pt>
                <c:pt idx="3">
                  <c:v>21000</c:v>
                </c:pt>
                <c:pt idx="4">
                  <c:v>12980</c:v>
                </c:pt>
                <c:pt idx="5">
                  <c:v>13829</c:v>
                </c:pt>
                <c:pt idx="6">
                  <c:v>14524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6-42B1-969B-99EE91DB39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4018351"/>
        <c:axId val="1084029999"/>
      </c:barChart>
      <c:catAx>
        <c:axId val="10840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29999"/>
        <c:crosses val="autoZero"/>
        <c:auto val="1"/>
        <c:lblAlgn val="ctr"/>
        <c:lblOffset val="100"/>
        <c:noMultiLvlLbl val="0"/>
      </c:catAx>
      <c:valAx>
        <c:axId val="1084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9524</xdr:rowOff>
    </xdr:from>
    <xdr:to>
      <xdr:col>12</xdr:col>
      <xdr:colOff>219075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3</xdr:row>
      <xdr:rowOff>38100</xdr:rowOff>
    </xdr:from>
    <xdr:to>
      <xdr:col>13</xdr:col>
      <xdr:colOff>323850</xdr:colOff>
      <xdr:row>3</xdr:row>
      <xdr:rowOff>66675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5848350" y="609600"/>
          <a:ext cx="2895600" cy="2857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5</xdr:row>
      <xdr:rowOff>76200</xdr:rowOff>
    </xdr:from>
    <xdr:to>
      <xdr:col>16</xdr:col>
      <xdr:colOff>180975</xdr:colOff>
      <xdr:row>5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7534275" y="1028700"/>
          <a:ext cx="2981325" cy="2857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7</xdr:row>
      <xdr:rowOff>171450</xdr:rowOff>
    </xdr:from>
    <xdr:to>
      <xdr:col>15</xdr:col>
      <xdr:colOff>114300</xdr:colOff>
      <xdr:row>8</xdr:row>
      <xdr:rowOff>19051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5953125" y="1504950"/>
          <a:ext cx="3886200" cy="38101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12</xdr:row>
      <xdr:rowOff>180975</xdr:rowOff>
    </xdr:from>
    <xdr:to>
      <xdr:col>16</xdr:col>
      <xdr:colOff>47625</xdr:colOff>
      <xdr:row>13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7896225" y="2466975"/>
          <a:ext cx="2486025" cy="1905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228600</xdr:colOff>
      <xdr:row>17</xdr:row>
      <xdr:rowOff>57150</xdr:rowOff>
    </xdr:from>
    <xdr:to>
      <xdr:col>16</xdr:col>
      <xdr:colOff>571500</xdr:colOff>
      <xdr:row>18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039100" y="3295650"/>
          <a:ext cx="2867025" cy="15240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20</xdr:row>
      <xdr:rowOff>152400</xdr:rowOff>
    </xdr:from>
    <xdr:to>
      <xdr:col>14</xdr:col>
      <xdr:colOff>419100</xdr:colOff>
      <xdr:row>21</xdr:row>
      <xdr:rowOff>57150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6448425" y="3962400"/>
          <a:ext cx="3086100" cy="9525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13</xdr:row>
      <xdr:rowOff>19050</xdr:rowOff>
    </xdr:from>
    <xdr:to>
      <xdr:col>6</xdr:col>
      <xdr:colOff>561975</xdr:colOff>
      <xdr:row>22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2600325" y="2495550"/>
          <a:ext cx="2114550" cy="179070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19</xdr:row>
      <xdr:rowOff>123825</xdr:rowOff>
    </xdr:from>
    <xdr:to>
      <xdr:col>5</xdr:col>
      <xdr:colOff>0</xdr:colOff>
      <xdr:row>21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H="1">
          <a:off x="1666875" y="3743325"/>
          <a:ext cx="1876425" cy="32385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10</xdr:row>
      <xdr:rowOff>19050</xdr:rowOff>
    </xdr:from>
    <xdr:to>
      <xdr:col>3</xdr:col>
      <xdr:colOff>504825</xdr:colOff>
      <xdr:row>11</xdr:row>
      <xdr:rowOff>133350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H="1">
          <a:off x="895351" y="1924050"/>
          <a:ext cx="1933574" cy="30480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10</xdr:row>
      <xdr:rowOff>66675</xdr:rowOff>
    </xdr:from>
    <xdr:to>
      <xdr:col>6</xdr:col>
      <xdr:colOff>333375</xdr:colOff>
      <xdr:row>25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H="1">
          <a:off x="3886200" y="1971675"/>
          <a:ext cx="600075" cy="27908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9</xdr:row>
      <xdr:rowOff>85725</xdr:rowOff>
    </xdr:from>
    <xdr:to>
      <xdr:col>11</xdr:col>
      <xdr:colOff>219076</xdr:colOff>
      <xdr:row>27</xdr:row>
      <xdr:rowOff>57150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6257925" y="1800225"/>
          <a:ext cx="1162051" cy="34004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</xdr:row>
      <xdr:rowOff>57150</xdr:rowOff>
    </xdr:from>
    <xdr:to>
      <xdr:col>14</xdr:col>
      <xdr:colOff>114300</xdr:colOff>
      <xdr:row>6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5743575" y="247650"/>
          <a:ext cx="3486150" cy="98107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584487</xdr:colOff>
      <xdr:row>1</xdr:row>
      <xdr:rowOff>117764</xdr:rowOff>
    </xdr:from>
    <xdr:to>
      <xdr:col>12</xdr:col>
      <xdr:colOff>86592</xdr:colOff>
      <xdr:row>16</xdr:row>
      <xdr:rowOff>43296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5CDB9-CCC9-B5F7-AB8A-7F2F9951B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222248</xdr:colOff>
      <xdr:row>1</xdr:row>
      <xdr:rowOff>108742</xdr:rowOff>
    </xdr:from>
    <xdr:to>
      <xdr:col>12</xdr:col>
      <xdr:colOff>603250</xdr:colOff>
      <xdr:row>17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BBF56-97DC-BCD7-A84A-5E995364D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502228</xdr:colOff>
      <xdr:row>1</xdr:row>
      <xdr:rowOff>117764</xdr:rowOff>
    </xdr:from>
    <xdr:to>
      <xdr:col>12</xdr:col>
      <xdr:colOff>294409</xdr:colOff>
      <xdr:row>15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801CB-3A05-32E3-61E1-67FD3F39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549851</xdr:colOff>
      <xdr:row>1</xdr:row>
      <xdr:rowOff>65809</xdr:rowOff>
    </xdr:from>
    <xdr:to>
      <xdr:col>11</xdr:col>
      <xdr:colOff>272760</xdr:colOff>
      <xdr:row>15</xdr:row>
      <xdr:rowOff>142009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918A1-8A45-4CD6-A0FE-DD7F9E865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1</xdr:row>
      <xdr:rowOff>271462</xdr:rowOff>
    </xdr:from>
    <xdr:to>
      <xdr:col>9</xdr:col>
      <xdr:colOff>161924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22106-B7A1-B956-A7B8-8E054E381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</xdr:row>
      <xdr:rowOff>280987</xdr:rowOff>
    </xdr:from>
    <xdr:to>
      <xdr:col>15</xdr:col>
      <xdr:colOff>276225</xdr:colOff>
      <xdr:row>14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7CBA7-054B-BE65-0029-03400281F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147637</xdr:rowOff>
    </xdr:from>
    <xdr:to>
      <xdr:col>14</xdr:col>
      <xdr:colOff>28575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0F406-D302-5B36-82E0-E7939E2D8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38100</xdr:rowOff>
    </xdr:from>
    <xdr:to>
      <xdr:col>4</xdr:col>
      <xdr:colOff>2524125</xdr:colOff>
      <xdr:row>6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E42E97-0409-1BC9-2E18-BD8AC154AE1C}"/>
            </a:ext>
          </a:extLst>
        </xdr:cNvPr>
        <xdr:cNvSpPr/>
      </xdr:nvSpPr>
      <xdr:spPr>
        <a:xfrm>
          <a:off x="2619375" y="609600"/>
          <a:ext cx="2343150" cy="647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180975</xdr:colOff>
      <xdr:row>0</xdr:row>
      <xdr:rowOff>57150</xdr:rowOff>
    </xdr:from>
    <xdr:to>
      <xdr:col>0</xdr:col>
      <xdr:colOff>581025</xdr:colOff>
      <xdr:row>1</xdr:row>
      <xdr:rowOff>114300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49157-01E2-27C1-AE50-DCE99BB7E7A6}"/>
            </a:ext>
          </a:extLst>
        </xdr:cNvPr>
        <xdr:cNvSpPr/>
      </xdr:nvSpPr>
      <xdr:spPr>
        <a:xfrm>
          <a:off x="180975" y="57150"/>
          <a:ext cx="400050" cy="2476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66BB4A7-88D8-4F9C-AE96-BE31CD2540B9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Designation" tableColumnId="3"/>
      <queryTableField id="4" name="Countr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AA727-3A4D-4698-8581-0A6B77BDDB6A}" autoFormatId="16" applyNumberFormats="0" applyBorderFormats="0" applyFontFormats="0" applyPatternFormats="0" applyAlignmentFormats="0" applyWidthHeightFormats="0">
  <queryTableRefresh nextId="9">
    <queryTableFields count="8">
      <queryTableField id="1" name="StoreName" tableColumnId="1"/>
      <queryTableField id="2" name="CITY" tableColumnId="2"/>
      <queryTableField id="3" name="REGION" tableColumnId="3"/>
      <queryTableField id="4" name="SAPName" tableColumnId="4"/>
      <queryTableField id="5" name="Plastic" tableColumnId="5"/>
      <queryTableField id="6" name="Foods" tableColumnId="6"/>
      <queryTableField id="7" name="Liquid" tableColumnId="7"/>
      <queryTableField id="8" name="Other" tableColumnId="8"/>
    </queryTableFields>
  </queryTableRefresh>
  <extLst>
    <ext xmlns:x15="http://schemas.microsoft.com/office/spreadsheetml/2010/11/main" uri="{883FBD77-0823-4a55-B5E3-86C4891E6966}">
      <x15:queryTable sourceDataName="Query - StoreData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E1B1BB3-6377-490B-A359-BF614400A93B}" autoFormatId="16" applyNumberFormats="0" applyBorderFormats="0" applyFontFormats="0" applyPatternFormats="0" applyAlignmentFormats="0" applyWidthHeightFormats="0">
  <queryTableRefresh nextId="16">
    <queryTableFields count="15">
      <queryTableField id="1" name="#" tableColumnId="1"/>
      <queryTableField id="2" name="Country, Other" tableColumnId="2"/>
      <queryTableField id="3" name="Total Cases" tableColumnId="3"/>
      <queryTableField id="4" name="New Cases" tableColumnId="4"/>
      <queryTableField id="5" name="Total Deaths" tableColumnId="5"/>
      <queryTableField id="6" name="New Deaths" tableColumnId="6"/>
      <queryTableField id="7" name="Total Recovered" tableColumnId="7"/>
      <queryTableField id="8" name="New Recovered" tableColumnId="8"/>
      <queryTableField id="9" name="Active Cases" tableColumnId="9"/>
      <queryTableField id="10" name="Serious, Critical" tableColumnId="10"/>
      <queryTableField id="11" name="Tot Cases/ 1M pop" tableColumnId="11"/>
      <queryTableField id="12" name="Deaths/ 1M pop" tableColumnId="12"/>
      <queryTableField id="13" name="Total Tests" tableColumnId="13"/>
      <queryTableField id="14" name="Tests/ _x000a_                                1M pop" tableColumnId="14"/>
      <queryTableField id="15" name="Population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DF5BF44B-1956-42C1-A1B5-AF9F27CF2A1A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ountry" tableColumnId="2"/>
      <queryTableField id="3" name="Sale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A86622C2-9CA5-4A82-9B6F-986FDAFCA4F5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ountry" tableColumnId="2"/>
      <queryTableField id="3" name="Sal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A2FB85CD-5534-4273-8485-3AA5BF4EA258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ountry" tableColumnId="2"/>
      <queryTableField id="3" name="Sale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3D4F07F-F952-4390-A4BA-1932ADCAC786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ountry" tableColumnId="2"/>
      <queryTableField id="3" name="Sales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18704B-73A0-4DB2-9A63-32ED8E730645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Country" tableColumnId="2"/>
      <queryTableField id="3" name="Sal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18C1-D754-40AB-8923-32717304C17E}" name="Table1" displayName="Table1" ref="A1:B8" totalsRowShown="0" headerRowBorderDxfId="21" tableBorderDxfId="20" totalsRowBorderDxfId="19">
  <tableColumns count="2">
    <tableColumn id="1" xr3:uid="{7A173D52-6EC1-4BEB-8C76-45662763930B}" name="Name" dataDxfId="18"/>
    <tableColumn id="2" xr3:uid="{6E6873FF-DFC9-4588-ADC9-3C92980CE112}" name="Sales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602128-4DCB-47AF-9C6F-00286E2FE3A3}" name="EmpData" displayName="EmpData" ref="A1:D16" tableType="queryTable" totalsRowShown="0">
  <autoFilter ref="A1:D16" xr:uid="{3A602128-4DCB-47AF-9C6F-00286E2FE3A3}"/>
  <tableColumns count="4">
    <tableColumn id="1" xr3:uid="{87021050-885E-49BE-90AE-0F3E3566953B}" uniqueName="1" name="ID" queryTableFieldId="1"/>
    <tableColumn id="2" xr3:uid="{73A2C3E4-5F41-4D74-A1B4-694D635D4167}" uniqueName="2" name="Name" queryTableFieldId="2" dataDxfId="16"/>
    <tableColumn id="3" xr3:uid="{1A642597-ECCC-4064-83B4-769EF99B4D70}" uniqueName="3" name="Designation" queryTableFieldId="3" dataDxfId="15"/>
    <tableColumn id="4" xr3:uid="{5982FB73-A013-4E74-8E5A-F4504D005E4F}" uniqueName="4" name="Country" queryTableFieldId="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899EF7-E57D-495D-AC7B-66743C56A17A}" name="StoreData" displayName="StoreData" ref="A1:H161" tableType="queryTable" totalsRowShown="0">
  <autoFilter ref="A1:H161" xr:uid="{05899EF7-E57D-495D-AC7B-66743C56A17A}"/>
  <tableColumns count="8">
    <tableColumn id="1" xr3:uid="{AA0D61D7-8798-45DD-AA9A-5B400F4D0F65}" uniqueName="1" name="StoreName" queryTableFieldId="1" dataDxfId="13"/>
    <tableColumn id="2" xr3:uid="{645B4566-252D-46A6-A85A-665C2E25F92B}" uniqueName="2" name="CITY" queryTableFieldId="2" dataDxfId="12"/>
    <tableColumn id="3" xr3:uid="{3A6ECA58-0BC4-4AAB-B6C7-290F03F435A8}" uniqueName="3" name="REGION" queryTableFieldId="3" dataDxfId="11"/>
    <tableColumn id="4" xr3:uid="{52EE0721-3A90-4A71-B604-6AC2D129541E}" uniqueName="4" name="SAPName" queryTableFieldId="4" dataDxfId="10"/>
    <tableColumn id="5" xr3:uid="{671ABB67-A018-4152-A100-6F5E77A87283}" uniqueName="5" name="Plastic" queryTableFieldId="5"/>
    <tableColumn id="6" xr3:uid="{B28780AB-29EB-4C5E-9F7C-3139A4FFBEF3}" uniqueName="6" name="Foods" queryTableFieldId="6"/>
    <tableColumn id="7" xr3:uid="{4C5326E5-679F-4B3A-8B96-B4C165248754}" uniqueName="7" name="Liquid" queryTableFieldId="7"/>
    <tableColumn id="8" xr3:uid="{C9502A53-A37A-45C5-90DE-FDFD9C088E27}" uniqueName="8" name="Other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E669B-B98F-4DBD-9638-6AA976004BBB}" name="Table_2" displayName="Table_2" ref="A1:O248" tableType="queryTable" totalsRowShown="0">
  <autoFilter ref="A1:O248" xr:uid="{99CE669B-B98F-4DBD-9638-6AA976004BBB}">
    <filterColumn colId="0">
      <customFilters>
        <customFilter operator="notEqual" val=" "/>
      </customFilters>
    </filterColumn>
  </autoFilter>
  <tableColumns count="15">
    <tableColumn id="1" xr3:uid="{1C3C3308-B8BA-48CB-8495-1B2915D33D88}" uniqueName="1" name="#" queryTableFieldId="1"/>
    <tableColumn id="2" xr3:uid="{11FD94D6-C4DA-4E5A-A550-B531B4B22BEA}" uniqueName="2" name="Country, Other" queryTableFieldId="2" dataDxfId="9"/>
    <tableColumn id="3" xr3:uid="{C664ADF4-E167-4F52-AAE3-9F0C43BB0DDD}" uniqueName="3" name="Total Cases" queryTableFieldId="3"/>
    <tableColumn id="4" xr3:uid="{AF741E9B-CDF9-4E97-A41B-318F62418E47}" uniqueName="4" name="New Cases" queryTableFieldId="4"/>
    <tableColumn id="5" xr3:uid="{2F4C013C-9A47-48A8-B534-92F75BDA9E24}" uniqueName="5" name="Total Deaths" queryTableFieldId="5"/>
    <tableColumn id="6" xr3:uid="{CE108BCB-A4EE-4462-8BF5-68A641C44B14}" uniqueName="6" name="New Deaths" queryTableFieldId="6"/>
    <tableColumn id="7" xr3:uid="{445CD27F-7943-4DFF-B2BB-9FBAE81E7B48}" uniqueName="7" name="Total Recovered" queryTableFieldId="7" dataDxfId="8"/>
    <tableColumn id="8" xr3:uid="{51AA8DED-DBF3-4B38-9256-70BD36529FB8}" uniqueName="8" name="New Recovered" queryTableFieldId="8" dataDxfId="7"/>
    <tableColumn id="9" xr3:uid="{8614919D-6AF3-41D3-ACCE-0D0817BA076A}" uniqueName="9" name="Active Cases" queryTableFieldId="9" dataDxfId="6"/>
    <tableColumn id="10" xr3:uid="{569C5C9E-6426-4F30-A817-EC0583EF5625}" uniqueName="10" name="Serious, Critical" queryTableFieldId="10" dataDxfId="5"/>
    <tableColumn id="11" xr3:uid="{9C1AB958-F634-48FD-B414-42E9E8AF18B8}" uniqueName="11" name="Tot Cases/ 1M pop" queryTableFieldId="11"/>
    <tableColumn id="12" xr3:uid="{F745705A-1FA5-4F1B-AF59-5F5B7E9A6E74}" uniqueName="12" name="Deaths/ 1M pop" queryTableFieldId="12"/>
    <tableColumn id="13" xr3:uid="{C5D5D114-F3B2-4DD4-B013-816B048BAC2E}" uniqueName="13" name="Total Tests" queryTableFieldId="13"/>
    <tableColumn id="14" xr3:uid="{8AE87FFB-B39B-463A-8852-63B1B5FA2665}" uniqueName="14" name="Tests/ _x000a_                                1M pop" queryTableFieldId="14"/>
    <tableColumn id="15" xr3:uid="{82A15AA0-3C5C-4F09-B90C-9058DFF352FC}" uniqueName="15" name="Population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4219F3-5B4E-4A6E-B1E6-D08521D941E9}" name="Sheet1__4" displayName="Sheet1__4" ref="A1:C16" tableType="queryTable" totalsRowShown="0">
  <autoFilter ref="A1:C16" xr:uid="{DF4219F3-5B4E-4A6E-B1E6-D08521D941E9}"/>
  <tableColumns count="3">
    <tableColumn id="1" xr3:uid="{49C83E2F-8C84-46C2-854B-97BF0FF36DD5}" uniqueName="1" name="Year" queryTableFieldId="1"/>
    <tableColumn id="2" xr3:uid="{035C9053-E44D-4738-94F3-031AA9363936}" uniqueName="2" name="Country" queryTableFieldId="2" dataDxfId="4"/>
    <tableColumn id="3" xr3:uid="{CD865DDF-61E7-4563-8B26-9932DAE97D01}" uniqueName="3" name="Sales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7D9F91-17B3-4010-8E51-9AA2AE975507}" name="Sheet1__3" displayName="Sheet1__3" ref="A1:C12" tableType="queryTable" totalsRowShown="0">
  <autoFilter ref="A1:C12" xr:uid="{987D9F91-17B3-4010-8E51-9AA2AE975507}"/>
  <tableColumns count="3">
    <tableColumn id="1" xr3:uid="{79B39D9F-2437-447B-82DD-9C5C170B1C02}" uniqueName="1" name="Year" queryTableFieldId="1"/>
    <tableColumn id="2" xr3:uid="{EADEC526-1C32-415E-B6E1-DC2A09FA9D7E}" uniqueName="2" name="Country" queryTableFieldId="2" dataDxfId="3"/>
    <tableColumn id="3" xr3:uid="{0624EEA9-F1FD-4A47-8694-86203911026F}" uniqueName="3" name="Sale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490197-A44D-43FE-BBF5-0945BEC135DC}" name="Sheet1__2" displayName="Sheet1__2" ref="A1:C12" tableType="queryTable" totalsRowShown="0">
  <autoFilter ref="A1:C12" xr:uid="{D9490197-A44D-43FE-BBF5-0945BEC135DC}"/>
  <tableColumns count="3">
    <tableColumn id="1" xr3:uid="{59AD8167-239D-4A89-A8AC-F0A54AE62B1C}" uniqueName="1" name="Year" queryTableFieldId="1"/>
    <tableColumn id="2" xr3:uid="{8BF5599F-CC99-4816-AAEA-B11F53238D4F}" uniqueName="2" name="Country" queryTableFieldId="2" dataDxfId="2"/>
    <tableColumn id="3" xr3:uid="{782C15A1-455F-414B-8781-189D00F07341}" uniqueName="3" name="Sales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FE1387-662D-4E50-AD3C-56C87F3BDA47}" name="Sheet1" displayName="Sheet1" ref="A1:C7" tableType="queryTable" totalsRowShown="0">
  <autoFilter ref="A1:C7" xr:uid="{BEFE1387-662D-4E50-AD3C-56C87F3BDA47}"/>
  <tableColumns count="3">
    <tableColumn id="1" xr3:uid="{2AA53DEE-DBCE-4E19-98EC-6CAC1F383694}" uniqueName="1" name="Year" queryTableFieldId="1"/>
    <tableColumn id="2" xr3:uid="{41ACB30E-F520-4FF3-A6B5-A9C51D5E9AE1}" uniqueName="2" name="Country" queryTableFieldId="2" dataDxfId="1"/>
    <tableColumn id="3" xr3:uid="{C2CD4696-5292-4EA0-86B0-7C0C39C7ED1B}" uniqueName="3" name="Sales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7BB348-5FE3-4DF1-9E3E-E89FC4AC5197}" name="Append1" displayName="Append1" ref="A1:C44" tableType="queryTable" totalsRowShown="0">
  <autoFilter ref="A1:C44" xr:uid="{207BB348-5FE3-4DF1-9E3E-E89FC4AC5197}"/>
  <tableColumns count="3">
    <tableColumn id="1" xr3:uid="{E8C07FFE-85B9-43B9-A5E5-777CA85017D8}" uniqueName="1" name="Year" queryTableFieldId="1"/>
    <tableColumn id="2" xr3:uid="{64082EE3-A9B1-4588-9580-5BE27C01276E}" uniqueName="2" name="Country" queryTableFieldId="2" dataDxfId="0"/>
    <tableColumn id="3" xr3:uid="{D9114E4E-F091-4A2F-B7D9-B59E59649C08}" uniqueName="3" name="Sal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myvi.in/postpaid/quick-online-bill-paymen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showGridLines="0" topLeftCell="A7" zoomScaleNormal="100" workbookViewId="0">
      <selection activeCell="B14" sqref="B14"/>
    </sheetView>
  </sheetViews>
  <sheetFormatPr defaultRowHeight="15" x14ac:dyDescent="0.25"/>
  <cols>
    <col min="1" max="1" width="4.7109375" bestFit="1" customWidth="1"/>
    <col min="2" max="2" width="43.140625" bestFit="1" customWidth="1"/>
    <col min="4" max="4" width="25.28515625" bestFit="1" customWidth="1"/>
  </cols>
  <sheetData>
    <row r="1" spans="1:2" ht="20.25" x14ac:dyDescent="0.3">
      <c r="A1" s="2">
        <v>1</v>
      </c>
      <c r="B1" s="2" t="s">
        <v>40</v>
      </c>
    </row>
    <row r="2" spans="1:2" ht="20.25" x14ac:dyDescent="0.3">
      <c r="A2" s="2">
        <v>2</v>
      </c>
      <c r="B2" s="2" t="s">
        <v>1</v>
      </c>
    </row>
    <row r="3" spans="1:2" ht="20.25" x14ac:dyDescent="0.3">
      <c r="A3" s="2">
        <v>3</v>
      </c>
      <c r="B3" s="2" t="s">
        <v>47</v>
      </c>
    </row>
    <row r="4" spans="1:2" ht="20.25" x14ac:dyDescent="0.3">
      <c r="A4" s="2">
        <v>4</v>
      </c>
      <c r="B4" s="2" t="s">
        <v>2</v>
      </c>
    </row>
    <row r="5" spans="1:2" ht="20.25" x14ac:dyDescent="0.3">
      <c r="A5" s="2">
        <v>5</v>
      </c>
      <c r="B5" s="2" t="s">
        <v>38</v>
      </c>
    </row>
    <row r="6" spans="1:2" ht="20.25" x14ac:dyDescent="0.3">
      <c r="A6" s="2">
        <v>6</v>
      </c>
      <c r="B6" s="2" t="s">
        <v>56</v>
      </c>
    </row>
    <row r="7" spans="1:2" ht="20.25" x14ac:dyDescent="0.3">
      <c r="A7" s="2">
        <v>7</v>
      </c>
      <c r="B7" s="2" t="s">
        <v>57</v>
      </c>
    </row>
    <row r="8" spans="1:2" ht="20.25" x14ac:dyDescent="0.3">
      <c r="A8" s="2">
        <v>8</v>
      </c>
      <c r="B8" s="2" t="s">
        <v>70</v>
      </c>
    </row>
    <row r="9" spans="1:2" ht="20.25" x14ac:dyDescent="0.3">
      <c r="A9" s="2">
        <v>9</v>
      </c>
      <c r="B9" s="2" t="s">
        <v>73</v>
      </c>
    </row>
    <row r="10" spans="1:2" ht="20.25" x14ac:dyDescent="0.3">
      <c r="A10" s="2">
        <v>10</v>
      </c>
      <c r="B10" s="2" t="s">
        <v>74</v>
      </c>
    </row>
    <row r="11" spans="1:2" ht="20.25" x14ac:dyDescent="0.3">
      <c r="A11" s="2">
        <v>11</v>
      </c>
      <c r="B11" s="2" t="s">
        <v>75</v>
      </c>
    </row>
    <row r="12" spans="1:2" ht="20.25" x14ac:dyDescent="0.3">
      <c r="A12" s="2">
        <v>12</v>
      </c>
      <c r="B12" s="2" t="s">
        <v>76</v>
      </c>
    </row>
    <row r="13" spans="1:2" ht="20.25" x14ac:dyDescent="0.3">
      <c r="A13" s="2">
        <v>13</v>
      </c>
      <c r="B13" s="2" t="s">
        <v>77</v>
      </c>
    </row>
    <row r="14" spans="1:2" ht="20.25" x14ac:dyDescent="0.3">
      <c r="A14" s="2">
        <v>14</v>
      </c>
      <c r="B14" s="2" t="s">
        <v>87</v>
      </c>
    </row>
    <row r="15" spans="1:2" ht="20.25" x14ac:dyDescent="0.3">
      <c r="A15" s="2">
        <v>15</v>
      </c>
      <c r="B15" s="25" t="s">
        <v>88</v>
      </c>
    </row>
  </sheetData>
  <hyperlinks>
    <hyperlink ref="B14" location="Hyperlink!A1" display="Hyperlink" xr:uid="{2740BFF7-F025-4391-ACBA-0C89C0204DAC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22ACC-B1CE-4FB7-88BC-C3875DDF01CB}">
  <dimension ref="E10"/>
  <sheetViews>
    <sheetView workbookViewId="0">
      <selection activeCell="E12" sqref="E12"/>
    </sheetView>
  </sheetViews>
  <sheetFormatPr defaultRowHeight="15" x14ac:dyDescent="0.25"/>
  <cols>
    <col min="5" max="5" width="40.85546875" bestFit="1" customWidth="1"/>
  </cols>
  <sheetData>
    <row r="10" spans="5:5" x14ac:dyDescent="0.25">
      <c r="E10" s="33" t="s">
        <v>937</v>
      </c>
    </row>
  </sheetData>
  <hyperlinks>
    <hyperlink ref="E10" r:id="rId1" xr:uid="{B9A9270E-0E01-4E06-BAA8-93C94BA149BF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08A4-94B1-4B43-B6AE-347A02C51CFC}">
  <dimension ref="A1:S17"/>
  <sheetViews>
    <sheetView tabSelected="1" topLeftCell="G1" zoomScale="120" zoomScaleNormal="120" workbookViewId="0">
      <selection activeCell="P7" sqref="P7"/>
    </sheetView>
  </sheetViews>
  <sheetFormatPr defaultRowHeight="15" x14ac:dyDescent="0.25"/>
  <cols>
    <col min="1" max="1" width="16.85546875" bestFit="1" customWidth="1"/>
    <col min="2" max="2" width="11.140625" bestFit="1" customWidth="1"/>
    <col min="3" max="3" width="10" bestFit="1" customWidth="1"/>
    <col min="10" max="10" width="23.42578125" bestFit="1" customWidth="1"/>
    <col min="11" max="11" width="10.140625" bestFit="1" customWidth="1"/>
    <col min="12" max="13" width="10" bestFit="1" customWidth="1"/>
    <col min="19" max="19" width="23.42578125" bestFit="1" customWidth="1"/>
  </cols>
  <sheetData>
    <row r="1" spans="1:19" x14ac:dyDescent="0.25">
      <c r="A1" s="1" t="s">
        <v>0</v>
      </c>
      <c r="B1" s="1" t="s">
        <v>82</v>
      </c>
      <c r="C1" s="1" t="s">
        <v>83</v>
      </c>
      <c r="E1" s="1" t="s">
        <v>73</v>
      </c>
      <c r="F1" s="1" t="s">
        <v>74</v>
      </c>
      <c r="G1" s="1" t="s">
        <v>77</v>
      </c>
      <c r="H1" s="1" t="s">
        <v>75</v>
      </c>
      <c r="J1" s="1" t="s">
        <v>0</v>
      </c>
      <c r="K1" s="1" t="s">
        <v>82</v>
      </c>
      <c r="L1" s="1" t="s">
        <v>86</v>
      </c>
      <c r="M1" s="1" t="s">
        <v>83</v>
      </c>
      <c r="O1" s="1" t="s">
        <v>944</v>
      </c>
      <c r="P1" s="1" t="s">
        <v>945</v>
      </c>
      <c r="Q1" s="1" t="s">
        <v>75</v>
      </c>
    </row>
    <row r="2" spans="1:19" x14ac:dyDescent="0.25">
      <c r="A2" t="s">
        <v>59</v>
      </c>
      <c r="B2" t="str">
        <f>LEFT(A2,G2-1)</f>
        <v>Bonnie</v>
      </c>
      <c r="C2" t="str">
        <f>RIGHT(A2,H2-G2)</f>
        <v>Potter</v>
      </c>
      <c r="D2" t="str">
        <f>LEFT(A2,3)</f>
        <v>Bon</v>
      </c>
      <c r="E2" t="str">
        <f>LEFT(A2,3)</f>
        <v>Bon</v>
      </c>
      <c r="F2" t="str">
        <f>RIGHT(A2,3)</f>
        <v>ter</v>
      </c>
      <c r="G2">
        <f>FIND(" ",A2)</f>
        <v>7</v>
      </c>
      <c r="H2">
        <f>LEN(A2)</f>
        <v>13</v>
      </c>
      <c r="J2" t="s">
        <v>84</v>
      </c>
      <c r="K2" t="str">
        <f>LEFT(J2,O2-1)</f>
        <v>Amit</v>
      </c>
      <c r="L2" t="str">
        <f>MID(J2,O2+1,P2-O2-1)</f>
        <v>Singh</v>
      </c>
      <c r="M2" t="str">
        <f>RIGHT(J2,Q2-P2)</f>
        <v>Tomar</v>
      </c>
      <c r="O2">
        <f>FIND(" ",J2)</f>
        <v>5</v>
      </c>
      <c r="P2">
        <f>FIND(" ",J2,O2+1)</f>
        <v>11</v>
      </c>
      <c r="Q2">
        <f>LEN(J2)</f>
        <v>16</v>
      </c>
    </row>
    <row r="3" spans="1:19" x14ac:dyDescent="0.25">
      <c r="A3" t="s">
        <v>60</v>
      </c>
      <c r="B3" t="str">
        <f t="shared" ref="B3:B16" si="0">LEFT(A3,G3-1)</f>
        <v>Ronnie</v>
      </c>
      <c r="C3" t="str">
        <f t="shared" ref="C3:C16" si="1">RIGHT(A3,H3-G3)</f>
        <v>Proctor</v>
      </c>
      <c r="E3" t="str">
        <f t="shared" ref="E3:E16" si="2">LEFT(A3,3)</f>
        <v>Ron</v>
      </c>
      <c r="F3" t="str">
        <f t="shared" ref="F3:F16" si="3">RIGHT(A3,3)</f>
        <v>tor</v>
      </c>
      <c r="G3">
        <f t="shared" ref="G3:G16" si="4">FIND(" ",A3)</f>
        <v>7</v>
      </c>
      <c r="H3">
        <f t="shared" ref="H3:H16" si="5">LEN(A3)</f>
        <v>14</v>
      </c>
      <c r="J3" t="s">
        <v>946</v>
      </c>
      <c r="K3" t="str">
        <f t="shared" ref="K3:K5" si="6">LEFT(J3,O3-1)</f>
        <v>Ram</v>
      </c>
      <c r="L3" t="str">
        <f t="shared" ref="L3:L5" si="7">MID(J3,O3+1,P3-O3-1)</f>
        <v>Kr</v>
      </c>
      <c r="M3" t="str">
        <f t="shared" ref="M3:M5" si="8">RIGHT(J3,Q3-P3)</f>
        <v>Saxena</v>
      </c>
      <c r="O3">
        <f t="shared" ref="O3:O5" si="9">FIND(" ",J3)</f>
        <v>4</v>
      </c>
      <c r="P3">
        <f t="shared" ref="P3:P5" si="10">FIND(" ",J3,O3+1)</f>
        <v>7</v>
      </c>
      <c r="Q3">
        <f t="shared" ref="Q3:Q5" si="11">LEN(J3)</f>
        <v>13</v>
      </c>
    </row>
    <row r="4" spans="1:19" x14ac:dyDescent="0.25">
      <c r="A4" t="s">
        <v>61</v>
      </c>
      <c r="B4" t="str">
        <f t="shared" si="0"/>
        <v>Marcus</v>
      </c>
      <c r="C4" t="str">
        <f t="shared" si="1"/>
        <v>Dunlap</v>
      </c>
      <c r="E4" t="str">
        <f t="shared" si="2"/>
        <v>Mar</v>
      </c>
      <c r="F4" t="str">
        <f t="shared" si="3"/>
        <v>lap</v>
      </c>
      <c r="G4">
        <f t="shared" si="4"/>
        <v>7</v>
      </c>
      <c r="H4">
        <f t="shared" si="5"/>
        <v>13</v>
      </c>
      <c r="J4" t="s">
        <v>85</v>
      </c>
      <c r="K4" t="str">
        <f t="shared" si="6"/>
        <v>Pankaj</v>
      </c>
      <c r="L4" t="str">
        <f t="shared" si="7"/>
        <v>Kumar</v>
      </c>
      <c r="M4" t="str">
        <f t="shared" si="8"/>
        <v>Singhaniya</v>
      </c>
      <c r="O4">
        <f t="shared" si="9"/>
        <v>7</v>
      </c>
      <c r="P4">
        <f t="shared" si="10"/>
        <v>13</v>
      </c>
      <c r="Q4">
        <f t="shared" si="11"/>
        <v>23</v>
      </c>
    </row>
    <row r="5" spans="1:19" x14ac:dyDescent="0.25">
      <c r="A5" t="s">
        <v>62</v>
      </c>
      <c r="B5" t="str">
        <f t="shared" si="0"/>
        <v>Gwendolyn</v>
      </c>
      <c r="C5" t="str">
        <f t="shared" si="1"/>
        <v>Tyson</v>
      </c>
      <c r="E5" t="str">
        <f t="shared" si="2"/>
        <v>Gwe</v>
      </c>
      <c r="F5" t="str">
        <f t="shared" si="3"/>
        <v>son</v>
      </c>
      <c r="G5">
        <f t="shared" si="4"/>
        <v>10</v>
      </c>
      <c r="H5">
        <f t="shared" si="5"/>
        <v>15</v>
      </c>
      <c r="J5" t="s">
        <v>947</v>
      </c>
      <c r="K5" t="str">
        <f t="shared" si="6"/>
        <v>Tanay</v>
      </c>
      <c r="L5" t="str">
        <f t="shared" si="7"/>
        <v>Singh</v>
      </c>
      <c r="M5" t="str">
        <f t="shared" si="8"/>
        <v>Srivastava</v>
      </c>
      <c r="O5">
        <f t="shared" si="9"/>
        <v>6</v>
      </c>
      <c r="P5">
        <f t="shared" si="10"/>
        <v>12</v>
      </c>
      <c r="Q5">
        <f t="shared" si="11"/>
        <v>22</v>
      </c>
    </row>
    <row r="6" spans="1:19" x14ac:dyDescent="0.25">
      <c r="A6" t="s">
        <v>63</v>
      </c>
      <c r="B6" t="str">
        <f t="shared" si="0"/>
        <v>Timothy</v>
      </c>
      <c r="C6" t="str">
        <f t="shared" si="1"/>
        <v>Reese</v>
      </c>
      <c r="E6" t="str">
        <f t="shared" si="2"/>
        <v>Tim</v>
      </c>
      <c r="F6" t="str">
        <f t="shared" si="3"/>
        <v>ese</v>
      </c>
      <c r="G6">
        <f t="shared" si="4"/>
        <v>8</v>
      </c>
      <c r="H6">
        <f t="shared" si="5"/>
        <v>13</v>
      </c>
    </row>
    <row r="7" spans="1:19" x14ac:dyDescent="0.25">
      <c r="A7" t="s">
        <v>938</v>
      </c>
      <c r="B7" t="str">
        <f t="shared" si="0"/>
        <v>Alexa</v>
      </c>
      <c r="C7" t="str">
        <f t="shared" si="1"/>
        <v>Morgan</v>
      </c>
      <c r="E7" t="str">
        <f t="shared" si="2"/>
        <v>Ale</v>
      </c>
      <c r="F7" t="str">
        <f t="shared" si="3"/>
        <v>gan</v>
      </c>
      <c r="G7">
        <f t="shared" si="4"/>
        <v>6</v>
      </c>
      <c r="H7">
        <f t="shared" si="5"/>
        <v>12</v>
      </c>
    </row>
    <row r="8" spans="1:19" x14ac:dyDescent="0.25">
      <c r="A8" t="s">
        <v>939</v>
      </c>
      <c r="B8" t="str">
        <f t="shared" si="0"/>
        <v>Sarah</v>
      </c>
      <c r="C8" t="str">
        <f t="shared" si="1"/>
        <v>Ramsay</v>
      </c>
      <c r="E8" t="str">
        <f t="shared" si="2"/>
        <v>Sar</v>
      </c>
      <c r="F8" t="str">
        <f t="shared" si="3"/>
        <v>say</v>
      </c>
      <c r="G8">
        <f t="shared" si="4"/>
        <v>6</v>
      </c>
      <c r="H8">
        <f t="shared" si="5"/>
        <v>12</v>
      </c>
      <c r="J8" s="34" t="s">
        <v>940</v>
      </c>
    </row>
    <row r="9" spans="1:19" x14ac:dyDescent="0.25">
      <c r="A9" t="s">
        <v>65</v>
      </c>
      <c r="B9" t="str">
        <f t="shared" si="0"/>
        <v>Laurie</v>
      </c>
      <c r="C9" t="str">
        <f t="shared" si="1"/>
        <v>Hanna</v>
      </c>
      <c r="E9" t="str">
        <f t="shared" si="2"/>
        <v>Lau</v>
      </c>
      <c r="F9" t="str">
        <f t="shared" si="3"/>
        <v>nna</v>
      </c>
      <c r="G9">
        <f t="shared" si="4"/>
        <v>7</v>
      </c>
      <c r="H9">
        <f t="shared" si="5"/>
        <v>12</v>
      </c>
      <c r="J9" s="34" t="s">
        <v>941</v>
      </c>
    </row>
    <row r="10" spans="1:19" x14ac:dyDescent="0.25">
      <c r="A10" t="s">
        <v>66</v>
      </c>
      <c r="B10" t="str">
        <f t="shared" si="0"/>
        <v>Jim</v>
      </c>
      <c r="C10" t="str">
        <f t="shared" si="1"/>
        <v>Rodgers</v>
      </c>
      <c r="E10" t="str">
        <f t="shared" si="2"/>
        <v>Jim</v>
      </c>
      <c r="F10" t="str">
        <f t="shared" si="3"/>
        <v>ers</v>
      </c>
      <c r="G10">
        <f t="shared" si="4"/>
        <v>4</v>
      </c>
      <c r="H10">
        <f t="shared" si="5"/>
        <v>11</v>
      </c>
      <c r="J10" s="35" t="s">
        <v>942</v>
      </c>
      <c r="M10" s="36" t="s">
        <v>948</v>
      </c>
      <c r="O10" t="str">
        <f>MID(M10,2,4)</f>
        <v>enni</v>
      </c>
    </row>
    <row r="11" spans="1:19" x14ac:dyDescent="0.25">
      <c r="A11" t="s">
        <v>67</v>
      </c>
      <c r="B11" t="str">
        <f t="shared" si="0"/>
        <v>Tony</v>
      </c>
      <c r="C11" t="str">
        <f t="shared" si="1"/>
        <v>Winters</v>
      </c>
      <c r="E11" t="str">
        <f t="shared" si="2"/>
        <v>Ton</v>
      </c>
      <c r="F11" t="str">
        <f t="shared" si="3"/>
        <v>ers</v>
      </c>
      <c r="G11">
        <f t="shared" si="4"/>
        <v>5</v>
      </c>
      <c r="H11">
        <f t="shared" si="5"/>
        <v>12</v>
      </c>
      <c r="J11" s="35" t="s">
        <v>943</v>
      </c>
    </row>
    <row r="12" spans="1:19" x14ac:dyDescent="0.25">
      <c r="A12" t="s">
        <v>68</v>
      </c>
      <c r="B12" t="str">
        <f t="shared" si="0"/>
        <v>Edna</v>
      </c>
      <c r="C12" t="str">
        <f t="shared" si="1"/>
        <v>Thomas</v>
      </c>
      <c r="E12" t="str">
        <f t="shared" si="2"/>
        <v>Edn</v>
      </c>
      <c r="F12" t="str">
        <f t="shared" si="3"/>
        <v>mas</v>
      </c>
      <c r="G12">
        <f t="shared" si="4"/>
        <v>5</v>
      </c>
      <c r="H12">
        <f t="shared" si="5"/>
        <v>11</v>
      </c>
      <c r="S12" s="1"/>
    </row>
    <row r="13" spans="1:19" x14ac:dyDescent="0.25">
      <c r="A13" t="s">
        <v>78</v>
      </c>
      <c r="B13" t="str">
        <f t="shared" si="0"/>
        <v>Guy</v>
      </c>
      <c r="C13" t="str">
        <f t="shared" si="1"/>
        <v>Gallagher</v>
      </c>
      <c r="E13" t="str">
        <f t="shared" si="2"/>
        <v>Guy</v>
      </c>
      <c r="F13" t="str">
        <f t="shared" si="3"/>
        <v>her</v>
      </c>
      <c r="G13">
        <f t="shared" si="4"/>
        <v>4</v>
      </c>
      <c r="H13">
        <f t="shared" si="5"/>
        <v>13</v>
      </c>
      <c r="J13" s="1" t="s">
        <v>0</v>
      </c>
      <c r="K13" s="1" t="s">
        <v>82</v>
      </c>
      <c r="L13" s="1" t="s">
        <v>86</v>
      </c>
      <c r="M13" s="1" t="s">
        <v>83</v>
      </c>
      <c r="O13" s="1" t="s">
        <v>944</v>
      </c>
      <c r="P13" s="1" t="s">
        <v>945</v>
      </c>
      <c r="Q13" s="1" t="s">
        <v>75</v>
      </c>
    </row>
    <row r="14" spans="1:19" x14ac:dyDescent="0.25">
      <c r="A14" t="s">
        <v>79</v>
      </c>
      <c r="B14" t="str">
        <f t="shared" si="0"/>
        <v>Matthew</v>
      </c>
      <c r="C14" t="str">
        <f t="shared" si="1"/>
        <v>Berman</v>
      </c>
      <c r="E14" t="str">
        <f t="shared" si="2"/>
        <v>Mat</v>
      </c>
      <c r="F14" t="str">
        <f t="shared" si="3"/>
        <v>man</v>
      </c>
      <c r="G14">
        <f t="shared" si="4"/>
        <v>8</v>
      </c>
      <c r="H14">
        <f t="shared" si="5"/>
        <v>14</v>
      </c>
      <c r="J14" t="s">
        <v>84</v>
      </c>
      <c r="K14" t="str">
        <f>LEFT(J14,O14-1)</f>
        <v>Amit</v>
      </c>
      <c r="L14" t="str">
        <f>IFERROR(MID(J14,O14+1,P14-O14-1),"")</f>
        <v>Singh</v>
      </c>
      <c r="M14" t="str">
        <f>IFERROR(RIGHT(J14,Q14-P14),RIGHT(J14,Q14-O14))</f>
        <v>Tomar</v>
      </c>
      <c r="O14">
        <f>FIND(" ",J14)</f>
        <v>5</v>
      </c>
      <c r="P14">
        <f>FIND(" ",J14,O14+1)</f>
        <v>11</v>
      </c>
      <c r="Q14">
        <f>LEN(J14)</f>
        <v>16</v>
      </c>
    </row>
    <row r="15" spans="1:19" x14ac:dyDescent="0.25">
      <c r="A15" t="s">
        <v>80</v>
      </c>
      <c r="B15" t="str">
        <f t="shared" si="0"/>
        <v>Ricky</v>
      </c>
      <c r="C15" t="str">
        <f t="shared" si="1"/>
        <v>Hensley</v>
      </c>
      <c r="E15" t="str">
        <f t="shared" si="2"/>
        <v>Ric</v>
      </c>
      <c r="F15" t="str">
        <f t="shared" si="3"/>
        <v>ley</v>
      </c>
      <c r="G15">
        <f t="shared" si="4"/>
        <v>6</v>
      </c>
      <c r="H15">
        <f t="shared" si="5"/>
        <v>13</v>
      </c>
      <c r="J15" t="s">
        <v>949</v>
      </c>
      <c r="K15" t="str">
        <f t="shared" ref="K15:K17" si="12">LEFT(J15,O15-1)</f>
        <v>Ram</v>
      </c>
      <c r="L15" t="str">
        <f t="shared" ref="L15:L17" si="13">IFERROR(MID(J15,O15+1,P15-O15-1),"")</f>
        <v/>
      </c>
      <c r="M15" t="str">
        <f t="shared" ref="M15:M17" si="14">IFERROR(RIGHT(J15,Q15-P15),RIGHT(J15,Q15-O15))</f>
        <v>Saxena</v>
      </c>
      <c r="O15">
        <f t="shared" ref="O15:O17" si="15">FIND(" ",J15)</f>
        <v>4</v>
      </c>
      <c r="P15" t="e">
        <f t="shared" ref="P15:P17" si="16">FIND(" ",J15,O15+1)</f>
        <v>#VALUE!</v>
      </c>
      <c r="Q15">
        <f t="shared" ref="Q15:Q17" si="17">LEN(J15)</f>
        <v>10</v>
      </c>
    </row>
    <row r="16" spans="1:19" x14ac:dyDescent="0.25">
      <c r="A16" t="s">
        <v>81</v>
      </c>
      <c r="B16" t="str">
        <f t="shared" si="0"/>
        <v>Theodore</v>
      </c>
      <c r="C16" t="str">
        <f t="shared" si="1"/>
        <v>Moran</v>
      </c>
      <c r="E16" t="str">
        <f t="shared" si="2"/>
        <v>The</v>
      </c>
      <c r="F16" t="str">
        <f t="shared" si="3"/>
        <v>ran</v>
      </c>
      <c r="G16">
        <f t="shared" si="4"/>
        <v>9</v>
      </c>
      <c r="H16">
        <f t="shared" si="5"/>
        <v>14</v>
      </c>
      <c r="J16" t="s">
        <v>85</v>
      </c>
      <c r="K16" t="str">
        <f t="shared" si="12"/>
        <v>Pankaj</v>
      </c>
      <c r="L16" t="str">
        <f t="shared" si="13"/>
        <v>Kumar</v>
      </c>
      <c r="M16" t="str">
        <f t="shared" si="14"/>
        <v>Singhaniya</v>
      </c>
      <c r="O16">
        <f t="shared" si="15"/>
        <v>7</v>
      </c>
      <c r="P16">
        <f t="shared" si="16"/>
        <v>13</v>
      </c>
      <c r="Q16">
        <f t="shared" si="17"/>
        <v>23</v>
      </c>
    </row>
    <row r="17" spans="10:17" x14ac:dyDescent="0.25">
      <c r="J17" t="s">
        <v>947</v>
      </c>
      <c r="K17" t="str">
        <f t="shared" si="12"/>
        <v>Tanay</v>
      </c>
      <c r="L17" t="str">
        <f t="shared" si="13"/>
        <v>Singh</v>
      </c>
      <c r="M17" t="str">
        <f t="shared" si="14"/>
        <v>Srivastava</v>
      </c>
      <c r="O17">
        <f t="shared" si="15"/>
        <v>6</v>
      </c>
      <c r="P17">
        <f t="shared" si="16"/>
        <v>12</v>
      </c>
      <c r="Q17">
        <f t="shared" si="17"/>
        <v>22</v>
      </c>
    </row>
  </sheetData>
  <phoneticPr fontId="3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2F43-FE51-4BC8-9948-7F299A17F740}">
  <dimension ref="A1:I6"/>
  <sheetViews>
    <sheetView zoomScale="140" zoomScaleNormal="140" workbookViewId="0">
      <selection activeCell="C12" sqref="C12"/>
    </sheetView>
  </sheetViews>
  <sheetFormatPr defaultRowHeight="15" x14ac:dyDescent="0.25"/>
  <cols>
    <col min="1" max="1" width="22.140625" bestFit="1" customWidth="1"/>
    <col min="2" max="2" width="11.140625" bestFit="1" customWidth="1"/>
    <col min="3" max="3" width="9.7109375" bestFit="1" customWidth="1"/>
    <col min="7" max="7" width="10.140625" bestFit="1" customWidth="1"/>
    <col min="8" max="9" width="12.42578125" bestFit="1" customWidth="1"/>
  </cols>
  <sheetData>
    <row r="1" spans="1:9" x14ac:dyDescent="0.25">
      <c r="A1" s="37" t="s">
        <v>0</v>
      </c>
      <c r="B1" s="37" t="s">
        <v>82</v>
      </c>
      <c r="C1" s="37" t="s">
        <v>83</v>
      </c>
      <c r="D1" s="37" t="s">
        <v>99</v>
      </c>
      <c r="G1" s="1"/>
      <c r="H1" s="1"/>
      <c r="I1" s="1"/>
    </row>
    <row r="2" spans="1:9" x14ac:dyDescent="0.25">
      <c r="A2" s="6" t="s">
        <v>950</v>
      </c>
      <c r="B2" s="6" t="str">
        <f>LEFT(A2,G2-1)</f>
        <v>Bonnie</v>
      </c>
      <c r="C2" s="6" t="str">
        <f>MID(A2,G2,H2-G2)</f>
        <v xml:space="preserve"> Potter</v>
      </c>
      <c r="D2" s="6" t="str">
        <f>MID(A2,H2,I2)</f>
        <v>(1001)</v>
      </c>
      <c r="G2">
        <f>FIND(" ",A2)</f>
        <v>7</v>
      </c>
      <c r="H2">
        <f>FIND("(",A2)</f>
        <v>14</v>
      </c>
      <c r="I2">
        <f>FIND(")",A2)</f>
        <v>19</v>
      </c>
    </row>
    <row r="3" spans="1:9" x14ac:dyDescent="0.25">
      <c r="A3" s="6" t="s">
        <v>951</v>
      </c>
      <c r="B3" s="6" t="str">
        <f t="shared" ref="B3:B6" si="0">LEFT(A3,G3-1)</f>
        <v>Ronnie</v>
      </c>
      <c r="C3" s="6" t="str">
        <f t="shared" ref="C3:C6" si="1">MID(A3,G3,H3-G3)</f>
        <v xml:space="preserve"> Proctor</v>
      </c>
      <c r="D3" s="6" t="str">
        <f t="shared" ref="D3:D6" si="2">MID(A3,H3,I3)</f>
        <v>(524242)</v>
      </c>
      <c r="G3">
        <f t="shared" ref="G3:G6" si="3">FIND(" ",A3)</f>
        <v>7</v>
      </c>
      <c r="H3">
        <f t="shared" ref="H3:H6" si="4">FIND("(",A3)</f>
        <v>15</v>
      </c>
      <c r="I3">
        <f t="shared" ref="I3:I6" si="5">FIND(")",A3)</f>
        <v>22</v>
      </c>
    </row>
    <row r="4" spans="1:9" x14ac:dyDescent="0.25">
      <c r="A4" s="6" t="s">
        <v>952</v>
      </c>
      <c r="B4" s="6" t="str">
        <f t="shared" si="0"/>
        <v>Marcus</v>
      </c>
      <c r="C4" s="6" t="str">
        <f t="shared" si="1"/>
        <v xml:space="preserve"> Dunlap</v>
      </c>
      <c r="D4" s="6" t="str">
        <f t="shared" si="2"/>
        <v>(3635)</v>
      </c>
      <c r="G4">
        <f t="shared" si="3"/>
        <v>7</v>
      </c>
      <c r="H4">
        <f t="shared" si="4"/>
        <v>14</v>
      </c>
      <c r="I4">
        <f t="shared" si="5"/>
        <v>19</v>
      </c>
    </row>
    <row r="5" spans="1:9" x14ac:dyDescent="0.25">
      <c r="A5" s="6" t="s">
        <v>953</v>
      </c>
      <c r="B5" s="6" t="str">
        <f t="shared" si="0"/>
        <v>Gwendolyn</v>
      </c>
      <c r="C5" s="6" t="str">
        <f t="shared" si="1"/>
        <v xml:space="preserve"> Tyson</v>
      </c>
      <c r="D5" s="6" t="str">
        <f t="shared" si="2"/>
        <v>(625)</v>
      </c>
      <c r="G5">
        <f t="shared" si="3"/>
        <v>10</v>
      </c>
      <c r="H5">
        <f t="shared" si="4"/>
        <v>16</v>
      </c>
      <c r="I5">
        <f t="shared" si="5"/>
        <v>20</v>
      </c>
    </row>
    <row r="6" spans="1:9" x14ac:dyDescent="0.25">
      <c r="A6" s="6" t="s">
        <v>954</v>
      </c>
      <c r="B6" s="6" t="str">
        <f t="shared" si="0"/>
        <v>Timothy</v>
      </c>
      <c r="C6" s="6" t="str">
        <f t="shared" si="1"/>
        <v xml:space="preserve"> Reese</v>
      </c>
      <c r="D6" s="6" t="str">
        <f t="shared" si="2"/>
        <v>(737333)</v>
      </c>
      <c r="G6">
        <f t="shared" si="3"/>
        <v>8</v>
      </c>
      <c r="H6">
        <f t="shared" si="4"/>
        <v>14</v>
      </c>
      <c r="I6">
        <f t="shared" si="5"/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7726-96FC-4309-BA1A-95A1CBF229E3}">
  <dimension ref="A1:D16"/>
  <sheetViews>
    <sheetView zoomScaleNormal="100" workbookViewId="0">
      <selection activeCell="G5" sqref="G5"/>
    </sheetView>
  </sheetViews>
  <sheetFormatPr defaultRowHeight="15" x14ac:dyDescent="0.25"/>
  <cols>
    <col min="1" max="1" width="5.140625" bestFit="1" customWidth="1"/>
    <col min="2" max="3" width="16.85546875" bestFit="1" customWidth="1"/>
    <col min="4" max="4" width="15.42578125" bestFit="1" customWidth="1"/>
  </cols>
  <sheetData>
    <row r="1" spans="1:4" x14ac:dyDescent="0.25">
      <c r="A1" t="s">
        <v>99</v>
      </c>
      <c r="B1" t="s">
        <v>0</v>
      </c>
      <c r="C1" t="s">
        <v>100</v>
      </c>
      <c r="D1" t="s">
        <v>101</v>
      </c>
    </row>
    <row r="2" spans="1:4" x14ac:dyDescent="0.25">
      <c r="A2">
        <v>1001</v>
      </c>
      <c r="B2" t="s">
        <v>59</v>
      </c>
      <c r="C2" t="s">
        <v>102</v>
      </c>
      <c r="D2" t="s">
        <v>103</v>
      </c>
    </row>
    <row r="3" spans="1:4" x14ac:dyDescent="0.25">
      <c r="A3">
        <v>1002</v>
      </c>
      <c r="B3" t="s">
        <v>60</v>
      </c>
      <c r="C3" t="s">
        <v>104</v>
      </c>
      <c r="D3" t="s">
        <v>105</v>
      </c>
    </row>
    <row r="4" spans="1:4" x14ac:dyDescent="0.25">
      <c r="A4">
        <v>1003</v>
      </c>
      <c r="B4" t="s">
        <v>61</v>
      </c>
      <c r="C4" t="s">
        <v>106</v>
      </c>
      <c r="D4" t="s">
        <v>107</v>
      </c>
    </row>
    <row r="5" spans="1:4" x14ac:dyDescent="0.25">
      <c r="A5">
        <v>1004</v>
      </c>
      <c r="B5" t="s">
        <v>62</v>
      </c>
      <c r="C5" t="s">
        <v>108</v>
      </c>
      <c r="D5" t="s">
        <v>109</v>
      </c>
    </row>
    <row r="6" spans="1:4" x14ac:dyDescent="0.25">
      <c r="A6">
        <v>1005</v>
      </c>
      <c r="B6" t="s">
        <v>63</v>
      </c>
      <c r="C6" t="s">
        <v>110</v>
      </c>
      <c r="D6" t="s">
        <v>103</v>
      </c>
    </row>
    <row r="7" spans="1:4" x14ac:dyDescent="0.25">
      <c r="A7">
        <v>1006</v>
      </c>
      <c r="B7" t="s">
        <v>64</v>
      </c>
      <c r="C7" t="s">
        <v>112</v>
      </c>
      <c r="D7" t="s">
        <v>113</v>
      </c>
    </row>
    <row r="8" spans="1:4" x14ac:dyDescent="0.25">
      <c r="A8">
        <v>1007</v>
      </c>
      <c r="B8" t="s">
        <v>65</v>
      </c>
      <c r="C8" t="s">
        <v>114</v>
      </c>
      <c r="D8" t="s">
        <v>115</v>
      </c>
    </row>
    <row r="9" spans="1:4" x14ac:dyDescent="0.25">
      <c r="A9">
        <v>1008</v>
      </c>
      <c r="B9" t="s">
        <v>66</v>
      </c>
      <c r="C9" t="s">
        <v>116</v>
      </c>
      <c r="D9" t="s">
        <v>117</v>
      </c>
    </row>
    <row r="10" spans="1:4" x14ac:dyDescent="0.25">
      <c r="A10">
        <v>1009</v>
      </c>
      <c r="B10" t="s">
        <v>67</v>
      </c>
      <c r="C10" t="s">
        <v>118</v>
      </c>
      <c r="D10" t="s">
        <v>119</v>
      </c>
    </row>
    <row r="11" spans="1:4" x14ac:dyDescent="0.25">
      <c r="A11">
        <v>1010</v>
      </c>
      <c r="B11" t="s">
        <v>68</v>
      </c>
      <c r="C11" t="s">
        <v>102</v>
      </c>
      <c r="D11" t="s">
        <v>120</v>
      </c>
    </row>
    <row r="12" spans="1:4" x14ac:dyDescent="0.25">
      <c r="A12">
        <v>1011</v>
      </c>
      <c r="B12" t="s">
        <v>78</v>
      </c>
      <c r="C12" t="s">
        <v>104</v>
      </c>
      <c r="D12" t="s">
        <v>121</v>
      </c>
    </row>
    <row r="13" spans="1:4" x14ac:dyDescent="0.25">
      <c r="A13">
        <v>1012</v>
      </c>
      <c r="B13" t="s">
        <v>79</v>
      </c>
      <c r="C13" t="s">
        <v>106</v>
      </c>
      <c r="D13" t="s">
        <v>122</v>
      </c>
    </row>
    <row r="14" spans="1:4" x14ac:dyDescent="0.25">
      <c r="A14">
        <v>1013</v>
      </c>
      <c r="B14" t="s">
        <v>80</v>
      </c>
      <c r="C14" t="s">
        <v>108</v>
      </c>
      <c r="D14" t="s">
        <v>123</v>
      </c>
    </row>
    <row r="15" spans="1:4" x14ac:dyDescent="0.25">
      <c r="A15">
        <v>1014</v>
      </c>
      <c r="B15" t="s">
        <v>124</v>
      </c>
      <c r="C15" t="s">
        <v>104</v>
      </c>
      <c r="D15" t="s">
        <v>105</v>
      </c>
    </row>
    <row r="16" spans="1:4" x14ac:dyDescent="0.25">
      <c r="A16">
        <v>1015</v>
      </c>
      <c r="B16" t="s">
        <v>125</v>
      </c>
      <c r="C16" t="s">
        <v>118</v>
      </c>
      <c r="D16" t="s">
        <v>120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8565-333C-4342-AAAA-605333BF6CC9}">
  <dimension ref="A1:H161"/>
  <sheetViews>
    <sheetView workbookViewId="0">
      <selection activeCell="E6" sqref="E6"/>
    </sheetView>
  </sheetViews>
  <sheetFormatPr defaultRowHeight="15" x14ac:dyDescent="0.25"/>
  <cols>
    <col min="1" max="1" width="17.5703125" bestFit="1" customWidth="1"/>
    <col min="2" max="3" width="10.28515625" bestFit="1" customWidth="1"/>
    <col min="4" max="4" width="13.140625" bestFit="1" customWidth="1"/>
    <col min="5" max="5" width="9" bestFit="1" customWidth="1"/>
    <col min="6" max="6" width="8.5703125" bestFit="1" customWidth="1"/>
    <col min="7" max="7" width="8.7109375" bestFit="1" customWidth="1"/>
    <col min="8" max="8" width="8.42578125" bestFit="1" customWidth="1"/>
  </cols>
  <sheetData>
    <row r="1" spans="1:8" x14ac:dyDescent="0.25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</row>
    <row r="2" spans="1:8" x14ac:dyDescent="0.25">
      <c r="A2" t="s">
        <v>134</v>
      </c>
      <c r="B2" t="s">
        <v>29</v>
      </c>
      <c r="C2" t="s">
        <v>135</v>
      </c>
      <c r="D2" t="s">
        <v>136</v>
      </c>
      <c r="E2">
        <v>80</v>
      </c>
      <c r="F2">
        <v>130</v>
      </c>
      <c r="G2">
        <v>93</v>
      </c>
      <c r="H2">
        <v>48</v>
      </c>
    </row>
    <row r="3" spans="1:8" x14ac:dyDescent="0.25">
      <c r="A3" t="s">
        <v>134</v>
      </c>
      <c r="B3" t="s">
        <v>137</v>
      </c>
      <c r="C3" t="s">
        <v>138</v>
      </c>
      <c r="D3" t="s">
        <v>139</v>
      </c>
      <c r="E3">
        <v>84</v>
      </c>
      <c r="F3">
        <v>199</v>
      </c>
      <c r="G3">
        <v>32</v>
      </c>
      <c r="H3">
        <v>149</v>
      </c>
    </row>
    <row r="4" spans="1:8" x14ac:dyDescent="0.25">
      <c r="A4" t="s">
        <v>140</v>
      </c>
      <c r="B4" t="s">
        <v>141</v>
      </c>
      <c r="C4" t="s">
        <v>138</v>
      </c>
      <c r="D4" t="s">
        <v>142</v>
      </c>
      <c r="E4">
        <v>181</v>
      </c>
      <c r="F4">
        <v>178</v>
      </c>
      <c r="G4">
        <v>9</v>
      </c>
      <c r="H4">
        <v>30</v>
      </c>
    </row>
    <row r="5" spans="1:8" x14ac:dyDescent="0.25">
      <c r="A5" t="s">
        <v>134</v>
      </c>
      <c r="B5" t="s">
        <v>141</v>
      </c>
      <c r="C5" t="s">
        <v>138</v>
      </c>
      <c r="D5" t="s">
        <v>143</v>
      </c>
      <c r="E5">
        <v>112</v>
      </c>
      <c r="F5">
        <v>168</v>
      </c>
      <c r="G5">
        <v>91</v>
      </c>
      <c r="H5">
        <v>98</v>
      </c>
    </row>
    <row r="6" spans="1:8" x14ac:dyDescent="0.25">
      <c r="A6" t="s">
        <v>140</v>
      </c>
      <c r="B6" t="s">
        <v>141</v>
      </c>
      <c r="C6" t="s">
        <v>138</v>
      </c>
      <c r="D6" t="s">
        <v>144</v>
      </c>
      <c r="E6">
        <v>7</v>
      </c>
      <c r="F6">
        <v>165</v>
      </c>
      <c r="G6">
        <v>59</v>
      </c>
      <c r="H6">
        <v>76</v>
      </c>
    </row>
    <row r="7" spans="1:8" x14ac:dyDescent="0.25">
      <c r="A7" t="s">
        <v>134</v>
      </c>
      <c r="B7" t="s">
        <v>141</v>
      </c>
      <c r="C7" t="s">
        <v>138</v>
      </c>
      <c r="D7" t="s">
        <v>145</v>
      </c>
      <c r="E7">
        <v>163</v>
      </c>
      <c r="F7">
        <v>162</v>
      </c>
      <c r="G7">
        <v>99</v>
      </c>
      <c r="H7">
        <v>92</v>
      </c>
    </row>
    <row r="8" spans="1:8" x14ac:dyDescent="0.25">
      <c r="A8" t="s">
        <v>146</v>
      </c>
      <c r="B8" t="s">
        <v>141</v>
      </c>
      <c r="C8" t="s">
        <v>138</v>
      </c>
      <c r="D8" t="s">
        <v>147</v>
      </c>
      <c r="E8">
        <v>103</v>
      </c>
      <c r="F8">
        <v>58</v>
      </c>
      <c r="G8">
        <v>0</v>
      </c>
      <c r="H8">
        <v>78</v>
      </c>
    </row>
    <row r="9" spans="1:8" x14ac:dyDescent="0.25">
      <c r="A9" t="s">
        <v>140</v>
      </c>
      <c r="B9" t="s">
        <v>141</v>
      </c>
      <c r="C9" t="s">
        <v>138</v>
      </c>
      <c r="D9" t="s">
        <v>148</v>
      </c>
      <c r="E9">
        <v>197</v>
      </c>
      <c r="F9">
        <v>96</v>
      </c>
      <c r="G9">
        <v>15</v>
      </c>
      <c r="H9">
        <v>56</v>
      </c>
    </row>
    <row r="10" spans="1:8" x14ac:dyDescent="0.25">
      <c r="A10" t="s">
        <v>149</v>
      </c>
      <c r="B10" t="s">
        <v>141</v>
      </c>
      <c r="C10" t="s">
        <v>138</v>
      </c>
      <c r="D10" t="s">
        <v>150</v>
      </c>
      <c r="E10">
        <v>154</v>
      </c>
      <c r="F10">
        <v>86</v>
      </c>
      <c r="G10">
        <v>90</v>
      </c>
      <c r="H10">
        <v>122</v>
      </c>
    </row>
    <row r="11" spans="1:8" x14ac:dyDescent="0.25">
      <c r="A11" t="s">
        <v>146</v>
      </c>
      <c r="B11" t="s">
        <v>141</v>
      </c>
      <c r="C11" t="s">
        <v>138</v>
      </c>
      <c r="D11" t="s">
        <v>151</v>
      </c>
      <c r="E11">
        <v>51</v>
      </c>
      <c r="F11">
        <v>181</v>
      </c>
      <c r="G11">
        <v>72</v>
      </c>
      <c r="H11">
        <v>55</v>
      </c>
    </row>
    <row r="12" spans="1:8" x14ac:dyDescent="0.25">
      <c r="A12" t="s">
        <v>149</v>
      </c>
      <c r="B12" t="s">
        <v>152</v>
      </c>
      <c r="C12" t="s">
        <v>135</v>
      </c>
      <c r="D12" t="s">
        <v>153</v>
      </c>
      <c r="E12">
        <v>73</v>
      </c>
      <c r="F12">
        <v>165</v>
      </c>
      <c r="G12">
        <v>70</v>
      </c>
      <c r="H12">
        <v>91</v>
      </c>
    </row>
    <row r="13" spans="1:8" x14ac:dyDescent="0.25">
      <c r="A13" t="s">
        <v>134</v>
      </c>
      <c r="B13" t="s">
        <v>152</v>
      </c>
      <c r="C13" t="s">
        <v>135</v>
      </c>
      <c r="D13" t="s">
        <v>136</v>
      </c>
      <c r="E13">
        <v>47</v>
      </c>
      <c r="F13">
        <v>157</v>
      </c>
      <c r="G13">
        <v>65</v>
      </c>
      <c r="H13">
        <v>33</v>
      </c>
    </row>
    <row r="14" spans="1:8" x14ac:dyDescent="0.25">
      <c r="A14" t="s">
        <v>134</v>
      </c>
      <c r="B14" t="s">
        <v>137</v>
      </c>
      <c r="C14" t="s">
        <v>138</v>
      </c>
      <c r="D14" t="s">
        <v>139</v>
      </c>
      <c r="E14">
        <v>84</v>
      </c>
      <c r="F14">
        <v>199</v>
      </c>
      <c r="G14">
        <v>32</v>
      </c>
      <c r="H14">
        <v>149</v>
      </c>
    </row>
    <row r="15" spans="1:8" x14ac:dyDescent="0.25">
      <c r="A15" t="s">
        <v>149</v>
      </c>
      <c r="B15" t="s">
        <v>152</v>
      </c>
      <c r="C15" t="s">
        <v>135</v>
      </c>
      <c r="D15" t="s">
        <v>154</v>
      </c>
      <c r="E15">
        <v>170</v>
      </c>
      <c r="F15">
        <v>178</v>
      </c>
      <c r="G15">
        <v>18</v>
      </c>
      <c r="H15">
        <v>44</v>
      </c>
    </row>
    <row r="16" spans="1:8" x14ac:dyDescent="0.25">
      <c r="A16" t="s">
        <v>155</v>
      </c>
      <c r="B16" t="s">
        <v>152</v>
      </c>
      <c r="C16" t="s">
        <v>135</v>
      </c>
      <c r="D16" t="s">
        <v>156</v>
      </c>
      <c r="E16">
        <v>197</v>
      </c>
      <c r="F16">
        <v>196</v>
      </c>
      <c r="G16">
        <v>65</v>
      </c>
      <c r="H16">
        <v>95</v>
      </c>
    </row>
    <row r="17" spans="1:8" x14ac:dyDescent="0.25">
      <c r="A17" t="s">
        <v>155</v>
      </c>
      <c r="B17" t="s">
        <v>29</v>
      </c>
      <c r="C17" t="s">
        <v>138</v>
      </c>
      <c r="D17" t="s">
        <v>157</v>
      </c>
      <c r="E17">
        <v>77</v>
      </c>
      <c r="F17">
        <v>183</v>
      </c>
      <c r="G17">
        <v>50</v>
      </c>
      <c r="H17">
        <v>49</v>
      </c>
    </row>
    <row r="18" spans="1:8" x14ac:dyDescent="0.25">
      <c r="A18" t="s">
        <v>149</v>
      </c>
      <c r="B18" t="s">
        <v>29</v>
      </c>
      <c r="C18" t="s">
        <v>138</v>
      </c>
      <c r="D18" t="s">
        <v>158</v>
      </c>
      <c r="E18">
        <v>30</v>
      </c>
      <c r="F18">
        <v>70</v>
      </c>
      <c r="G18">
        <v>65</v>
      </c>
      <c r="H18">
        <v>20</v>
      </c>
    </row>
    <row r="19" spans="1:8" x14ac:dyDescent="0.25">
      <c r="A19" t="s">
        <v>149</v>
      </c>
      <c r="B19" t="s">
        <v>29</v>
      </c>
      <c r="C19" t="s">
        <v>138</v>
      </c>
      <c r="D19" t="s">
        <v>159</v>
      </c>
      <c r="E19">
        <v>12</v>
      </c>
      <c r="F19">
        <v>17</v>
      </c>
      <c r="G19">
        <v>80</v>
      </c>
      <c r="H19">
        <v>28</v>
      </c>
    </row>
    <row r="20" spans="1:8" x14ac:dyDescent="0.25">
      <c r="A20" t="s">
        <v>155</v>
      </c>
      <c r="B20" t="s">
        <v>29</v>
      </c>
      <c r="C20" t="s">
        <v>138</v>
      </c>
      <c r="D20" t="s">
        <v>160</v>
      </c>
      <c r="E20">
        <v>48</v>
      </c>
      <c r="F20">
        <v>69</v>
      </c>
      <c r="G20">
        <v>79</v>
      </c>
      <c r="H20">
        <v>141</v>
      </c>
    </row>
    <row r="21" spans="1:8" x14ac:dyDescent="0.25">
      <c r="A21" t="s">
        <v>140</v>
      </c>
      <c r="B21" t="s">
        <v>137</v>
      </c>
      <c r="C21" t="s">
        <v>138</v>
      </c>
      <c r="D21" t="s">
        <v>161</v>
      </c>
      <c r="E21">
        <v>119</v>
      </c>
      <c r="F21">
        <v>37</v>
      </c>
      <c r="G21">
        <v>77</v>
      </c>
      <c r="H21">
        <v>70</v>
      </c>
    </row>
    <row r="22" spans="1:8" x14ac:dyDescent="0.25">
      <c r="A22" t="s">
        <v>162</v>
      </c>
      <c r="B22" t="s">
        <v>141</v>
      </c>
      <c r="C22" t="s">
        <v>138</v>
      </c>
      <c r="D22" t="s">
        <v>163</v>
      </c>
      <c r="E22">
        <v>64</v>
      </c>
      <c r="F22">
        <v>19</v>
      </c>
      <c r="G22">
        <v>9</v>
      </c>
      <c r="H22">
        <v>104</v>
      </c>
    </row>
    <row r="23" spans="1:8" x14ac:dyDescent="0.25">
      <c r="A23" t="s">
        <v>164</v>
      </c>
      <c r="B23" t="s">
        <v>141</v>
      </c>
      <c r="C23" t="s">
        <v>138</v>
      </c>
      <c r="D23" t="s">
        <v>165</v>
      </c>
      <c r="E23">
        <v>137</v>
      </c>
      <c r="F23">
        <v>133</v>
      </c>
      <c r="G23">
        <v>17</v>
      </c>
      <c r="H23">
        <v>83</v>
      </c>
    </row>
    <row r="24" spans="1:8" x14ac:dyDescent="0.25">
      <c r="A24" t="s">
        <v>140</v>
      </c>
      <c r="B24" t="s">
        <v>141</v>
      </c>
      <c r="C24" t="s">
        <v>138</v>
      </c>
      <c r="D24" t="s">
        <v>166</v>
      </c>
      <c r="E24">
        <v>46</v>
      </c>
      <c r="F24">
        <v>173</v>
      </c>
      <c r="G24">
        <v>36</v>
      </c>
      <c r="H24">
        <v>63</v>
      </c>
    </row>
    <row r="25" spans="1:8" x14ac:dyDescent="0.25">
      <c r="A25" t="s">
        <v>140</v>
      </c>
      <c r="B25" t="s">
        <v>137</v>
      </c>
      <c r="C25" t="s">
        <v>138</v>
      </c>
      <c r="D25" t="s">
        <v>167</v>
      </c>
      <c r="E25">
        <v>81</v>
      </c>
      <c r="F25">
        <v>190</v>
      </c>
      <c r="G25">
        <v>99</v>
      </c>
      <c r="H25">
        <v>133</v>
      </c>
    </row>
    <row r="26" spans="1:8" x14ac:dyDescent="0.25">
      <c r="A26" t="s">
        <v>168</v>
      </c>
      <c r="B26" t="s">
        <v>141</v>
      </c>
      <c r="C26" t="s">
        <v>138</v>
      </c>
      <c r="D26" t="s">
        <v>169</v>
      </c>
      <c r="E26">
        <v>46</v>
      </c>
      <c r="F26">
        <v>170</v>
      </c>
      <c r="G26">
        <v>63</v>
      </c>
      <c r="H26">
        <v>100</v>
      </c>
    </row>
    <row r="27" spans="1:8" x14ac:dyDescent="0.25">
      <c r="A27" t="s">
        <v>168</v>
      </c>
      <c r="B27" t="s">
        <v>141</v>
      </c>
      <c r="C27" t="s">
        <v>138</v>
      </c>
      <c r="D27" t="s">
        <v>170</v>
      </c>
      <c r="E27">
        <v>173</v>
      </c>
      <c r="F27">
        <v>200</v>
      </c>
      <c r="G27">
        <v>37</v>
      </c>
      <c r="H27">
        <v>82</v>
      </c>
    </row>
    <row r="28" spans="1:8" x14ac:dyDescent="0.25">
      <c r="A28" t="s">
        <v>171</v>
      </c>
      <c r="B28" t="s">
        <v>141</v>
      </c>
      <c r="C28" t="s">
        <v>138</v>
      </c>
      <c r="D28" t="s">
        <v>172</v>
      </c>
      <c r="E28">
        <v>156</v>
      </c>
      <c r="F28">
        <v>118</v>
      </c>
      <c r="G28">
        <v>73</v>
      </c>
      <c r="H28">
        <v>51</v>
      </c>
    </row>
    <row r="29" spans="1:8" x14ac:dyDescent="0.25">
      <c r="A29" t="s">
        <v>162</v>
      </c>
      <c r="B29" t="s">
        <v>141</v>
      </c>
      <c r="C29" t="s">
        <v>138</v>
      </c>
      <c r="D29" t="s">
        <v>173</v>
      </c>
      <c r="E29">
        <v>12</v>
      </c>
      <c r="F29">
        <v>41</v>
      </c>
      <c r="G29">
        <v>69</v>
      </c>
      <c r="H29">
        <v>132</v>
      </c>
    </row>
    <row r="30" spans="1:8" x14ac:dyDescent="0.25">
      <c r="A30" t="s">
        <v>164</v>
      </c>
      <c r="B30" t="s">
        <v>141</v>
      </c>
      <c r="C30" t="s">
        <v>138</v>
      </c>
      <c r="D30" t="s">
        <v>174</v>
      </c>
      <c r="E30">
        <v>113</v>
      </c>
      <c r="F30">
        <v>19</v>
      </c>
      <c r="G30">
        <v>44</v>
      </c>
      <c r="H30">
        <v>19</v>
      </c>
    </row>
    <row r="31" spans="1:8" x14ac:dyDescent="0.25">
      <c r="A31" t="s">
        <v>140</v>
      </c>
      <c r="B31" t="s">
        <v>141</v>
      </c>
      <c r="C31" t="s">
        <v>138</v>
      </c>
      <c r="D31" t="s">
        <v>175</v>
      </c>
      <c r="E31">
        <v>96</v>
      </c>
      <c r="F31">
        <v>165</v>
      </c>
      <c r="G31">
        <v>52</v>
      </c>
      <c r="H31">
        <v>32</v>
      </c>
    </row>
    <row r="32" spans="1:8" x14ac:dyDescent="0.25">
      <c r="A32" t="s">
        <v>140</v>
      </c>
      <c r="B32" t="s">
        <v>137</v>
      </c>
      <c r="C32" t="s">
        <v>138</v>
      </c>
      <c r="D32" t="s">
        <v>176</v>
      </c>
      <c r="E32">
        <v>123</v>
      </c>
      <c r="F32">
        <v>64</v>
      </c>
      <c r="G32">
        <v>21</v>
      </c>
      <c r="H32">
        <v>65</v>
      </c>
    </row>
    <row r="33" spans="1:8" x14ac:dyDescent="0.25">
      <c r="A33" t="s">
        <v>168</v>
      </c>
      <c r="B33" t="s">
        <v>141</v>
      </c>
      <c r="C33" t="s">
        <v>138</v>
      </c>
      <c r="D33" t="s">
        <v>177</v>
      </c>
      <c r="E33">
        <v>13</v>
      </c>
      <c r="F33">
        <v>157</v>
      </c>
      <c r="G33">
        <v>53</v>
      </c>
      <c r="H33">
        <v>42</v>
      </c>
    </row>
    <row r="34" spans="1:8" x14ac:dyDescent="0.25">
      <c r="A34" t="s">
        <v>168</v>
      </c>
      <c r="B34" t="s">
        <v>141</v>
      </c>
      <c r="C34" t="s">
        <v>138</v>
      </c>
      <c r="D34" t="s">
        <v>178</v>
      </c>
      <c r="E34">
        <v>88</v>
      </c>
      <c r="F34">
        <v>28</v>
      </c>
      <c r="G34">
        <v>88</v>
      </c>
      <c r="H34">
        <v>81</v>
      </c>
    </row>
    <row r="35" spans="1:8" x14ac:dyDescent="0.25">
      <c r="A35" t="s">
        <v>171</v>
      </c>
      <c r="B35" t="s">
        <v>141</v>
      </c>
      <c r="C35" t="s">
        <v>138</v>
      </c>
      <c r="D35" t="s">
        <v>178</v>
      </c>
      <c r="E35">
        <v>6</v>
      </c>
      <c r="F35">
        <v>122</v>
      </c>
      <c r="G35">
        <v>61</v>
      </c>
      <c r="H35">
        <v>143</v>
      </c>
    </row>
    <row r="36" spans="1:8" x14ac:dyDescent="0.25">
      <c r="A36" t="s">
        <v>140</v>
      </c>
      <c r="B36" t="s">
        <v>29</v>
      </c>
      <c r="C36" t="s">
        <v>179</v>
      </c>
      <c r="D36" t="s">
        <v>180</v>
      </c>
      <c r="E36">
        <v>27</v>
      </c>
      <c r="F36">
        <v>170</v>
      </c>
      <c r="G36">
        <v>62</v>
      </c>
      <c r="H36">
        <v>137</v>
      </c>
    </row>
    <row r="37" spans="1:8" x14ac:dyDescent="0.25">
      <c r="A37" t="s">
        <v>155</v>
      </c>
      <c r="B37" t="s">
        <v>29</v>
      </c>
      <c r="C37" t="s">
        <v>138</v>
      </c>
      <c r="D37" t="s">
        <v>160</v>
      </c>
      <c r="E37">
        <v>48</v>
      </c>
      <c r="F37">
        <v>69</v>
      </c>
      <c r="G37">
        <v>79</v>
      </c>
      <c r="H37">
        <v>141</v>
      </c>
    </row>
    <row r="38" spans="1:8" x14ac:dyDescent="0.25">
      <c r="A38" t="s">
        <v>164</v>
      </c>
      <c r="B38" t="s">
        <v>137</v>
      </c>
      <c r="C38" t="s">
        <v>181</v>
      </c>
      <c r="D38" t="s">
        <v>182</v>
      </c>
      <c r="E38">
        <v>117</v>
      </c>
      <c r="F38">
        <v>72</v>
      </c>
      <c r="G38">
        <v>84</v>
      </c>
      <c r="H38">
        <v>91</v>
      </c>
    </row>
    <row r="39" spans="1:8" x14ac:dyDescent="0.25">
      <c r="A39" t="s">
        <v>140</v>
      </c>
      <c r="B39" t="s">
        <v>141</v>
      </c>
      <c r="C39" t="s">
        <v>138</v>
      </c>
      <c r="D39" t="s">
        <v>183</v>
      </c>
      <c r="E39">
        <v>6</v>
      </c>
      <c r="F39">
        <v>102</v>
      </c>
      <c r="G39">
        <v>72</v>
      </c>
      <c r="H39">
        <v>101</v>
      </c>
    </row>
    <row r="40" spans="1:8" x14ac:dyDescent="0.25">
      <c r="A40" t="s">
        <v>140</v>
      </c>
      <c r="B40" t="s">
        <v>137</v>
      </c>
      <c r="C40" t="s">
        <v>138</v>
      </c>
      <c r="D40" t="s">
        <v>184</v>
      </c>
      <c r="E40">
        <v>18</v>
      </c>
      <c r="F40">
        <v>61</v>
      </c>
      <c r="G40">
        <v>89</v>
      </c>
      <c r="H40">
        <v>117</v>
      </c>
    </row>
    <row r="41" spans="1:8" x14ac:dyDescent="0.25">
      <c r="A41" t="s">
        <v>140</v>
      </c>
      <c r="B41" t="s">
        <v>137</v>
      </c>
      <c r="C41" t="s">
        <v>138</v>
      </c>
      <c r="D41" t="s">
        <v>185</v>
      </c>
      <c r="E41">
        <v>5</v>
      </c>
      <c r="F41">
        <v>158</v>
      </c>
      <c r="G41">
        <v>27</v>
      </c>
      <c r="H41">
        <v>54</v>
      </c>
    </row>
    <row r="42" spans="1:8" x14ac:dyDescent="0.25">
      <c r="A42" t="s">
        <v>168</v>
      </c>
      <c r="B42" t="s">
        <v>141</v>
      </c>
      <c r="C42" t="s">
        <v>138</v>
      </c>
      <c r="D42" t="s">
        <v>186</v>
      </c>
      <c r="E42">
        <v>160</v>
      </c>
      <c r="F42">
        <v>100</v>
      </c>
      <c r="G42">
        <v>53</v>
      </c>
      <c r="H42">
        <v>139</v>
      </c>
    </row>
    <row r="43" spans="1:8" x14ac:dyDescent="0.25">
      <c r="A43" t="s">
        <v>168</v>
      </c>
      <c r="B43" t="s">
        <v>141</v>
      </c>
      <c r="C43" t="s">
        <v>138</v>
      </c>
      <c r="D43" t="s">
        <v>187</v>
      </c>
      <c r="E43">
        <v>40</v>
      </c>
      <c r="F43">
        <v>87</v>
      </c>
      <c r="G43">
        <v>94</v>
      </c>
      <c r="H43">
        <v>75</v>
      </c>
    </row>
    <row r="44" spans="1:8" x14ac:dyDescent="0.25">
      <c r="A44" t="s">
        <v>171</v>
      </c>
      <c r="B44" t="s">
        <v>141</v>
      </c>
      <c r="C44" t="s">
        <v>138</v>
      </c>
      <c r="D44" t="s">
        <v>188</v>
      </c>
      <c r="E44">
        <v>69</v>
      </c>
      <c r="F44">
        <v>198</v>
      </c>
      <c r="G44">
        <v>11</v>
      </c>
      <c r="H44">
        <v>150</v>
      </c>
    </row>
    <row r="45" spans="1:8" x14ac:dyDescent="0.25">
      <c r="A45" t="s">
        <v>140</v>
      </c>
      <c r="B45" t="s">
        <v>29</v>
      </c>
      <c r="C45" t="s">
        <v>179</v>
      </c>
      <c r="D45" t="s">
        <v>189</v>
      </c>
      <c r="E45">
        <v>154</v>
      </c>
      <c r="F45">
        <v>16</v>
      </c>
      <c r="G45">
        <v>20</v>
      </c>
      <c r="H45">
        <v>124</v>
      </c>
    </row>
    <row r="46" spans="1:8" x14ac:dyDescent="0.25">
      <c r="A46" t="s">
        <v>162</v>
      </c>
      <c r="B46" t="s">
        <v>141</v>
      </c>
      <c r="C46" t="s">
        <v>138</v>
      </c>
      <c r="D46" t="s">
        <v>190</v>
      </c>
      <c r="E46">
        <v>188</v>
      </c>
      <c r="F46">
        <v>115</v>
      </c>
      <c r="G46">
        <v>31</v>
      </c>
      <c r="H46">
        <v>90</v>
      </c>
    </row>
    <row r="47" spans="1:8" x14ac:dyDescent="0.25">
      <c r="A47" t="s">
        <v>164</v>
      </c>
      <c r="B47" t="s">
        <v>137</v>
      </c>
      <c r="C47" t="s">
        <v>181</v>
      </c>
      <c r="D47" t="s">
        <v>191</v>
      </c>
      <c r="E47">
        <v>73</v>
      </c>
      <c r="F47">
        <v>19</v>
      </c>
      <c r="G47">
        <v>27</v>
      </c>
      <c r="H47">
        <v>50</v>
      </c>
    </row>
    <row r="48" spans="1:8" x14ac:dyDescent="0.25">
      <c r="A48" t="s">
        <v>140</v>
      </c>
      <c r="B48" t="s">
        <v>141</v>
      </c>
      <c r="C48" t="s">
        <v>138</v>
      </c>
      <c r="D48" t="s">
        <v>192</v>
      </c>
      <c r="E48">
        <v>112</v>
      </c>
      <c r="F48">
        <v>100</v>
      </c>
      <c r="G48">
        <v>60</v>
      </c>
      <c r="H48">
        <v>124</v>
      </c>
    </row>
    <row r="49" spans="1:8" x14ac:dyDescent="0.25">
      <c r="A49" t="s">
        <v>168</v>
      </c>
      <c r="B49" t="s">
        <v>137</v>
      </c>
      <c r="C49" t="s">
        <v>138</v>
      </c>
      <c r="D49" t="s">
        <v>193</v>
      </c>
      <c r="E49">
        <v>75</v>
      </c>
      <c r="F49">
        <v>98</v>
      </c>
      <c r="G49">
        <v>79</v>
      </c>
      <c r="H49">
        <v>57</v>
      </c>
    </row>
    <row r="50" spans="1:8" x14ac:dyDescent="0.25">
      <c r="A50" t="s">
        <v>168</v>
      </c>
      <c r="B50" t="s">
        <v>141</v>
      </c>
      <c r="C50" t="s">
        <v>138</v>
      </c>
      <c r="D50" t="s">
        <v>193</v>
      </c>
      <c r="E50">
        <v>178</v>
      </c>
      <c r="F50">
        <v>74</v>
      </c>
      <c r="G50">
        <v>45</v>
      </c>
      <c r="H50">
        <v>111</v>
      </c>
    </row>
    <row r="51" spans="1:8" x14ac:dyDescent="0.25">
      <c r="A51" t="s">
        <v>171</v>
      </c>
      <c r="B51" t="s">
        <v>141</v>
      </c>
      <c r="C51" t="s">
        <v>138</v>
      </c>
      <c r="D51" t="s">
        <v>194</v>
      </c>
      <c r="E51">
        <v>167</v>
      </c>
      <c r="F51">
        <v>17</v>
      </c>
      <c r="G51">
        <v>18</v>
      </c>
      <c r="H51">
        <v>133</v>
      </c>
    </row>
    <row r="52" spans="1:8" x14ac:dyDescent="0.25">
      <c r="A52" t="s">
        <v>140</v>
      </c>
      <c r="B52" t="s">
        <v>137</v>
      </c>
      <c r="C52" t="s">
        <v>138</v>
      </c>
      <c r="D52" t="s">
        <v>195</v>
      </c>
      <c r="E52">
        <v>199</v>
      </c>
      <c r="F52">
        <v>158</v>
      </c>
      <c r="G52">
        <v>76</v>
      </c>
      <c r="H52">
        <v>133</v>
      </c>
    </row>
    <row r="53" spans="1:8" x14ac:dyDescent="0.25">
      <c r="A53" t="s">
        <v>162</v>
      </c>
      <c r="B53" t="s">
        <v>141</v>
      </c>
      <c r="C53" t="s">
        <v>138</v>
      </c>
      <c r="D53" t="s">
        <v>196</v>
      </c>
      <c r="E53">
        <v>101</v>
      </c>
      <c r="F53">
        <v>26</v>
      </c>
      <c r="G53">
        <v>57</v>
      </c>
      <c r="H53">
        <v>112</v>
      </c>
    </row>
    <row r="54" spans="1:8" x14ac:dyDescent="0.25">
      <c r="A54" t="s">
        <v>164</v>
      </c>
      <c r="B54" t="s">
        <v>141</v>
      </c>
      <c r="C54" t="s">
        <v>138</v>
      </c>
      <c r="D54" t="s">
        <v>197</v>
      </c>
      <c r="E54">
        <v>175</v>
      </c>
      <c r="F54">
        <v>28</v>
      </c>
      <c r="G54">
        <v>97</v>
      </c>
      <c r="H54">
        <v>73</v>
      </c>
    </row>
    <row r="55" spans="1:8" x14ac:dyDescent="0.25">
      <c r="A55" t="s">
        <v>140</v>
      </c>
      <c r="B55" t="s">
        <v>29</v>
      </c>
      <c r="C55" t="s">
        <v>179</v>
      </c>
      <c r="D55" t="s">
        <v>198</v>
      </c>
      <c r="E55">
        <v>100</v>
      </c>
      <c r="F55">
        <v>133</v>
      </c>
      <c r="G55">
        <v>73</v>
      </c>
      <c r="H55">
        <v>146</v>
      </c>
    </row>
    <row r="56" spans="1:8" x14ac:dyDescent="0.25">
      <c r="A56" t="s">
        <v>168</v>
      </c>
      <c r="B56" t="s">
        <v>141</v>
      </c>
      <c r="C56" t="s">
        <v>138</v>
      </c>
      <c r="D56" t="s">
        <v>187</v>
      </c>
      <c r="E56">
        <v>40</v>
      </c>
      <c r="F56">
        <v>87</v>
      </c>
      <c r="G56">
        <v>94</v>
      </c>
      <c r="H56">
        <v>75</v>
      </c>
    </row>
    <row r="57" spans="1:8" x14ac:dyDescent="0.25">
      <c r="A57" t="s">
        <v>168</v>
      </c>
      <c r="B57" t="s">
        <v>141</v>
      </c>
      <c r="C57" t="s">
        <v>138</v>
      </c>
      <c r="D57" t="s">
        <v>187</v>
      </c>
      <c r="E57">
        <v>40</v>
      </c>
      <c r="F57">
        <v>87</v>
      </c>
      <c r="G57">
        <v>94</v>
      </c>
      <c r="H57">
        <v>75</v>
      </c>
    </row>
    <row r="58" spans="1:8" x14ac:dyDescent="0.25">
      <c r="A58" t="s">
        <v>168</v>
      </c>
      <c r="B58" t="s">
        <v>141</v>
      </c>
      <c r="C58" t="s">
        <v>138</v>
      </c>
      <c r="D58" t="s">
        <v>199</v>
      </c>
      <c r="E58">
        <v>54</v>
      </c>
      <c r="F58">
        <v>121</v>
      </c>
      <c r="G58">
        <v>31</v>
      </c>
      <c r="H58">
        <v>140</v>
      </c>
    </row>
    <row r="59" spans="1:8" x14ac:dyDescent="0.25">
      <c r="A59" t="s">
        <v>168</v>
      </c>
      <c r="B59" t="s">
        <v>137</v>
      </c>
      <c r="C59" t="s">
        <v>138</v>
      </c>
      <c r="D59" t="s">
        <v>200</v>
      </c>
      <c r="E59">
        <v>180</v>
      </c>
      <c r="F59">
        <v>93</v>
      </c>
      <c r="G59">
        <v>28</v>
      </c>
      <c r="H59">
        <v>33</v>
      </c>
    </row>
    <row r="60" spans="1:8" x14ac:dyDescent="0.25">
      <c r="A60" t="s">
        <v>171</v>
      </c>
      <c r="B60" t="s">
        <v>141</v>
      </c>
      <c r="C60" t="s">
        <v>138</v>
      </c>
      <c r="D60" t="s">
        <v>201</v>
      </c>
      <c r="E60">
        <v>160</v>
      </c>
      <c r="F60">
        <v>142</v>
      </c>
      <c r="G60">
        <v>34</v>
      </c>
      <c r="H60">
        <v>148</v>
      </c>
    </row>
    <row r="61" spans="1:8" x14ac:dyDescent="0.25">
      <c r="A61" t="s">
        <v>162</v>
      </c>
      <c r="B61" t="s">
        <v>141</v>
      </c>
      <c r="C61" t="s">
        <v>138</v>
      </c>
      <c r="D61" t="s">
        <v>202</v>
      </c>
      <c r="E61">
        <v>124</v>
      </c>
      <c r="F61">
        <v>101</v>
      </c>
      <c r="G61">
        <v>79</v>
      </c>
      <c r="H61">
        <v>37</v>
      </c>
    </row>
    <row r="62" spans="1:8" x14ac:dyDescent="0.25">
      <c r="A62" t="s">
        <v>164</v>
      </c>
      <c r="B62" t="s">
        <v>141</v>
      </c>
      <c r="C62" t="s">
        <v>138</v>
      </c>
      <c r="D62" t="s">
        <v>203</v>
      </c>
      <c r="E62">
        <v>150</v>
      </c>
      <c r="F62">
        <v>106</v>
      </c>
      <c r="G62">
        <v>65</v>
      </c>
      <c r="H62">
        <v>102</v>
      </c>
    </row>
    <row r="63" spans="1:8" x14ac:dyDescent="0.25">
      <c r="A63" t="s">
        <v>140</v>
      </c>
      <c r="B63" t="s">
        <v>141</v>
      </c>
      <c r="C63" t="s">
        <v>138</v>
      </c>
      <c r="D63" t="s">
        <v>204</v>
      </c>
      <c r="E63">
        <v>177</v>
      </c>
      <c r="F63">
        <v>99</v>
      </c>
      <c r="G63">
        <v>42</v>
      </c>
      <c r="H63">
        <v>35</v>
      </c>
    </row>
    <row r="64" spans="1:8" x14ac:dyDescent="0.25">
      <c r="A64" t="s">
        <v>140</v>
      </c>
      <c r="B64" t="s">
        <v>137</v>
      </c>
      <c r="C64" t="s">
        <v>138</v>
      </c>
      <c r="D64" t="s">
        <v>205</v>
      </c>
      <c r="E64">
        <v>153</v>
      </c>
      <c r="F64">
        <v>197</v>
      </c>
      <c r="G64">
        <v>12</v>
      </c>
      <c r="H64">
        <v>109</v>
      </c>
    </row>
    <row r="65" spans="1:8" x14ac:dyDescent="0.25">
      <c r="A65" t="s">
        <v>140</v>
      </c>
      <c r="B65" t="s">
        <v>29</v>
      </c>
      <c r="C65" t="s">
        <v>179</v>
      </c>
      <c r="D65" t="s">
        <v>206</v>
      </c>
      <c r="E65">
        <v>187</v>
      </c>
      <c r="F65">
        <v>95</v>
      </c>
      <c r="G65">
        <v>65</v>
      </c>
      <c r="H65">
        <v>59</v>
      </c>
    </row>
    <row r="66" spans="1:8" x14ac:dyDescent="0.25">
      <c r="A66" t="s">
        <v>168</v>
      </c>
      <c r="B66" t="s">
        <v>141</v>
      </c>
      <c r="C66" t="s">
        <v>138</v>
      </c>
      <c r="D66" t="s">
        <v>207</v>
      </c>
      <c r="E66">
        <v>135</v>
      </c>
      <c r="F66">
        <v>184</v>
      </c>
      <c r="G66">
        <v>54</v>
      </c>
      <c r="H66">
        <v>85</v>
      </c>
    </row>
    <row r="67" spans="1:8" x14ac:dyDescent="0.25">
      <c r="A67" t="s">
        <v>168</v>
      </c>
      <c r="B67" t="s">
        <v>137</v>
      </c>
      <c r="C67" t="s">
        <v>181</v>
      </c>
      <c r="D67" t="s">
        <v>208</v>
      </c>
      <c r="E67">
        <v>183</v>
      </c>
      <c r="F67">
        <v>63</v>
      </c>
      <c r="G67">
        <v>55</v>
      </c>
      <c r="H67">
        <v>32</v>
      </c>
    </row>
    <row r="68" spans="1:8" x14ac:dyDescent="0.25">
      <c r="A68" t="s">
        <v>171</v>
      </c>
      <c r="B68" t="s">
        <v>141</v>
      </c>
      <c r="C68" t="s">
        <v>138</v>
      </c>
      <c r="D68" t="s">
        <v>209</v>
      </c>
      <c r="E68">
        <v>182</v>
      </c>
      <c r="F68">
        <v>13</v>
      </c>
      <c r="G68">
        <v>54</v>
      </c>
      <c r="H68">
        <v>118</v>
      </c>
    </row>
    <row r="69" spans="1:8" x14ac:dyDescent="0.25">
      <c r="A69" t="s">
        <v>140</v>
      </c>
      <c r="B69" t="s">
        <v>137</v>
      </c>
      <c r="C69" t="s">
        <v>138</v>
      </c>
      <c r="D69" t="s">
        <v>210</v>
      </c>
      <c r="E69">
        <v>78</v>
      </c>
      <c r="F69">
        <v>74</v>
      </c>
      <c r="G69">
        <v>80</v>
      </c>
      <c r="H69">
        <v>49</v>
      </c>
    </row>
    <row r="70" spans="1:8" x14ac:dyDescent="0.25">
      <c r="A70" t="s">
        <v>162</v>
      </c>
      <c r="B70" t="s">
        <v>141</v>
      </c>
      <c r="C70" t="s">
        <v>138</v>
      </c>
      <c r="D70" t="s">
        <v>211</v>
      </c>
      <c r="E70">
        <v>149</v>
      </c>
      <c r="F70">
        <v>87</v>
      </c>
      <c r="G70">
        <v>67</v>
      </c>
      <c r="H70">
        <v>114</v>
      </c>
    </row>
    <row r="71" spans="1:8" x14ac:dyDescent="0.25">
      <c r="A71" t="s">
        <v>164</v>
      </c>
      <c r="B71" t="s">
        <v>141</v>
      </c>
      <c r="C71" t="s">
        <v>138</v>
      </c>
      <c r="D71" t="s">
        <v>212</v>
      </c>
      <c r="E71">
        <v>14</v>
      </c>
      <c r="F71">
        <v>78</v>
      </c>
      <c r="G71">
        <v>55</v>
      </c>
      <c r="H71">
        <v>122</v>
      </c>
    </row>
    <row r="72" spans="1:8" x14ac:dyDescent="0.25">
      <c r="A72" t="s">
        <v>140</v>
      </c>
      <c r="B72" t="s">
        <v>141</v>
      </c>
      <c r="C72" t="s">
        <v>138</v>
      </c>
      <c r="D72" t="s">
        <v>213</v>
      </c>
      <c r="E72">
        <v>39</v>
      </c>
      <c r="F72">
        <v>19</v>
      </c>
      <c r="G72">
        <v>54</v>
      </c>
      <c r="H72">
        <v>119</v>
      </c>
    </row>
    <row r="73" spans="1:8" x14ac:dyDescent="0.25">
      <c r="A73" t="s">
        <v>140</v>
      </c>
      <c r="B73" t="s">
        <v>137</v>
      </c>
      <c r="C73" t="s">
        <v>138</v>
      </c>
      <c r="D73" t="s">
        <v>214</v>
      </c>
      <c r="E73">
        <v>54</v>
      </c>
      <c r="F73">
        <v>39</v>
      </c>
      <c r="G73">
        <v>49</v>
      </c>
      <c r="H73">
        <v>77</v>
      </c>
    </row>
    <row r="74" spans="1:8" x14ac:dyDescent="0.25">
      <c r="A74" t="s">
        <v>168</v>
      </c>
      <c r="B74" t="s">
        <v>141</v>
      </c>
      <c r="C74" t="s">
        <v>138</v>
      </c>
      <c r="D74" t="s">
        <v>215</v>
      </c>
      <c r="E74">
        <v>184</v>
      </c>
      <c r="F74">
        <v>17</v>
      </c>
      <c r="G74">
        <v>81</v>
      </c>
      <c r="H74">
        <v>119</v>
      </c>
    </row>
    <row r="75" spans="1:8" x14ac:dyDescent="0.25">
      <c r="A75" t="s">
        <v>168</v>
      </c>
      <c r="B75" t="s">
        <v>141</v>
      </c>
      <c r="C75" t="s">
        <v>138</v>
      </c>
      <c r="D75" t="s">
        <v>216</v>
      </c>
      <c r="E75">
        <v>11</v>
      </c>
      <c r="F75">
        <v>181</v>
      </c>
      <c r="G75">
        <v>86</v>
      </c>
      <c r="H75">
        <v>133</v>
      </c>
    </row>
    <row r="76" spans="1:8" x14ac:dyDescent="0.25">
      <c r="A76" t="s">
        <v>171</v>
      </c>
      <c r="B76" t="s">
        <v>29</v>
      </c>
      <c r="C76" t="s">
        <v>179</v>
      </c>
      <c r="D76" t="s">
        <v>217</v>
      </c>
      <c r="E76">
        <v>127</v>
      </c>
      <c r="F76">
        <v>49</v>
      </c>
      <c r="G76">
        <v>26</v>
      </c>
      <c r="H76">
        <v>147</v>
      </c>
    </row>
    <row r="77" spans="1:8" x14ac:dyDescent="0.25">
      <c r="A77" t="s">
        <v>140</v>
      </c>
      <c r="B77" t="s">
        <v>141</v>
      </c>
      <c r="C77" t="s">
        <v>138</v>
      </c>
      <c r="D77" t="s">
        <v>218</v>
      </c>
      <c r="E77">
        <v>176</v>
      </c>
      <c r="F77">
        <v>188</v>
      </c>
      <c r="G77">
        <v>8</v>
      </c>
      <c r="H77">
        <v>140</v>
      </c>
    </row>
    <row r="78" spans="1:8" x14ac:dyDescent="0.25">
      <c r="A78" t="s">
        <v>162</v>
      </c>
      <c r="B78" t="s">
        <v>137</v>
      </c>
      <c r="C78" t="s">
        <v>181</v>
      </c>
      <c r="D78" t="s">
        <v>219</v>
      </c>
      <c r="E78">
        <v>37</v>
      </c>
      <c r="F78">
        <v>196</v>
      </c>
      <c r="G78">
        <v>69</v>
      </c>
      <c r="H78">
        <v>127</v>
      </c>
    </row>
    <row r="79" spans="1:8" x14ac:dyDescent="0.25">
      <c r="A79" t="s">
        <v>164</v>
      </c>
      <c r="B79" t="s">
        <v>141</v>
      </c>
      <c r="C79" t="s">
        <v>138</v>
      </c>
      <c r="D79" t="s">
        <v>220</v>
      </c>
      <c r="E79">
        <v>10</v>
      </c>
      <c r="F79">
        <v>159</v>
      </c>
      <c r="G79">
        <v>93</v>
      </c>
      <c r="H79">
        <v>136</v>
      </c>
    </row>
    <row r="80" spans="1:8" x14ac:dyDescent="0.25">
      <c r="A80" t="s">
        <v>140</v>
      </c>
      <c r="B80" t="s">
        <v>137</v>
      </c>
      <c r="C80" t="s">
        <v>138</v>
      </c>
      <c r="D80" t="s">
        <v>221</v>
      </c>
      <c r="E80">
        <v>182</v>
      </c>
      <c r="F80">
        <v>90</v>
      </c>
      <c r="G80">
        <v>63</v>
      </c>
      <c r="H80">
        <v>83</v>
      </c>
    </row>
    <row r="81" spans="1:8" x14ac:dyDescent="0.25">
      <c r="A81" t="s">
        <v>168</v>
      </c>
      <c r="B81" t="s">
        <v>141</v>
      </c>
      <c r="C81" t="s">
        <v>138</v>
      </c>
      <c r="D81" t="s">
        <v>222</v>
      </c>
      <c r="E81">
        <v>128</v>
      </c>
      <c r="F81">
        <v>66</v>
      </c>
      <c r="G81">
        <v>49</v>
      </c>
      <c r="H81">
        <v>57</v>
      </c>
    </row>
    <row r="82" spans="1:8" x14ac:dyDescent="0.25">
      <c r="A82" t="s">
        <v>168</v>
      </c>
      <c r="B82" t="s">
        <v>141</v>
      </c>
      <c r="C82" t="s">
        <v>138</v>
      </c>
      <c r="D82" t="s">
        <v>223</v>
      </c>
      <c r="E82">
        <v>170</v>
      </c>
      <c r="F82">
        <v>14</v>
      </c>
      <c r="G82">
        <v>97</v>
      </c>
      <c r="H82">
        <v>66</v>
      </c>
    </row>
    <row r="83" spans="1:8" x14ac:dyDescent="0.25">
      <c r="A83" t="s">
        <v>171</v>
      </c>
      <c r="B83" t="s">
        <v>141</v>
      </c>
      <c r="C83" t="s">
        <v>138</v>
      </c>
      <c r="D83" t="s">
        <v>224</v>
      </c>
      <c r="E83">
        <v>36</v>
      </c>
      <c r="F83">
        <v>88</v>
      </c>
      <c r="G83">
        <v>72</v>
      </c>
      <c r="H83">
        <v>145</v>
      </c>
    </row>
    <row r="84" spans="1:8" x14ac:dyDescent="0.25">
      <c r="A84" t="s">
        <v>140</v>
      </c>
      <c r="B84" t="s">
        <v>137</v>
      </c>
      <c r="C84" t="s">
        <v>138</v>
      </c>
      <c r="D84" t="s">
        <v>225</v>
      </c>
      <c r="E84">
        <v>12</v>
      </c>
      <c r="F84">
        <v>160</v>
      </c>
      <c r="G84">
        <v>67</v>
      </c>
      <c r="H84">
        <v>88</v>
      </c>
    </row>
    <row r="85" spans="1:8" x14ac:dyDescent="0.25">
      <c r="A85" t="s">
        <v>140</v>
      </c>
      <c r="B85" t="s">
        <v>137</v>
      </c>
      <c r="C85" t="s">
        <v>138</v>
      </c>
      <c r="D85" t="s">
        <v>210</v>
      </c>
      <c r="E85">
        <v>25</v>
      </c>
      <c r="F85">
        <v>81</v>
      </c>
      <c r="G85">
        <v>44</v>
      </c>
      <c r="H85">
        <v>74</v>
      </c>
    </row>
    <row r="86" spans="1:8" x14ac:dyDescent="0.25">
      <c r="A86" t="s">
        <v>162</v>
      </c>
      <c r="B86" t="s">
        <v>141</v>
      </c>
      <c r="C86" t="s">
        <v>138</v>
      </c>
      <c r="D86" t="s">
        <v>211</v>
      </c>
      <c r="E86">
        <v>2</v>
      </c>
      <c r="F86">
        <v>145</v>
      </c>
      <c r="G86">
        <v>11</v>
      </c>
      <c r="H86">
        <v>140</v>
      </c>
    </row>
    <row r="87" spans="1:8" x14ac:dyDescent="0.25">
      <c r="A87" t="s">
        <v>164</v>
      </c>
      <c r="B87" t="s">
        <v>141</v>
      </c>
      <c r="C87" t="s">
        <v>138</v>
      </c>
      <c r="D87" t="s">
        <v>212</v>
      </c>
      <c r="E87">
        <v>44</v>
      </c>
      <c r="F87">
        <v>99</v>
      </c>
      <c r="G87">
        <v>64</v>
      </c>
      <c r="H87">
        <v>39</v>
      </c>
    </row>
    <row r="88" spans="1:8" x14ac:dyDescent="0.25">
      <c r="A88" t="s">
        <v>140</v>
      </c>
      <c r="B88" t="s">
        <v>141</v>
      </c>
      <c r="C88" t="s">
        <v>138</v>
      </c>
      <c r="D88" t="s">
        <v>213</v>
      </c>
      <c r="E88">
        <v>68</v>
      </c>
      <c r="F88">
        <v>59</v>
      </c>
      <c r="G88">
        <v>66</v>
      </c>
      <c r="H88">
        <v>40</v>
      </c>
    </row>
    <row r="89" spans="1:8" x14ac:dyDescent="0.25">
      <c r="A89" t="s">
        <v>140</v>
      </c>
      <c r="B89" t="s">
        <v>137</v>
      </c>
      <c r="C89" t="s">
        <v>138</v>
      </c>
      <c r="D89" t="s">
        <v>214</v>
      </c>
      <c r="E89">
        <v>28</v>
      </c>
      <c r="F89">
        <v>135</v>
      </c>
      <c r="G89">
        <v>76</v>
      </c>
      <c r="H89">
        <v>33</v>
      </c>
    </row>
    <row r="90" spans="1:8" x14ac:dyDescent="0.25">
      <c r="A90" t="s">
        <v>168</v>
      </c>
      <c r="B90" t="s">
        <v>141</v>
      </c>
      <c r="C90" t="s">
        <v>138</v>
      </c>
      <c r="D90" t="s">
        <v>215</v>
      </c>
      <c r="E90">
        <v>124</v>
      </c>
      <c r="F90">
        <v>92</v>
      </c>
      <c r="G90">
        <v>84</v>
      </c>
      <c r="H90">
        <v>23</v>
      </c>
    </row>
    <row r="91" spans="1:8" x14ac:dyDescent="0.25">
      <c r="A91" t="s">
        <v>168</v>
      </c>
      <c r="B91" t="s">
        <v>141</v>
      </c>
      <c r="C91" t="s">
        <v>138</v>
      </c>
      <c r="D91" t="s">
        <v>216</v>
      </c>
      <c r="E91">
        <v>3</v>
      </c>
      <c r="F91">
        <v>37</v>
      </c>
      <c r="G91">
        <v>62</v>
      </c>
      <c r="H91">
        <v>140</v>
      </c>
    </row>
    <row r="92" spans="1:8" x14ac:dyDescent="0.25">
      <c r="A92" t="s">
        <v>171</v>
      </c>
      <c r="B92" t="s">
        <v>141</v>
      </c>
      <c r="C92" t="s">
        <v>138</v>
      </c>
      <c r="D92" t="s">
        <v>226</v>
      </c>
      <c r="E92">
        <v>98</v>
      </c>
      <c r="F92">
        <v>53</v>
      </c>
      <c r="G92">
        <v>72</v>
      </c>
      <c r="H92">
        <v>58</v>
      </c>
    </row>
    <row r="93" spans="1:8" x14ac:dyDescent="0.25">
      <c r="A93" t="s">
        <v>162</v>
      </c>
      <c r="B93" t="s">
        <v>137</v>
      </c>
      <c r="C93" t="s">
        <v>138</v>
      </c>
      <c r="D93" t="s">
        <v>227</v>
      </c>
      <c r="E93">
        <v>31</v>
      </c>
      <c r="F93">
        <v>23</v>
      </c>
      <c r="G93">
        <v>94</v>
      </c>
      <c r="H93">
        <v>129</v>
      </c>
    </row>
    <row r="94" spans="1:8" x14ac:dyDescent="0.25">
      <c r="A94" t="s">
        <v>164</v>
      </c>
      <c r="B94" t="s">
        <v>141</v>
      </c>
      <c r="C94" t="s">
        <v>138</v>
      </c>
      <c r="D94" t="s">
        <v>228</v>
      </c>
      <c r="E94">
        <v>132</v>
      </c>
      <c r="F94">
        <v>154</v>
      </c>
      <c r="G94">
        <v>84</v>
      </c>
      <c r="H94">
        <v>40</v>
      </c>
    </row>
    <row r="95" spans="1:8" x14ac:dyDescent="0.25">
      <c r="A95" t="s">
        <v>140</v>
      </c>
      <c r="B95" t="s">
        <v>141</v>
      </c>
      <c r="C95" t="s">
        <v>138</v>
      </c>
      <c r="D95" t="s">
        <v>229</v>
      </c>
      <c r="E95">
        <v>41</v>
      </c>
      <c r="F95">
        <v>148</v>
      </c>
      <c r="G95">
        <v>89</v>
      </c>
      <c r="H95">
        <v>112</v>
      </c>
    </row>
    <row r="96" spans="1:8" x14ac:dyDescent="0.25">
      <c r="A96" t="s">
        <v>140</v>
      </c>
      <c r="B96" t="s">
        <v>137</v>
      </c>
      <c r="C96" t="s">
        <v>138</v>
      </c>
      <c r="D96" t="s">
        <v>230</v>
      </c>
      <c r="E96">
        <v>160</v>
      </c>
      <c r="F96">
        <v>119</v>
      </c>
      <c r="G96">
        <v>96</v>
      </c>
      <c r="H96">
        <v>42</v>
      </c>
    </row>
    <row r="97" spans="1:8" x14ac:dyDescent="0.25">
      <c r="A97" t="s">
        <v>140</v>
      </c>
      <c r="B97" t="s">
        <v>137</v>
      </c>
      <c r="C97" t="s">
        <v>138</v>
      </c>
      <c r="D97" t="s">
        <v>231</v>
      </c>
      <c r="E97">
        <v>57</v>
      </c>
      <c r="F97">
        <v>200</v>
      </c>
      <c r="G97">
        <v>86</v>
      </c>
      <c r="H97">
        <v>45</v>
      </c>
    </row>
    <row r="98" spans="1:8" x14ac:dyDescent="0.25">
      <c r="A98" t="s">
        <v>168</v>
      </c>
      <c r="B98" t="s">
        <v>141</v>
      </c>
      <c r="C98" t="s">
        <v>138</v>
      </c>
      <c r="D98" t="s">
        <v>232</v>
      </c>
      <c r="E98">
        <v>151</v>
      </c>
      <c r="F98">
        <v>166</v>
      </c>
      <c r="G98">
        <v>78</v>
      </c>
      <c r="H98">
        <v>144</v>
      </c>
    </row>
    <row r="99" spans="1:8" x14ac:dyDescent="0.25">
      <c r="A99" t="s">
        <v>168</v>
      </c>
      <c r="B99" t="s">
        <v>141</v>
      </c>
      <c r="C99" t="s">
        <v>138</v>
      </c>
      <c r="D99" t="s">
        <v>233</v>
      </c>
      <c r="E99">
        <v>149</v>
      </c>
      <c r="F99">
        <v>179</v>
      </c>
      <c r="G99">
        <v>24</v>
      </c>
      <c r="H99">
        <v>71</v>
      </c>
    </row>
    <row r="100" spans="1:8" x14ac:dyDescent="0.25">
      <c r="A100" t="s">
        <v>171</v>
      </c>
      <c r="B100" t="s">
        <v>141</v>
      </c>
      <c r="C100" t="s">
        <v>138</v>
      </c>
      <c r="D100" t="s">
        <v>234</v>
      </c>
      <c r="E100">
        <v>78</v>
      </c>
      <c r="F100">
        <v>131</v>
      </c>
      <c r="G100">
        <v>45</v>
      </c>
      <c r="H100">
        <v>137</v>
      </c>
    </row>
    <row r="101" spans="1:8" x14ac:dyDescent="0.25">
      <c r="A101" t="s">
        <v>140</v>
      </c>
      <c r="B101" t="s">
        <v>29</v>
      </c>
      <c r="C101" t="s">
        <v>179</v>
      </c>
      <c r="D101" t="s">
        <v>235</v>
      </c>
      <c r="E101">
        <v>124</v>
      </c>
      <c r="F101">
        <v>20</v>
      </c>
      <c r="G101">
        <v>17</v>
      </c>
      <c r="H101">
        <v>101</v>
      </c>
    </row>
    <row r="102" spans="1:8" x14ac:dyDescent="0.25">
      <c r="A102" t="s">
        <v>162</v>
      </c>
      <c r="B102" t="s">
        <v>141</v>
      </c>
      <c r="C102" t="s">
        <v>138</v>
      </c>
      <c r="D102" t="s">
        <v>236</v>
      </c>
      <c r="E102">
        <v>44</v>
      </c>
      <c r="F102">
        <v>128</v>
      </c>
      <c r="G102">
        <v>24</v>
      </c>
      <c r="H102">
        <v>98</v>
      </c>
    </row>
    <row r="103" spans="1:8" x14ac:dyDescent="0.25">
      <c r="A103" t="s">
        <v>164</v>
      </c>
      <c r="B103" t="s">
        <v>137</v>
      </c>
      <c r="C103" t="s">
        <v>181</v>
      </c>
      <c r="D103" t="s">
        <v>237</v>
      </c>
      <c r="E103">
        <v>76</v>
      </c>
      <c r="F103">
        <v>62</v>
      </c>
      <c r="G103">
        <v>37</v>
      </c>
      <c r="H103">
        <v>86</v>
      </c>
    </row>
    <row r="104" spans="1:8" x14ac:dyDescent="0.25">
      <c r="A104" t="s">
        <v>140</v>
      </c>
      <c r="B104" t="s">
        <v>141</v>
      </c>
      <c r="C104" t="s">
        <v>138</v>
      </c>
      <c r="D104" t="s">
        <v>238</v>
      </c>
      <c r="E104">
        <v>195</v>
      </c>
      <c r="F104">
        <v>38</v>
      </c>
      <c r="G104">
        <v>43</v>
      </c>
      <c r="H104">
        <v>148</v>
      </c>
    </row>
    <row r="105" spans="1:8" x14ac:dyDescent="0.25">
      <c r="A105" t="s">
        <v>140</v>
      </c>
      <c r="B105" t="s">
        <v>137</v>
      </c>
      <c r="C105" t="s">
        <v>138</v>
      </c>
      <c r="D105" t="s">
        <v>239</v>
      </c>
      <c r="E105">
        <v>59</v>
      </c>
      <c r="F105">
        <v>106</v>
      </c>
      <c r="G105">
        <v>83</v>
      </c>
      <c r="H105">
        <v>109</v>
      </c>
    </row>
    <row r="106" spans="1:8" x14ac:dyDescent="0.25">
      <c r="A106" t="s">
        <v>168</v>
      </c>
      <c r="B106" t="s">
        <v>141</v>
      </c>
      <c r="C106" t="s">
        <v>138</v>
      </c>
      <c r="D106" t="s">
        <v>240</v>
      </c>
      <c r="E106">
        <v>94</v>
      </c>
      <c r="F106">
        <v>130</v>
      </c>
      <c r="G106">
        <v>10</v>
      </c>
      <c r="H106">
        <v>52</v>
      </c>
    </row>
    <row r="107" spans="1:8" x14ac:dyDescent="0.25">
      <c r="A107" t="s">
        <v>168</v>
      </c>
      <c r="B107" t="s">
        <v>141</v>
      </c>
      <c r="C107" t="s">
        <v>138</v>
      </c>
      <c r="D107" t="s">
        <v>241</v>
      </c>
      <c r="E107">
        <v>60</v>
      </c>
      <c r="F107">
        <v>137</v>
      </c>
      <c r="G107">
        <v>19</v>
      </c>
      <c r="H107">
        <v>89</v>
      </c>
    </row>
    <row r="108" spans="1:8" x14ac:dyDescent="0.25">
      <c r="A108" t="s">
        <v>171</v>
      </c>
      <c r="B108" t="s">
        <v>141</v>
      </c>
      <c r="C108" t="s">
        <v>138</v>
      </c>
      <c r="D108" t="s">
        <v>242</v>
      </c>
      <c r="E108">
        <v>84</v>
      </c>
      <c r="F108">
        <v>155</v>
      </c>
      <c r="G108">
        <v>79</v>
      </c>
      <c r="H108">
        <v>27</v>
      </c>
    </row>
    <row r="109" spans="1:8" x14ac:dyDescent="0.25">
      <c r="A109" t="s">
        <v>140</v>
      </c>
      <c r="B109" t="s">
        <v>29</v>
      </c>
      <c r="C109" t="s">
        <v>179</v>
      </c>
      <c r="D109" t="s">
        <v>243</v>
      </c>
      <c r="E109">
        <v>151</v>
      </c>
      <c r="F109">
        <v>121</v>
      </c>
      <c r="G109">
        <v>15</v>
      </c>
      <c r="H109">
        <v>66</v>
      </c>
    </row>
    <row r="110" spans="1:8" x14ac:dyDescent="0.25">
      <c r="A110" t="s">
        <v>164</v>
      </c>
      <c r="B110" t="s">
        <v>29</v>
      </c>
      <c r="C110" t="s">
        <v>179</v>
      </c>
      <c r="D110" t="s">
        <v>244</v>
      </c>
      <c r="E110">
        <v>165</v>
      </c>
      <c r="F110">
        <v>24</v>
      </c>
      <c r="G110">
        <v>78</v>
      </c>
      <c r="H110">
        <v>52</v>
      </c>
    </row>
    <row r="111" spans="1:8" x14ac:dyDescent="0.25">
      <c r="A111" t="s">
        <v>140</v>
      </c>
      <c r="B111" t="s">
        <v>29</v>
      </c>
      <c r="C111" t="s">
        <v>179</v>
      </c>
      <c r="D111" t="s">
        <v>245</v>
      </c>
      <c r="E111">
        <v>146</v>
      </c>
      <c r="F111">
        <v>47</v>
      </c>
      <c r="G111">
        <v>89</v>
      </c>
      <c r="H111">
        <v>143</v>
      </c>
    </row>
    <row r="112" spans="1:8" x14ac:dyDescent="0.25">
      <c r="A112" t="s">
        <v>134</v>
      </c>
      <c r="B112" t="s">
        <v>29</v>
      </c>
      <c r="C112" t="s">
        <v>179</v>
      </c>
      <c r="D112" t="s">
        <v>246</v>
      </c>
      <c r="E112">
        <v>102</v>
      </c>
      <c r="F112">
        <v>42</v>
      </c>
      <c r="G112">
        <v>91</v>
      </c>
      <c r="H112">
        <v>46</v>
      </c>
    </row>
    <row r="113" spans="1:8" x14ac:dyDescent="0.25">
      <c r="A113" t="s">
        <v>140</v>
      </c>
      <c r="B113" t="s">
        <v>29</v>
      </c>
      <c r="C113" t="s">
        <v>179</v>
      </c>
      <c r="D113" t="s">
        <v>247</v>
      </c>
      <c r="E113">
        <v>29</v>
      </c>
      <c r="F113">
        <v>58</v>
      </c>
      <c r="G113">
        <v>46</v>
      </c>
      <c r="H113">
        <v>43</v>
      </c>
    </row>
    <row r="114" spans="1:8" x14ac:dyDescent="0.25">
      <c r="A114" t="s">
        <v>164</v>
      </c>
      <c r="B114" t="s">
        <v>29</v>
      </c>
      <c r="C114" t="s">
        <v>179</v>
      </c>
      <c r="D114" t="s">
        <v>248</v>
      </c>
      <c r="E114">
        <v>123</v>
      </c>
      <c r="F114">
        <v>26</v>
      </c>
      <c r="G114">
        <v>72</v>
      </c>
      <c r="H114">
        <v>83</v>
      </c>
    </row>
    <row r="115" spans="1:8" x14ac:dyDescent="0.25">
      <c r="A115" t="s">
        <v>140</v>
      </c>
      <c r="B115" t="s">
        <v>29</v>
      </c>
      <c r="C115" t="s">
        <v>179</v>
      </c>
      <c r="D115" t="s">
        <v>249</v>
      </c>
      <c r="E115">
        <v>186</v>
      </c>
      <c r="F115">
        <v>165</v>
      </c>
      <c r="G115">
        <v>14</v>
      </c>
      <c r="H115">
        <v>123</v>
      </c>
    </row>
    <row r="116" spans="1:8" x14ac:dyDescent="0.25">
      <c r="A116" t="s">
        <v>134</v>
      </c>
      <c r="B116" t="s">
        <v>29</v>
      </c>
      <c r="C116" t="s">
        <v>179</v>
      </c>
      <c r="D116" t="s">
        <v>250</v>
      </c>
      <c r="E116">
        <v>172</v>
      </c>
      <c r="F116">
        <v>136</v>
      </c>
      <c r="G116">
        <v>91</v>
      </c>
      <c r="H116">
        <v>119</v>
      </c>
    </row>
    <row r="117" spans="1:8" x14ac:dyDescent="0.25">
      <c r="A117" t="s">
        <v>140</v>
      </c>
      <c r="B117" t="s">
        <v>29</v>
      </c>
      <c r="C117" t="s">
        <v>179</v>
      </c>
      <c r="D117" t="s">
        <v>251</v>
      </c>
      <c r="E117">
        <v>144</v>
      </c>
      <c r="F117">
        <v>133</v>
      </c>
      <c r="G117">
        <v>95</v>
      </c>
      <c r="H117">
        <v>35</v>
      </c>
    </row>
    <row r="118" spans="1:8" x14ac:dyDescent="0.25">
      <c r="A118" t="s">
        <v>164</v>
      </c>
      <c r="B118" t="s">
        <v>29</v>
      </c>
      <c r="C118" t="s">
        <v>179</v>
      </c>
      <c r="D118" t="s">
        <v>252</v>
      </c>
      <c r="E118">
        <v>103</v>
      </c>
      <c r="F118">
        <v>135</v>
      </c>
      <c r="G118">
        <v>30</v>
      </c>
      <c r="H118">
        <v>145</v>
      </c>
    </row>
    <row r="119" spans="1:8" x14ac:dyDescent="0.25">
      <c r="A119" t="s">
        <v>140</v>
      </c>
      <c r="B119" t="s">
        <v>29</v>
      </c>
      <c r="C119" t="s">
        <v>179</v>
      </c>
      <c r="D119" t="s">
        <v>253</v>
      </c>
      <c r="E119">
        <v>169</v>
      </c>
      <c r="F119">
        <v>78</v>
      </c>
      <c r="G119">
        <v>8</v>
      </c>
      <c r="H119">
        <v>100</v>
      </c>
    </row>
    <row r="120" spans="1:8" x14ac:dyDescent="0.25">
      <c r="A120" t="s">
        <v>134</v>
      </c>
      <c r="B120" t="s">
        <v>137</v>
      </c>
      <c r="C120" t="s">
        <v>181</v>
      </c>
      <c r="D120" t="s">
        <v>254</v>
      </c>
      <c r="E120">
        <v>20</v>
      </c>
      <c r="F120">
        <v>96</v>
      </c>
      <c r="G120">
        <v>45</v>
      </c>
      <c r="H120">
        <v>129</v>
      </c>
    </row>
    <row r="121" spans="1:8" x14ac:dyDescent="0.25">
      <c r="A121" t="s">
        <v>140</v>
      </c>
      <c r="B121" t="s">
        <v>137</v>
      </c>
      <c r="C121" t="s">
        <v>181</v>
      </c>
      <c r="D121" t="s">
        <v>255</v>
      </c>
      <c r="E121">
        <v>173</v>
      </c>
      <c r="F121">
        <v>73</v>
      </c>
      <c r="G121">
        <v>65</v>
      </c>
      <c r="H121">
        <v>93</v>
      </c>
    </row>
    <row r="122" spans="1:8" x14ac:dyDescent="0.25">
      <c r="A122" t="s">
        <v>164</v>
      </c>
      <c r="B122" t="s">
        <v>137</v>
      </c>
      <c r="C122" t="s">
        <v>181</v>
      </c>
      <c r="D122" t="s">
        <v>256</v>
      </c>
      <c r="E122">
        <v>125</v>
      </c>
      <c r="F122">
        <v>78</v>
      </c>
      <c r="G122">
        <v>25</v>
      </c>
      <c r="H122">
        <v>17</v>
      </c>
    </row>
    <row r="123" spans="1:8" x14ac:dyDescent="0.25">
      <c r="A123" t="s">
        <v>140</v>
      </c>
      <c r="B123" t="s">
        <v>137</v>
      </c>
      <c r="C123" t="s">
        <v>181</v>
      </c>
      <c r="D123" t="s">
        <v>257</v>
      </c>
      <c r="E123">
        <v>58</v>
      </c>
      <c r="F123">
        <v>127</v>
      </c>
      <c r="G123">
        <v>18</v>
      </c>
      <c r="H123">
        <v>63</v>
      </c>
    </row>
    <row r="124" spans="1:8" x14ac:dyDescent="0.25">
      <c r="A124" t="s">
        <v>134</v>
      </c>
      <c r="B124" t="s">
        <v>137</v>
      </c>
      <c r="C124" t="s">
        <v>181</v>
      </c>
      <c r="D124" t="s">
        <v>258</v>
      </c>
      <c r="E124">
        <v>93</v>
      </c>
      <c r="F124">
        <v>184</v>
      </c>
      <c r="G124">
        <v>61</v>
      </c>
      <c r="H124">
        <v>27</v>
      </c>
    </row>
    <row r="125" spans="1:8" x14ac:dyDescent="0.25">
      <c r="A125" t="s">
        <v>140</v>
      </c>
      <c r="B125" t="s">
        <v>137</v>
      </c>
      <c r="C125" t="s">
        <v>181</v>
      </c>
      <c r="D125" t="s">
        <v>259</v>
      </c>
      <c r="E125">
        <v>115</v>
      </c>
      <c r="F125">
        <v>173</v>
      </c>
      <c r="G125">
        <v>66</v>
      </c>
      <c r="H125">
        <v>84</v>
      </c>
    </row>
    <row r="126" spans="1:8" x14ac:dyDescent="0.25">
      <c r="A126" t="s">
        <v>164</v>
      </c>
      <c r="B126" t="s">
        <v>137</v>
      </c>
      <c r="C126" t="s">
        <v>181</v>
      </c>
      <c r="D126" t="s">
        <v>260</v>
      </c>
      <c r="E126">
        <v>76</v>
      </c>
      <c r="F126">
        <v>20</v>
      </c>
      <c r="G126">
        <v>68</v>
      </c>
      <c r="H126">
        <v>119</v>
      </c>
    </row>
    <row r="127" spans="1:8" x14ac:dyDescent="0.25">
      <c r="A127" t="s">
        <v>140</v>
      </c>
      <c r="B127" t="s">
        <v>137</v>
      </c>
      <c r="C127" t="s">
        <v>181</v>
      </c>
      <c r="D127" t="s">
        <v>261</v>
      </c>
      <c r="E127">
        <v>194</v>
      </c>
      <c r="F127">
        <v>93</v>
      </c>
      <c r="G127">
        <v>33</v>
      </c>
      <c r="H127">
        <v>35</v>
      </c>
    </row>
    <row r="128" spans="1:8" x14ac:dyDescent="0.25">
      <c r="A128" t="s">
        <v>134</v>
      </c>
      <c r="B128" t="s">
        <v>137</v>
      </c>
      <c r="C128" t="s">
        <v>181</v>
      </c>
      <c r="D128" t="s">
        <v>262</v>
      </c>
      <c r="E128">
        <v>46</v>
      </c>
      <c r="F128">
        <v>161</v>
      </c>
      <c r="G128">
        <v>19</v>
      </c>
      <c r="H128">
        <v>139</v>
      </c>
    </row>
    <row r="129" spans="1:8" x14ac:dyDescent="0.25">
      <c r="A129" t="s">
        <v>140</v>
      </c>
      <c r="B129" t="s">
        <v>137</v>
      </c>
      <c r="C129" t="s">
        <v>181</v>
      </c>
      <c r="D129" t="s">
        <v>263</v>
      </c>
      <c r="E129">
        <v>57</v>
      </c>
      <c r="F129">
        <v>134</v>
      </c>
      <c r="G129">
        <v>100</v>
      </c>
      <c r="H129">
        <v>92</v>
      </c>
    </row>
    <row r="130" spans="1:8" x14ac:dyDescent="0.25">
      <c r="A130" t="s">
        <v>164</v>
      </c>
      <c r="B130" t="s">
        <v>137</v>
      </c>
      <c r="C130" t="s">
        <v>181</v>
      </c>
      <c r="D130" t="s">
        <v>264</v>
      </c>
      <c r="E130">
        <v>100</v>
      </c>
      <c r="F130">
        <v>188</v>
      </c>
      <c r="G130">
        <v>42</v>
      </c>
      <c r="H130">
        <v>103</v>
      </c>
    </row>
    <row r="131" spans="1:8" x14ac:dyDescent="0.25">
      <c r="A131" t="s">
        <v>140</v>
      </c>
      <c r="B131" t="s">
        <v>137</v>
      </c>
      <c r="C131" t="s">
        <v>181</v>
      </c>
      <c r="D131" t="s">
        <v>265</v>
      </c>
      <c r="E131">
        <v>30</v>
      </c>
      <c r="F131">
        <v>88</v>
      </c>
      <c r="G131">
        <v>94</v>
      </c>
      <c r="H131">
        <v>117</v>
      </c>
    </row>
    <row r="132" spans="1:8" x14ac:dyDescent="0.25">
      <c r="A132" t="s">
        <v>134</v>
      </c>
      <c r="B132" t="s">
        <v>137</v>
      </c>
      <c r="C132" t="s">
        <v>181</v>
      </c>
      <c r="D132" t="s">
        <v>266</v>
      </c>
      <c r="E132">
        <v>103</v>
      </c>
      <c r="F132">
        <v>124</v>
      </c>
      <c r="G132">
        <v>98</v>
      </c>
      <c r="H132">
        <v>91</v>
      </c>
    </row>
    <row r="133" spans="1:8" x14ac:dyDescent="0.25">
      <c r="A133" t="s">
        <v>140</v>
      </c>
      <c r="B133" t="s">
        <v>29</v>
      </c>
      <c r="C133" t="s">
        <v>179</v>
      </c>
      <c r="D133" t="s">
        <v>267</v>
      </c>
      <c r="E133">
        <v>66</v>
      </c>
      <c r="F133">
        <v>142</v>
      </c>
      <c r="G133">
        <v>82</v>
      </c>
      <c r="H133">
        <v>86</v>
      </c>
    </row>
    <row r="134" spans="1:8" x14ac:dyDescent="0.25">
      <c r="A134" t="s">
        <v>164</v>
      </c>
      <c r="B134" t="s">
        <v>29</v>
      </c>
      <c r="C134" t="s">
        <v>179</v>
      </c>
      <c r="D134" t="s">
        <v>268</v>
      </c>
      <c r="E134">
        <v>14</v>
      </c>
      <c r="F134">
        <v>67</v>
      </c>
      <c r="G134">
        <v>100</v>
      </c>
      <c r="H134">
        <v>82</v>
      </c>
    </row>
    <row r="135" spans="1:8" x14ac:dyDescent="0.25">
      <c r="A135" t="s">
        <v>140</v>
      </c>
      <c r="B135" t="s">
        <v>29</v>
      </c>
      <c r="C135" t="s">
        <v>179</v>
      </c>
      <c r="D135" t="s">
        <v>269</v>
      </c>
      <c r="E135">
        <v>94</v>
      </c>
      <c r="F135">
        <v>36</v>
      </c>
      <c r="G135">
        <v>54</v>
      </c>
      <c r="H135">
        <v>22</v>
      </c>
    </row>
    <row r="136" spans="1:8" x14ac:dyDescent="0.25">
      <c r="A136" t="s">
        <v>134</v>
      </c>
      <c r="B136" t="s">
        <v>29</v>
      </c>
      <c r="C136" t="s">
        <v>179</v>
      </c>
      <c r="D136" t="s">
        <v>270</v>
      </c>
      <c r="E136">
        <v>73</v>
      </c>
      <c r="F136">
        <v>175</v>
      </c>
      <c r="G136">
        <v>84</v>
      </c>
      <c r="H136">
        <v>133</v>
      </c>
    </row>
    <row r="137" spans="1:8" x14ac:dyDescent="0.25">
      <c r="A137" t="s">
        <v>140</v>
      </c>
      <c r="B137" t="s">
        <v>29</v>
      </c>
      <c r="C137" t="s">
        <v>179</v>
      </c>
      <c r="D137" t="s">
        <v>271</v>
      </c>
      <c r="E137">
        <v>17</v>
      </c>
      <c r="F137">
        <v>82</v>
      </c>
      <c r="G137">
        <v>16</v>
      </c>
      <c r="H137">
        <v>122</v>
      </c>
    </row>
    <row r="138" spans="1:8" x14ac:dyDescent="0.25">
      <c r="A138" t="s">
        <v>164</v>
      </c>
      <c r="B138" t="s">
        <v>29</v>
      </c>
      <c r="C138" t="s">
        <v>179</v>
      </c>
      <c r="D138" t="s">
        <v>272</v>
      </c>
      <c r="E138">
        <v>16</v>
      </c>
      <c r="F138">
        <v>185</v>
      </c>
      <c r="G138">
        <v>83</v>
      </c>
      <c r="H138">
        <v>44</v>
      </c>
    </row>
    <row r="139" spans="1:8" x14ac:dyDescent="0.25">
      <c r="A139" t="s">
        <v>146</v>
      </c>
      <c r="B139" t="s">
        <v>141</v>
      </c>
      <c r="C139" t="s">
        <v>138</v>
      </c>
      <c r="D139" t="s">
        <v>273</v>
      </c>
      <c r="E139">
        <v>105</v>
      </c>
      <c r="F139">
        <v>157</v>
      </c>
      <c r="G139">
        <v>32</v>
      </c>
      <c r="H139">
        <v>91</v>
      </c>
    </row>
    <row r="140" spans="1:8" x14ac:dyDescent="0.25">
      <c r="A140" t="s">
        <v>146</v>
      </c>
      <c r="B140" t="s">
        <v>141</v>
      </c>
      <c r="C140" t="s">
        <v>138</v>
      </c>
      <c r="D140" t="s">
        <v>274</v>
      </c>
      <c r="E140">
        <v>131</v>
      </c>
      <c r="F140">
        <v>29</v>
      </c>
      <c r="G140">
        <v>38</v>
      </c>
      <c r="H140">
        <v>123</v>
      </c>
    </row>
    <row r="141" spans="1:8" x14ac:dyDescent="0.25">
      <c r="A141" t="s">
        <v>140</v>
      </c>
      <c r="B141" t="s">
        <v>137</v>
      </c>
      <c r="C141" t="s">
        <v>181</v>
      </c>
      <c r="D141" t="s">
        <v>261</v>
      </c>
      <c r="E141">
        <v>30</v>
      </c>
      <c r="F141">
        <v>191</v>
      </c>
      <c r="G141">
        <v>64</v>
      </c>
      <c r="H141">
        <v>98</v>
      </c>
    </row>
    <row r="142" spans="1:8" x14ac:dyDescent="0.25">
      <c r="A142" t="s">
        <v>134</v>
      </c>
      <c r="B142" t="s">
        <v>137</v>
      </c>
      <c r="C142" t="s">
        <v>181</v>
      </c>
      <c r="D142" t="s">
        <v>262</v>
      </c>
      <c r="E142">
        <v>47</v>
      </c>
      <c r="F142">
        <v>20</v>
      </c>
      <c r="G142">
        <v>79</v>
      </c>
      <c r="H142">
        <v>115</v>
      </c>
    </row>
    <row r="143" spans="1:8" x14ac:dyDescent="0.25">
      <c r="A143" t="s">
        <v>140</v>
      </c>
      <c r="B143" t="s">
        <v>137</v>
      </c>
      <c r="C143" t="s">
        <v>181</v>
      </c>
      <c r="D143" t="s">
        <v>263</v>
      </c>
      <c r="E143">
        <v>188</v>
      </c>
      <c r="F143">
        <v>102</v>
      </c>
      <c r="G143">
        <v>98</v>
      </c>
      <c r="H143">
        <v>147</v>
      </c>
    </row>
    <row r="144" spans="1:8" x14ac:dyDescent="0.25">
      <c r="A144" t="s">
        <v>164</v>
      </c>
      <c r="B144" t="s">
        <v>137</v>
      </c>
      <c r="C144" t="s">
        <v>181</v>
      </c>
      <c r="D144" t="s">
        <v>264</v>
      </c>
      <c r="E144">
        <v>93</v>
      </c>
      <c r="F144">
        <v>182</v>
      </c>
      <c r="G144">
        <v>49</v>
      </c>
      <c r="H144">
        <v>85</v>
      </c>
    </row>
    <row r="145" spans="1:8" x14ac:dyDescent="0.25">
      <c r="A145" t="s">
        <v>140</v>
      </c>
      <c r="B145" t="s">
        <v>137</v>
      </c>
      <c r="C145" t="s">
        <v>181</v>
      </c>
      <c r="D145" t="s">
        <v>265</v>
      </c>
      <c r="E145">
        <v>139</v>
      </c>
      <c r="F145">
        <v>51</v>
      </c>
      <c r="G145">
        <v>40</v>
      </c>
      <c r="H145">
        <v>30</v>
      </c>
    </row>
    <row r="146" spans="1:8" x14ac:dyDescent="0.25">
      <c r="A146" t="s">
        <v>134</v>
      </c>
      <c r="B146" t="s">
        <v>137</v>
      </c>
      <c r="C146" t="s">
        <v>181</v>
      </c>
      <c r="D146" t="s">
        <v>266</v>
      </c>
      <c r="E146">
        <v>107</v>
      </c>
      <c r="F146">
        <v>54</v>
      </c>
      <c r="G146">
        <v>72</v>
      </c>
      <c r="H146">
        <v>144</v>
      </c>
    </row>
    <row r="147" spans="1:8" x14ac:dyDescent="0.25">
      <c r="A147" t="s">
        <v>275</v>
      </c>
      <c r="B147" t="s">
        <v>29</v>
      </c>
      <c r="C147" t="s">
        <v>179</v>
      </c>
      <c r="D147" t="s">
        <v>276</v>
      </c>
      <c r="E147">
        <v>72</v>
      </c>
      <c r="F147">
        <v>183</v>
      </c>
      <c r="G147">
        <v>45</v>
      </c>
      <c r="H147">
        <v>34</v>
      </c>
    </row>
    <row r="148" spans="1:8" x14ac:dyDescent="0.25">
      <c r="A148" t="s">
        <v>275</v>
      </c>
      <c r="B148" t="s">
        <v>29</v>
      </c>
      <c r="C148" t="s">
        <v>179</v>
      </c>
      <c r="D148" t="s">
        <v>277</v>
      </c>
      <c r="E148">
        <v>140</v>
      </c>
      <c r="F148">
        <v>173</v>
      </c>
      <c r="G148">
        <v>54</v>
      </c>
      <c r="H148">
        <v>135</v>
      </c>
    </row>
    <row r="149" spans="1:8" x14ac:dyDescent="0.25">
      <c r="A149" t="s">
        <v>278</v>
      </c>
      <c r="B149" t="s">
        <v>29</v>
      </c>
      <c r="C149" t="s">
        <v>179</v>
      </c>
      <c r="D149" t="s">
        <v>279</v>
      </c>
      <c r="E149">
        <v>187</v>
      </c>
      <c r="F149">
        <v>89</v>
      </c>
      <c r="G149">
        <v>22</v>
      </c>
      <c r="H149">
        <v>139</v>
      </c>
    </row>
    <row r="150" spans="1:8" x14ac:dyDescent="0.25">
      <c r="A150" t="s">
        <v>164</v>
      </c>
      <c r="B150" t="s">
        <v>29</v>
      </c>
      <c r="C150" t="s">
        <v>179</v>
      </c>
      <c r="D150" t="s">
        <v>280</v>
      </c>
      <c r="E150">
        <v>98</v>
      </c>
      <c r="F150">
        <v>56</v>
      </c>
      <c r="G150">
        <v>100</v>
      </c>
      <c r="H150">
        <v>134</v>
      </c>
    </row>
    <row r="151" spans="1:8" x14ac:dyDescent="0.25">
      <c r="A151" t="s">
        <v>164</v>
      </c>
      <c r="B151" t="s">
        <v>29</v>
      </c>
      <c r="C151" t="s">
        <v>179</v>
      </c>
      <c r="D151" t="s">
        <v>281</v>
      </c>
      <c r="E151">
        <v>114</v>
      </c>
      <c r="F151">
        <v>110</v>
      </c>
      <c r="G151">
        <v>72</v>
      </c>
      <c r="H151">
        <v>55</v>
      </c>
    </row>
    <row r="152" spans="1:8" x14ac:dyDescent="0.25">
      <c r="A152" t="s">
        <v>275</v>
      </c>
      <c r="B152" t="s">
        <v>141</v>
      </c>
      <c r="C152" t="s">
        <v>138</v>
      </c>
      <c r="D152" t="s">
        <v>282</v>
      </c>
      <c r="E152">
        <v>183</v>
      </c>
      <c r="F152">
        <v>91</v>
      </c>
      <c r="G152">
        <v>85</v>
      </c>
      <c r="H152">
        <v>75</v>
      </c>
    </row>
    <row r="153" spans="1:8" x14ac:dyDescent="0.25">
      <c r="A153" t="s">
        <v>275</v>
      </c>
      <c r="B153" t="s">
        <v>137</v>
      </c>
      <c r="C153" t="s">
        <v>181</v>
      </c>
      <c r="D153" t="s">
        <v>283</v>
      </c>
      <c r="E153">
        <v>172</v>
      </c>
      <c r="F153">
        <v>79</v>
      </c>
      <c r="G153">
        <v>99</v>
      </c>
      <c r="H153">
        <v>42</v>
      </c>
    </row>
    <row r="154" spans="1:8" x14ac:dyDescent="0.25">
      <c r="A154" t="s">
        <v>278</v>
      </c>
      <c r="B154" t="s">
        <v>141</v>
      </c>
      <c r="C154" t="s">
        <v>138</v>
      </c>
      <c r="D154" t="s">
        <v>284</v>
      </c>
      <c r="E154">
        <v>187</v>
      </c>
      <c r="F154">
        <v>45</v>
      </c>
      <c r="G154">
        <v>84</v>
      </c>
      <c r="H154">
        <v>22</v>
      </c>
    </row>
    <row r="155" spans="1:8" x14ac:dyDescent="0.25">
      <c r="A155" t="s">
        <v>164</v>
      </c>
      <c r="B155" t="s">
        <v>137</v>
      </c>
      <c r="C155" t="s">
        <v>138</v>
      </c>
      <c r="D155" t="s">
        <v>285</v>
      </c>
      <c r="E155">
        <v>11</v>
      </c>
      <c r="F155">
        <v>19</v>
      </c>
      <c r="G155">
        <v>42</v>
      </c>
      <c r="H155">
        <v>27</v>
      </c>
    </row>
    <row r="156" spans="1:8" x14ac:dyDescent="0.25">
      <c r="A156" t="s">
        <v>164</v>
      </c>
      <c r="B156" t="s">
        <v>29</v>
      </c>
      <c r="C156" t="s">
        <v>179</v>
      </c>
      <c r="D156" t="s">
        <v>286</v>
      </c>
      <c r="E156">
        <v>187</v>
      </c>
      <c r="F156">
        <v>13</v>
      </c>
      <c r="G156">
        <v>23</v>
      </c>
      <c r="H156">
        <v>58</v>
      </c>
    </row>
    <row r="157" spans="1:8" x14ac:dyDescent="0.25">
      <c r="A157" t="s">
        <v>275</v>
      </c>
      <c r="B157" t="s">
        <v>152</v>
      </c>
      <c r="C157" t="s">
        <v>138</v>
      </c>
      <c r="D157" t="s">
        <v>282</v>
      </c>
      <c r="E157">
        <v>183</v>
      </c>
      <c r="F157">
        <v>91</v>
      </c>
      <c r="G157">
        <v>85</v>
      </c>
      <c r="H157">
        <v>75</v>
      </c>
    </row>
    <row r="158" spans="1:8" x14ac:dyDescent="0.25">
      <c r="A158" t="s">
        <v>275</v>
      </c>
      <c r="B158" t="s">
        <v>152</v>
      </c>
      <c r="C158" t="s">
        <v>138</v>
      </c>
      <c r="D158" t="s">
        <v>283</v>
      </c>
      <c r="E158">
        <v>172</v>
      </c>
      <c r="F158">
        <v>79</v>
      </c>
      <c r="G158">
        <v>99</v>
      </c>
      <c r="H158">
        <v>42</v>
      </c>
    </row>
    <row r="159" spans="1:8" x14ac:dyDescent="0.25">
      <c r="A159" t="s">
        <v>164</v>
      </c>
      <c r="B159" t="s">
        <v>30</v>
      </c>
      <c r="C159" t="s">
        <v>179</v>
      </c>
      <c r="D159" t="s">
        <v>276</v>
      </c>
      <c r="E159">
        <v>72</v>
      </c>
      <c r="F159">
        <v>183</v>
      </c>
      <c r="G159">
        <v>45</v>
      </c>
      <c r="H159">
        <v>34</v>
      </c>
    </row>
    <row r="160" spans="1:8" x14ac:dyDescent="0.25">
      <c r="A160" t="s">
        <v>275</v>
      </c>
      <c r="B160" t="s">
        <v>30</v>
      </c>
      <c r="C160" t="s">
        <v>179</v>
      </c>
      <c r="D160" t="s">
        <v>277</v>
      </c>
      <c r="E160">
        <v>140</v>
      </c>
      <c r="F160">
        <v>173</v>
      </c>
      <c r="G160">
        <v>54</v>
      </c>
      <c r="H160">
        <v>135</v>
      </c>
    </row>
    <row r="161" spans="1:8" x14ac:dyDescent="0.25">
      <c r="A161" t="s">
        <v>278</v>
      </c>
      <c r="B161" t="s">
        <v>30</v>
      </c>
      <c r="C161" t="s">
        <v>179</v>
      </c>
      <c r="D161" t="s">
        <v>279</v>
      </c>
      <c r="E161">
        <v>187</v>
      </c>
      <c r="F161">
        <v>89</v>
      </c>
      <c r="G161">
        <v>22</v>
      </c>
      <c r="H161">
        <v>139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1E94-8ACA-4AB7-8DD9-9BAE59BB2079}">
  <dimension ref="A1:O248"/>
  <sheetViews>
    <sheetView topLeftCell="A51" workbookViewId="0">
      <selection activeCell="F6" sqref="F6"/>
    </sheetView>
  </sheetViews>
  <sheetFormatPr defaultRowHeight="15" x14ac:dyDescent="0.25"/>
  <cols>
    <col min="1" max="1" width="4.28515625" bestFit="1" customWidth="1"/>
    <col min="2" max="2" width="22.42578125" bestFit="1" customWidth="1"/>
    <col min="3" max="3" width="13.140625" bestFit="1" customWidth="1"/>
    <col min="4" max="4" width="12.85546875" bestFit="1" customWidth="1"/>
    <col min="5" max="5" width="14.28515625" bestFit="1" customWidth="1"/>
    <col min="6" max="6" width="14" bestFit="1" customWidth="1"/>
    <col min="7" max="7" width="17.7109375" bestFit="1" customWidth="1"/>
    <col min="8" max="8" width="17.42578125" bestFit="1" customWidth="1"/>
    <col min="9" max="9" width="14.28515625" bestFit="1" customWidth="1"/>
    <col min="10" max="10" width="17.140625" bestFit="1" customWidth="1"/>
    <col min="11" max="11" width="19.85546875" bestFit="1" customWidth="1"/>
    <col min="12" max="12" width="17.5703125" bestFit="1" customWidth="1"/>
    <col min="13" max="13" width="12.7109375" bestFit="1" customWidth="1"/>
    <col min="14" max="14" width="31.28515625" bestFit="1" customWidth="1"/>
    <col min="15" max="15" width="13" bestFit="1" customWidth="1"/>
  </cols>
  <sheetData>
    <row r="1" spans="1:15" x14ac:dyDescent="0.25">
      <c r="A1" t="s">
        <v>287</v>
      </c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M1" t="s">
        <v>299</v>
      </c>
      <c r="N1" t="s">
        <v>300</v>
      </c>
      <c r="O1" t="s">
        <v>301</v>
      </c>
    </row>
    <row r="2" spans="1:15" hidden="1" x14ac:dyDescent="0.25">
      <c r="B2" t="s">
        <v>302</v>
      </c>
      <c r="C2">
        <v>702642622</v>
      </c>
      <c r="D2">
        <v>12567</v>
      </c>
      <c r="E2">
        <v>6978291</v>
      </c>
      <c r="F2">
        <v>111</v>
      </c>
      <c r="G2" t="s">
        <v>303</v>
      </c>
      <c r="H2" t="s">
        <v>304</v>
      </c>
      <c r="I2" t="s">
        <v>305</v>
      </c>
      <c r="J2" t="s">
        <v>306</v>
      </c>
      <c r="K2">
        <v>90142</v>
      </c>
      <c r="L2">
        <v>895.2</v>
      </c>
    </row>
    <row r="3" spans="1:15" hidden="1" x14ac:dyDescent="0.25">
      <c r="B3" t="s">
        <v>307</v>
      </c>
      <c r="C3">
        <v>253048014</v>
      </c>
      <c r="D3">
        <v>1873</v>
      </c>
      <c r="E3">
        <v>2098535</v>
      </c>
      <c r="F3">
        <v>53</v>
      </c>
      <c r="G3" t="s">
        <v>308</v>
      </c>
      <c r="H3" t="s">
        <v>309</v>
      </c>
      <c r="I3" t="s">
        <v>310</v>
      </c>
      <c r="J3" t="s">
        <v>311</v>
      </c>
    </row>
    <row r="4" spans="1:15" hidden="1" x14ac:dyDescent="0.25">
      <c r="B4" t="s">
        <v>312</v>
      </c>
      <c r="C4">
        <v>221424281</v>
      </c>
      <c r="D4">
        <v>241</v>
      </c>
      <c r="E4">
        <v>1552740</v>
      </c>
      <c r="F4">
        <v>1</v>
      </c>
      <c r="G4" t="s">
        <v>313</v>
      </c>
      <c r="H4" t="s">
        <v>314</v>
      </c>
      <c r="I4" t="s">
        <v>315</v>
      </c>
      <c r="J4" t="s">
        <v>316</v>
      </c>
    </row>
    <row r="5" spans="1:15" hidden="1" x14ac:dyDescent="0.25">
      <c r="B5" t="s">
        <v>317</v>
      </c>
      <c r="C5">
        <v>130871431</v>
      </c>
      <c r="D5">
        <v>9546</v>
      </c>
      <c r="E5">
        <v>1670548</v>
      </c>
      <c r="F5">
        <v>57</v>
      </c>
      <c r="G5" t="s">
        <v>318</v>
      </c>
      <c r="H5" t="s">
        <v>319</v>
      </c>
      <c r="I5" t="s">
        <v>320</v>
      </c>
      <c r="J5" t="s">
        <v>321</v>
      </c>
    </row>
    <row r="6" spans="1:15" x14ac:dyDescent="0.25">
      <c r="A6">
        <v>1</v>
      </c>
      <c r="B6" t="s">
        <v>322</v>
      </c>
      <c r="C6">
        <v>110842481</v>
      </c>
      <c r="D6">
        <v>9546</v>
      </c>
      <c r="E6">
        <v>1195290</v>
      </c>
      <c r="F6">
        <v>57</v>
      </c>
      <c r="G6" t="s">
        <v>323</v>
      </c>
      <c r="H6" t="s">
        <v>324</v>
      </c>
      <c r="I6" t="s">
        <v>325</v>
      </c>
      <c r="J6" t="s">
        <v>326</v>
      </c>
      <c r="K6">
        <v>331066</v>
      </c>
      <c r="L6">
        <v>3570</v>
      </c>
      <c r="M6">
        <v>1186624369</v>
      </c>
      <c r="N6">
        <v>3544223</v>
      </c>
      <c r="O6">
        <v>334805269</v>
      </c>
    </row>
    <row r="7" spans="1:15" hidden="1" x14ac:dyDescent="0.25">
      <c r="B7" t="s">
        <v>327</v>
      </c>
      <c r="C7">
        <v>69687819</v>
      </c>
      <c r="E7">
        <v>1365140</v>
      </c>
      <c r="G7" t="s">
        <v>328</v>
      </c>
      <c r="I7" t="s">
        <v>329</v>
      </c>
      <c r="J7" t="s">
        <v>330</v>
      </c>
    </row>
    <row r="8" spans="1:15" x14ac:dyDescent="0.25">
      <c r="A8">
        <v>2</v>
      </c>
      <c r="B8" t="s">
        <v>103</v>
      </c>
      <c r="C8">
        <v>45025605</v>
      </c>
      <c r="D8">
        <v>160</v>
      </c>
      <c r="E8">
        <v>533448</v>
      </c>
      <c r="F8">
        <v>1</v>
      </c>
      <c r="G8" t="s">
        <v>331</v>
      </c>
      <c r="H8" t="s">
        <v>331</v>
      </c>
      <c r="I8" t="s">
        <v>331</v>
      </c>
      <c r="J8" t="s">
        <v>331</v>
      </c>
      <c r="K8">
        <v>32010</v>
      </c>
      <c r="L8">
        <v>379</v>
      </c>
      <c r="M8">
        <v>935879495</v>
      </c>
      <c r="N8">
        <v>665334</v>
      </c>
      <c r="O8">
        <v>1406631776</v>
      </c>
    </row>
    <row r="9" spans="1:15" x14ac:dyDescent="0.25">
      <c r="A9">
        <v>3</v>
      </c>
      <c r="B9" t="s">
        <v>332</v>
      </c>
      <c r="C9">
        <v>40138560</v>
      </c>
      <c r="E9">
        <v>167642</v>
      </c>
      <c r="G9" t="s">
        <v>333</v>
      </c>
      <c r="I9" t="s">
        <v>334</v>
      </c>
      <c r="K9">
        <v>612013</v>
      </c>
      <c r="L9">
        <v>2556</v>
      </c>
      <c r="M9">
        <v>271490188</v>
      </c>
      <c r="N9">
        <v>4139547</v>
      </c>
      <c r="O9">
        <v>65584518</v>
      </c>
    </row>
    <row r="10" spans="1:15" x14ac:dyDescent="0.25">
      <c r="A10">
        <v>4</v>
      </c>
      <c r="B10" t="s">
        <v>335</v>
      </c>
      <c r="C10">
        <v>38808771</v>
      </c>
      <c r="D10">
        <v>998</v>
      </c>
      <c r="E10">
        <v>181845</v>
      </c>
      <c r="F10">
        <v>43</v>
      </c>
      <c r="G10" t="s">
        <v>336</v>
      </c>
      <c r="I10" t="s">
        <v>337</v>
      </c>
      <c r="J10" t="s">
        <v>331</v>
      </c>
      <c r="K10">
        <v>462650</v>
      </c>
      <c r="L10">
        <v>2168</v>
      </c>
      <c r="M10">
        <v>122332384</v>
      </c>
      <c r="N10">
        <v>1458359</v>
      </c>
      <c r="O10">
        <v>83883596</v>
      </c>
    </row>
    <row r="11" spans="1:15" x14ac:dyDescent="0.25">
      <c r="A11">
        <v>5</v>
      </c>
      <c r="B11" t="s">
        <v>115</v>
      </c>
      <c r="C11">
        <v>38338153</v>
      </c>
      <c r="E11">
        <v>709407</v>
      </c>
      <c r="G11" t="s">
        <v>338</v>
      </c>
      <c r="I11" t="s">
        <v>339</v>
      </c>
      <c r="J11" t="s">
        <v>331</v>
      </c>
      <c r="K11">
        <v>178024</v>
      </c>
      <c r="L11">
        <v>3294</v>
      </c>
      <c r="M11">
        <v>63776166</v>
      </c>
      <c r="N11">
        <v>296146</v>
      </c>
      <c r="O11">
        <v>215353593</v>
      </c>
    </row>
    <row r="12" spans="1:15" x14ac:dyDescent="0.25">
      <c r="A12">
        <v>6</v>
      </c>
      <c r="B12" t="s">
        <v>340</v>
      </c>
      <c r="C12">
        <v>34571873</v>
      </c>
      <c r="E12">
        <v>35934</v>
      </c>
      <c r="G12" t="s">
        <v>341</v>
      </c>
      <c r="I12" t="s">
        <v>334</v>
      </c>
      <c r="K12">
        <v>673523</v>
      </c>
      <c r="L12">
        <v>700</v>
      </c>
      <c r="M12">
        <v>15804065</v>
      </c>
      <c r="N12">
        <v>307892</v>
      </c>
      <c r="O12">
        <v>51329899</v>
      </c>
    </row>
    <row r="13" spans="1:15" x14ac:dyDescent="0.25">
      <c r="A13">
        <v>7</v>
      </c>
      <c r="B13" t="s">
        <v>342</v>
      </c>
      <c r="C13">
        <v>33803572</v>
      </c>
      <c r="E13">
        <v>74694</v>
      </c>
      <c r="G13" t="s">
        <v>331</v>
      </c>
      <c r="H13" t="s">
        <v>331</v>
      </c>
      <c r="I13" t="s">
        <v>331</v>
      </c>
      <c r="J13" t="s">
        <v>331</v>
      </c>
      <c r="K13">
        <v>269169</v>
      </c>
      <c r="L13">
        <v>595</v>
      </c>
      <c r="M13">
        <v>100414883</v>
      </c>
      <c r="N13">
        <v>799578</v>
      </c>
      <c r="O13">
        <v>125584838</v>
      </c>
    </row>
    <row r="14" spans="1:15" x14ac:dyDescent="0.25">
      <c r="A14">
        <v>8</v>
      </c>
      <c r="B14" t="s">
        <v>343</v>
      </c>
      <c r="C14">
        <v>26707734</v>
      </c>
      <c r="E14">
        <v>195955</v>
      </c>
      <c r="G14" t="s">
        <v>344</v>
      </c>
      <c r="I14" t="s">
        <v>345</v>
      </c>
      <c r="J14" t="s">
        <v>346</v>
      </c>
      <c r="K14">
        <v>443188</v>
      </c>
      <c r="L14">
        <v>3252</v>
      </c>
      <c r="M14">
        <v>279808405</v>
      </c>
      <c r="N14">
        <v>4643139</v>
      </c>
      <c r="O14">
        <v>60262770</v>
      </c>
    </row>
    <row r="15" spans="1:15" x14ac:dyDescent="0.25">
      <c r="A15">
        <v>9</v>
      </c>
      <c r="B15" t="s">
        <v>347</v>
      </c>
      <c r="C15">
        <v>24885790</v>
      </c>
      <c r="E15">
        <v>232112</v>
      </c>
      <c r="G15" t="s">
        <v>348</v>
      </c>
      <c r="I15" t="s">
        <v>349</v>
      </c>
      <c r="J15" t="s">
        <v>331</v>
      </c>
      <c r="K15">
        <v>363307</v>
      </c>
      <c r="L15">
        <v>3389</v>
      </c>
      <c r="M15">
        <v>522526476</v>
      </c>
      <c r="N15">
        <v>7628357</v>
      </c>
      <c r="O15">
        <v>68497907</v>
      </c>
    </row>
    <row r="16" spans="1:15" x14ac:dyDescent="0.25">
      <c r="A16">
        <v>10</v>
      </c>
      <c r="B16" t="s">
        <v>350</v>
      </c>
      <c r="C16">
        <v>23875738</v>
      </c>
      <c r="E16">
        <v>401945</v>
      </c>
      <c r="G16" t="s">
        <v>351</v>
      </c>
      <c r="I16" t="s">
        <v>352</v>
      </c>
      <c r="J16" t="s">
        <v>331</v>
      </c>
      <c r="K16">
        <v>163750</v>
      </c>
      <c r="L16">
        <v>2757</v>
      </c>
      <c r="M16">
        <v>273400000</v>
      </c>
      <c r="N16">
        <v>1875095</v>
      </c>
      <c r="O16">
        <v>145805947</v>
      </c>
    </row>
    <row r="17" spans="1:15" x14ac:dyDescent="0.25">
      <c r="A17">
        <v>11</v>
      </c>
      <c r="B17" t="s">
        <v>353</v>
      </c>
      <c r="C17">
        <v>17232066</v>
      </c>
      <c r="E17">
        <v>102174</v>
      </c>
      <c r="G17" t="s">
        <v>331</v>
      </c>
      <c r="H17" t="s">
        <v>331</v>
      </c>
      <c r="I17" t="s">
        <v>331</v>
      </c>
      <c r="J17" t="s">
        <v>331</v>
      </c>
      <c r="K17">
        <v>201399</v>
      </c>
      <c r="L17">
        <v>1194</v>
      </c>
      <c r="M17">
        <v>162743369</v>
      </c>
      <c r="N17">
        <v>1902052</v>
      </c>
      <c r="O17">
        <v>85561976</v>
      </c>
    </row>
    <row r="18" spans="1:15" hidden="1" x14ac:dyDescent="0.25">
      <c r="B18" t="s">
        <v>354</v>
      </c>
      <c r="C18">
        <v>14751212</v>
      </c>
      <c r="D18">
        <v>907</v>
      </c>
      <c r="E18">
        <v>32429</v>
      </c>
      <c r="G18" t="s">
        <v>355</v>
      </c>
      <c r="I18" t="s">
        <v>356</v>
      </c>
      <c r="J18" t="s">
        <v>357</v>
      </c>
    </row>
    <row r="19" spans="1:15" x14ac:dyDescent="0.25">
      <c r="A19">
        <v>12</v>
      </c>
      <c r="B19" t="s">
        <v>358</v>
      </c>
      <c r="C19">
        <v>13914811</v>
      </c>
      <c r="E19">
        <v>121760</v>
      </c>
      <c r="G19" t="s">
        <v>359</v>
      </c>
      <c r="I19" t="s">
        <v>360</v>
      </c>
      <c r="J19" t="s">
        <v>361</v>
      </c>
      <c r="K19">
        <v>297840</v>
      </c>
      <c r="L19">
        <v>2606</v>
      </c>
      <c r="M19">
        <v>471036328</v>
      </c>
      <c r="N19">
        <v>10082298</v>
      </c>
      <c r="O19">
        <v>46719142</v>
      </c>
    </row>
    <row r="20" spans="1:15" hidden="1" x14ac:dyDescent="0.25">
      <c r="B20" t="s">
        <v>362</v>
      </c>
      <c r="C20">
        <v>12859144</v>
      </c>
      <c r="E20">
        <v>258884</v>
      </c>
      <c r="G20" t="s">
        <v>363</v>
      </c>
      <c r="I20" t="s">
        <v>364</v>
      </c>
      <c r="J20" t="s">
        <v>365</v>
      </c>
    </row>
    <row r="21" spans="1:15" x14ac:dyDescent="0.25">
      <c r="A21">
        <v>13</v>
      </c>
      <c r="B21" t="s">
        <v>105</v>
      </c>
      <c r="C21">
        <v>11754909</v>
      </c>
      <c r="D21">
        <v>907</v>
      </c>
      <c r="E21">
        <v>24073</v>
      </c>
      <c r="G21" t="s">
        <v>331</v>
      </c>
      <c r="H21" t="s">
        <v>331</v>
      </c>
      <c r="I21" t="s">
        <v>331</v>
      </c>
      <c r="J21" t="s">
        <v>366</v>
      </c>
      <c r="K21">
        <v>450919</v>
      </c>
      <c r="L21">
        <v>923</v>
      </c>
      <c r="M21">
        <v>81916639</v>
      </c>
      <c r="N21">
        <v>3142326</v>
      </c>
      <c r="O21">
        <v>26068792</v>
      </c>
    </row>
    <row r="22" spans="1:15" x14ac:dyDescent="0.25">
      <c r="A22">
        <v>14</v>
      </c>
      <c r="B22" t="s">
        <v>367</v>
      </c>
      <c r="C22">
        <v>11624114</v>
      </c>
      <c r="E22">
        <v>43206</v>
      </c>
      <c r="G22" t="s">
        <v>368</v>
      </c>
      <c r="I22" t="s">
        <v>369</v>
      </c>
      <c r="K22">
        <v>117470</v>
      </c>
      <c r="L22">
        <v>437</v>
      </c>
      <c r="M22">
        <v>85826548</v>
      </c>
      <c r="N22">
        <v>867342</v>
      </c>
      <c r="O22">
        <v>98953541</v>
      </c>
    </row>
    <row r="23" spans="1:15" x14ac:dyDescent="0.25">
      <c r="A23">
        <v>15</v>
      </c>
      <c r="B23" t="s">
        <v>370</v>
      </c>
      <c r="C23">
        <v>10241523</v>
      </c>
      <c r="E23">
        <v>19005</v>
      </c>
      <c r="G23" t="s">
        <v>371</v>
      </c>
      <c r="I23" t="s">
        <v>334</v>
      </c>
      <c r="K23">
        <v>428720</v>
      </c>
      <c r="L23">
        <v>796</v>
      </c>
      <c r="M23">
        <v>30742304</v>
      </c>
      <c r="N23">
        <v>1286903</v>
      </c>
      <c r="O23">
        <v>23888595</v>
      </c>
    </row>
    <row r="24" spans="1:15" x14ac:dyDescent="0.25">
      <c r="A24">
        <v>16</v>
      </c>
      <c r="B24" t="s">
        <v>372</v>
      </c>
      <c r="C24">
        <v>10081076</v>
      </c>
      <c r="E24">
        <v>130699</v>
      </c>
      <c r="G24" t="s">
        <v>373</v>
      </c>
      <c r="I24" t="s">
        <v>374</v>
      </c>
      <c r="K24">
        <v>219105</v>
      </c>
      <c r="L24">
        <v>2841</v>
      </c>
      <c r="M24">
        <v>35716069</v>
      </c>
      <c r="N24">
        <v>776264</v>
      </c>
      <c r="O24">
        <v>46010234</v>
      </c>
    </row>
    <row r="25" spans="1:15" x14ac:dyDescent="0.25">
      <c r="A25">
        <v>17</v>
      </c>
      <c r="B25" t="s">
        <v>375</v>
      </c>
      <c r="C25">
        <v>8633235</v>
      </c>
      <c r="E25">
        <v>22992</v>
      </c>
      <c r="G25" t="s">
        <v>376</v>
      </c>
      <c r="I25" t="s">
        <v>377</v>
      </c>
      <c r="J25" t="s">
        <v>331</v>
      </c>
      <c r="K25">
        <v>501598</v>
      </c>
      <c r="L25">
        <v>1336</v>
      </c>
      <c r="M25">
        <v>25984435</v>
      </c>
      <c r="N25">
        <v>1509718</v>
      </c>
      <c r="O25">
        <v>17211447</v>
      </c>
    </row>
    <row r="26" spans="1:15" x14ac:dyDescent="0.25">
      <c r="A26">
        <v>18</v>
      </c>
      <c r="B26" t="s">
        <v>378</v>
      </c>
      <c r="C26">
        <v>7702809</v>
      </c>
      <c r="E26">
        <v>334958</v>
      </c>
      <c r="G26" t="s">
        <v>379</v>
      </c>
      <c r="I26" t="s">
        <v>380</v>
      </c>
      <c r="J26" t="s">
        <v>331</v>
      </c>
      <c r="K26">
        <v>58549</v>
      </c>
      <c r="L26">
        <v>2546</v>
      </c>
      <c r="M26">
        <v>20013810</v>
      </c>
      <c r="N26">
        <v>152124</v>
      </c>
      <c r="O26">
        <v>131562772</v>
      </c>
    </row>
    <row r="27" spans="1:15" x14ac:dyDescent="0.25">
      <c r="A27">
        <v>19</v>
      </c>
      <c r="B27" t="s">
        <v>381</v>
      </c>
      <c r="C27">
        <v>7625812</v>
      </c>
      <c r="E27">
        <v>146767</v>
      </c>
      <c r="G27" t="s">
        <v>331</v>
      </c>
      <c r="H27" t="s">
        <v>331</v>
      </c>
      <c r="I27" t="s">
        <v>331</v>
      </c>
      <c r="K27">
        <v>88649</v>
      </c>
      <c r="L27">
        <v>1706</v>
      </c>
      <c r="M27">
        <v>57320267</v>
      </c>
      <c r="N27">
        <v>666338</v>
      </c>
      <c r="O27">
        <v>86022837</v>
      </c>
    </row>
    <row r="28" spans="1:15" x14ac:dyDescent="0.25">
      <c r="A28">
        <v>20</v>
      </c>
      <c r="B28" t="s">
        <v>382</v>
      </c>
      <c r="C28">
        <v>6826664</v>
      </c>
      <c r="E28">
        <v>161954</v>
      </c>
      <c r="G28" t="s">
        <v>383</v>
      </c>
      <c r="I28" t="s">
        <v>384</v>
      </c>
      <c r="J28" t="s">
        <v>331</v>
      </c>
      <c r="K28">
        <v>24457</v>
      </c>
      <c r="L28">
        <v>580</v>
      </c>
      <c r="M28">
        <v>114158919</v>
      </c>
      <c r="N28">
        <v>408975</v>
      </c>
      <c r="O28">
        <v>279134505</v>
      </c>
    </row>
    <row r="29" spans="1:15" x14ac:dyDescent="0.25">
      <c r="A29">
        <v>21</v>
      </c>
      <c r="B29" t="s">
        <v>385</v>
      </c>
      <c r="C29">
        <v>6654829</v>
      </c>
      <c r="D29">
        <v>429</v>
      </c>
      <c r="E29">
        <v>120487</v>
      </c>
      <c r="F29">
        <v>8</v>
      </c>
      <c r="G29" t="s">
        <v>331</v>
      </c>
      <c r="H29" t="s">
        <v>331</v>
      </c>
      <c r="I29" t="s">
        <v>331</v>
      </c>
      <c r="J29" t="s">
        <v>331</v>
      </c>
      <c r="K29">
        <v>176335</v>
      </c>
      <c r="L29">
        <v>3193</v>
      </c>
      <c r="M29">
        <v>39202134</v>
      </c>
      <c r="N29">
        <v>1038748</v>
      </c>
      <c r="O29">
        <v>37739785</v>
      </c>
    </row>
    <row r="30" spans="1:15" x14ac:dyDescent="0.25">
      <c r="A30">
        <v>22</v>
      </c>
      <c r="B30" t="s">
        <v>386</v>
      </c>
      <c r="C30">
        <v>6390825</v>
      </c>
      <c r="E30">
        <v>143146</v>
      </c>
      <c r="G30" t="s">
        <v>387</v>
      </c>
      <c r="I30" t="s">
        <v>388</v>
      </c>
      <c r="J30" t="s">
        <v>389</v>
      </c>
      <c r="K30">
        <v>124063</v>
      </c>
      <c r="L30">
        <v>2779</v>
      </c>
      <c r="M30">
        <v>36951507</v>
      </c>
      <c r="N30">
        <v>717327</v>
      </c>
      <c r="O30">
        <v>51512762</v>
      </c>
    </row>
    <row r="31" spans="1:15" x14ac:dyDescent="0.25">
      <c r="A31">
        <v>23</v>
      </c>
      <c r="B31" t="s">
        <v>390</v>
      </c>
      <c r="C31">
        <v>6101379</v>
      </c>
      <c r="E31">
        <v>37869</v>
      </c>
      <c r="G31" t="s">
        <v>331</v>
      </c>
      <c r="H31" t="s">
        <v>331</v>
      </c>
      <c r="I31" t="s">
        <v>331</v>
      </c>
      <c r="K31">
        <v>591412</v>
      </c>
      <c r="L31">
        <v>3671</v>
      </c>
      <c r="M31">
        <v>102228365</v>
      </c>
      <c r="N31">
        <v>9909078</v>
      </c>
      <c r="O31">
        <v>10316637</v>
      </c>
    </row>
    <row r="32" spans="1:15" x14ac:dyDescent="0.25">
      <c r="A32">
        <v>24</v>
      </c>
      <c r="B32" t="s">
        <v>391</v>
      </c>
      <c r="C32">
        <v>6081287</v>
      </c>
      <c r="E32">
        <v>22542</v>
      </c>
      <c r="G32" t="s">
        <v>392</v>
      </c>
      <c r="I32" t="s">
        <v>393</v>
      </c>
      <c r="K32">
        <v>670727</v>
      </c>
      <c r="L32">
        <v>2486</v>
      </c>
      <c r="M32">
        <v>211273524</v>
      </c>
      <c r="N32">
        <v>23302116</v>
      </c>
      <c r="O32">
        <v>9066710</v>
      </c>
    </row>
    <row r="33" spans="1:15" x14ac:dyDescent="0.25">
      <c r="A33">
        <v>25</v>
      </c>
      <c r="B33" t="s">
        <v>394</v>
      </c>
      <c r="C33">
        <v>5641679</v>
      </c>
      <c r="E33">
        <v>28060</v>
      </c>
      <c r="G33" t="s">
        <v>395</v>
      </c>
      <c r="I33" t="s">
        <v>396</v>
      </c>
      <c r="J33" t="s">
        <v>397</v>
      </c>
      <c r="K33">
        <v>556347</v>
      </c>
      <c r="L33">
        <v>2767</v>
      </c>
      <c r="M33">
        <v>46139518</v>
      </c>
      <c r="N33">
        <v>4549993</v>
      </c>
      <c r="O33">
        <v>10140570</v>
      </c>
    </row>
    <row r="34" spans="1:15" x14ac:dyDescent="0.25">
      <c r="A34">
        <v>26</v>
      </c>
      <c r="B34" t="s">
        <v>398</v>
      </c>
      <c r="C34">
        <v>5557995</v>
      </c>
      <c r="E34">
        <v>112418</v>
      </c>
      <c r="G34" t="s">
        <v>399</v>
      </c>
      <c r="I34" t="s">
        <v>334</v>
      </c>
      <c r="K34">
        <v>128681</v>
      </c>
      <c r="L34">
        <v>2603</v>
      </c>
      <c r="M34">
        <v>32603805</v>
      </c>
      <c r="N34">
        <v>754855</v>
      </c>
      <c r="O34">
        <v>43192122</v>
      </c>
    </row>
    <row r="35" spans="1:15" x14ac:dyDescent="0.25">
      <c r="A35">
        <v>27</v>
      </c>
      <c r="B35" t="s">
        <v>400</v>
      </c>
      <c r="C35">
        <v>5345980</v>
      </c>
      <c r="E35">
        <v>64497</v>
      </c>
      <c r="G35" t="s">
        <v>401</v>
      </c>
      <c r="I35" t="s">
        <v>402</v>
      </c>
      <c r="J35" t="s">
        <v>403</v>
      </c>
      <c r="K35">
        <v>277710</v>
      </c>
      <c r="L35">
        <v>3350</v>
      </c>
      <c r="M35">
        <v>50382097</v>
      </c>
      <c r="N35">
        <v>2617225</v>
      </c>
      <c r="O35">
        <v>19250195</v>
      </c>
    </row>
    <row r="36" spans="1:15" x14ac:dyDescent="0.25">
      <c r="A36">
        <v>28</v>
      </c>
      <c r="B36" t="s">
        <v>404</v>
      </c>
      <c r="C36">
        <v>5269967</v>
      </c>
      <c r="E36">
        <v>37340</v>
      </c>
      <c r="G36" t="s">
        <v>405</v>
      </c>
      <c r="I36" t="s">
        <v>406</v>
      </c>
      <c r="J36" t="s">
        <v>407</v>
      </c>
      <c r="K36">
        <v>158824</v>
      </c>
      <c r="L36">
        <v>1125</v>
      </c>
      <c r="M36">
        <v>68580916</v>
      </c>
      <c r="N36">
        <v>2066869</v>
      </c>
      <c r="O36">
        <v>33181072</v>
      </c>
    </row>
    <row r="37" spans="1:15" x14ac:dyDescent="0.25">
      <c r="A37">
        <v>29</v>
      </c>
      <c r="B37" t="s">
        <v>120</v>
      </c>
      <c r="C37">
        <v>4915977</v>
      </c>
      <c r="E37">
        <v>57905</v>
      </c>
      <c r="G37" t="s">
        <v>408</v>
      </c>
      <c r="I37" t="s">
        <v>409</v>
      </c>
      <c r="J37" t="s">
        <v>410</v>
      </c>
      <c r="K37">
        <v>128059</v>
      </c>
      <c r="L37">
        <v>1508</v>
      </c>
      <c r="M37">
        <v>66572774</v>
      </c>
      <c r="N37">
        <v>1734189</v>
      </c>
      <c r="O37">
        <v>38388419</v>
      </c>
    </row>
    <row r="38" spans="1:15" x14ac:dyDescent="0.25">
      <c r="A38">
        <v>30</v>
      </c>
      <c r="B38" t="s">
        <v>411</v>
      </c>
      <c r="C38">
        <v>4856459</v>
      </c>
      <c r="E38">
        <v>34376</v>
      </c>
      <c r="G38" t="s">
        <v>412</v>
      </c>
      <c r="H38" t="s">
        <v>413</v>
      </c>
      <c r="I38" t="s">
        <v>414</v>
      </c>
      <c r="J38" t="s">
        <v>331</v>
      </c>
      <c r="K38">
        <v>416210</v>
      </c>
      <c r="L38">
        <v>2946</v>
      </c>
      <c r="M38">
        <v>37454182</v>
      </c>
      <c r="N38">
        <v>3209915</v>
      </c>
      <c r="O38">
        <v>11668278</v>
      </c>
    </row>
    <row r="39" spans="1:15" x14ac:dyDescent="0.25">
      <c r="A39">
        <v>31</v>
      </c>
      <c r="B39" t="s">
        <v>415</v>
      </c>
      <c r="C39">
        <v>4841772</v>
      </c>
      <c r="E39">
        <v>12707</v>
      </c>
      <c r="G39" t="s">
        <v>416</v>
      </c>
      <c r="I39" t="s">
        <v>417</v>
      </c>
      <c r="J39" t="s">
        <v>331</v>
      </c>
      <c r="K39">
        <v>519169</v>
      </c>
      <c r="L39">
        <v>1363</v>
      </c>
      <c r="M39">
        <v>41373364</v>
      </c>
      <c r="N39">
        <v>4436346</v>
      </c>
      <c r="O39">
        <v>9326000</v>
      </c>
    </row>
    <row r="40" spans="1:15" x14ac:dyDescent="0.25">
      <c r="A40">
        <v>32</v>
      </c>
      <c r="B40" t="s">
        <v>418</v>
      </c>
      <c r="C40">
        <v>4772813</v>
      </c>
      <c r="E40">
        <v>74</v>
      </c>
      <c r="G40" t="s">
        <v>419</v>
      </c>
      <c r="I40" t="s">
        <v>334</v>
      </c>
      <c r="K40">
        <v>183636</v>
      </c>
      <c r="L40">
        <v>3</v>
      </c>
      <c r="O40">
        <v>25990679</v>
      </c>
    </row>
    <row r="41" spans="1:15" x14ac:dyDescent="0.25">
      <c r="A41">
        <v>33</v>
      </c>
      <c r="B41" t="s">
        <v>420</v>
      </c>
      <c r="C41">
        <v>4765003</v>
      </c>
      <c r="E41">
        <v>34547</v>
      </c>
      <c r="G41" t="s">
        <v>421</v>
      </c>
      <c r="I41" t="s">
        <v>422</v>
      </c>
      <c r="J41" t="s">
        <v>331</v>
      </c>
      <c r="K41">
        <v>67996</v>
      </c>
      <c r="L41">
        <v>493</v>
      </c>
      <c r="M41">
        <v>17270775</v>
      </c>
      <c r="N41">
        <v>246450</v>
      </c>
      <c r="O41">
        <v>70078203</v>
      </c>
    </row>
    <row r="42" spans="1:15" x14ac:dyDescent="0.25">
      <c r="A42">
        <v>34</v>
      </c>
      <c r="B42" t="s">
        <v>423</v>
      </c>
      <c r="C42">
        <v>4756798</v>
      </c>
      <c r="D42">
        <v>157</v>
      </c>
      <c r="E42">
        <v>43485</v>
      </c>
      <c r="G42" t="s">
        <v>424</v>
      </c>
      <c r="H42" t="s">
        <v>425</v>
      </c>
      <c r="I42" t="s">
        <v>426</v>
      </c>
      <c r="J42" t="s">
        <v>427</v>
      </c>
      <c r="K42">
        <v>443038</v>
      </c>
      <c r="L42">
        <v>4050</v>
      </c>
      <c r="M42">
        <v>57722189</v>
      </c>
      <c r="N42">
        <v>5376115</v>
      </c>
      <c r="O42">
        <v>10736784</v>
      </c>
    </row>
    <row r="43" spans="1:15" x14ac:dyDescent="0.25">
      <c r="A43">
        <v>35</v>
      </c>
      <c r="B43" t="s">
        <v>428</v>
      </c>
      <c r="C43">
        <v>4568225</v>
      </c>
      <c r="E43">
        <v>222161</v>
      </c>
      <c r="G43" t="s">
        <v>429</v>
      </c>
      <c r="I43" t="s">
        <v>334</v>
      </c>
      <c r="J43" t="s">
        <v>430</v>
      </c>
      <c r="K43">
        <v>135619</v>
      </c>
      <c r="L43">
        <v>6595</v>
      </c>
      <c r="M43">
        <v>39010194</v>
      </c>
      <c r="N43">
        <v>1158115</v>
      </c>
      <c r="O43">
        <v>33684208</v>
      </c>
    </row>
    <row r="44" spans="1:15" x14ac:dyDescent="0.25">
      <c r="A44">
        <v>36</v>
      </c>
      <c r="B44" t="s">
        <v>122</v>
      </c>
      <c r="C44">
        <v>4449493</v>
      </c>
      <c r="E44">
        <v>14452</v>
      </c>
      <c r="G44" t="s">
        <v>431</v>
      </c>
      <c r="I44" t="s">
        <v>432</v>
      </c>
      <c r="J44" t="s">
        <v>331</v>
      </c>
      <c r="K44">
        <v>507144</v>
      </c>
      <c r="L44">
        <v>1647</v>
      </c>
      <c r="M44">
        <v>23833472</v>
      </c>
      <c r="N44">
        <v>2716487</v>
      </c>
      <c r="O44">
        <v>8773637</v>
      </c>
    </row>
    <row r="45" spans="1:15" x14ac:dyDescent="0.25">
      <c r="A45">
        <v>37</v>
      </c>
      <c r="B45" t="s">
        <v>433</v>
      </c>
      <c r="C45">
        <v>4140383</v>
      </c>
      <c r="E45">
        <v>66864</v>
      </c>
      <c r="G45" t="s">
        <v>434</v>
      </c>
      <c r="I45" t="s">
        <v>435</v>
      </c>
      <c r="J45" t="s">
        <v>331</v>
      </c>
      <c r="K45">
        <v>36800</v>
      </c>
      <c r="L45">
        <v>594</v>
      </c>
      <c r="M45">
        <v>36102746</v>
      </c>
      <c r="N45">
        <v>320888</v>
      </c>
      <c r="O45">
        <v>112508994</v>
      </c>
    </row>
    <row r="46" spans="1:15" x14ac:dyDescent="0.25">
      <c r="A46">
        <v>38</v>
      </c>
      <c r="B46" t="s">
        <v>436</v>
      </c>
      <c r="C46">
        <v>4076463</v>
      </c>
      <c r="E46">
        <v>102595</v>
      </c>
      <c r="G46" t="s">
        <v>437</v>
      </c>
      <c r="I46" t="s">
        <v>438</v>
      </c>
      <c r="J46" t="s">
        <v>439</v>
      </c>
      <c r="K46">
        <v>67095</v>
      </c>
      <c r="L46">
        <v>1689</v>
      </c>
      <c r="M46">
        <v>26795090</v>
      </c>
      <c r="N46">
        <v>441027</v>
      </c>
      <c r="O46">
        <v>60756135</v>
      </c>
    </row>
    <row r="47" spans="1:15" x14ac:dyDescent="0.25">
      <c r="A47">
        <v>39</v>
      </c>
      <c r="B47" t="s">
        <v>440</v>
      </c>
      <c r="C47">
        <v>3521283</v>
      </c>
      <c r="E47">
        <v>68822</v>
      </c>
      <c r="G47" t="s">
        <v>441</v>
      </c>
      <c r="I47" t="s">
        <v>442</v>
      </c>
      <c r="J47" t="s">
        <v>443</v>
      </c>
      <c r="K47">
        <v>185026</v>
      </c>
      <c r="L47">
        <v>3616</v>
      </c>
      <c r="M47">
        <v>28559175</v>
      </c>
      <c r="N47">
        <v>1500640</v>
      </c>
      <c r="O47">
        <v>19031335</v>
      </c>
    </row>
    <row r="48" spans="1:15" x14ac:dyDescent="0.25">
      <c r="A48">
        <v>40</v>
      </c>
      <c r="B48" t="s">
        <v>444</v>
      </c>
      <c r="C48">
        <v>3183756</v>
      </c>
      <c r="E48">
        <v>8814</v>
      </c>
      <c r="G48" t="s">
        <v>445</v>
      </c>
      <c r="I48" t="s">
        <v>334</v>
      </c>
      <c r="K48">
        <v>545636</v>
      </c>
      <c r="L48">
        <v>1511</v>
      </c>
      <c r="M48">
        <v>129333107</v>
      </c>
      <c r="N48">
        <v>22165247</v>
      </c>
      <c r="O48">
        <v>5834950</v>
      </c>
    </row>
    <row r="49" spans="1:15" x14ac:dyDescent="0.25">
      <c r="A49">
        <v>41</v>
      </c>
      <c r="B49" t="s">
        <v>123</v>
      </c>
      <c r="C49">
        <v>2994295</v>
      </c>
      <c r="E49">
        <v>1933</v>
      </c>
      <c r="G49" t="s">
        <v>446</v>
      </c>
      <c r="H49" t="s">
        <v>447</v>
      </c>
      <c r="I49" t="s">
        <v>448</v>
      </c>
      <c r="J49" t="s">
        <v>430</v>
      </c>
      <c r="K49">
        <v>503789</v>
      </c>
      <c r="L49">
        <v>325</v>
      </c>
      <c r="M49">
        <v>24756666</v>
      </c>
      <c r="N49">
        <v>4165302</v>
      </c>
      <c r="O49">
        <v>5943546</v>
      </c>
    </row>
    <row r="50" spans="1:15" x14ac:dyDescent="0.25">
      <c r="A50">
        <v>42</v>
      </c>
      <c r="B50" t="s">
        <v>449</v>
      </c>
      <c r="C50">
        <v>2926873</v>
      </c>
      <c r="E50">
        <v>14464</v>
      </c>
      <c r="G50" t="s">
        <v>450</v>
      </c>
      <c r="I50" t="s">
        <v>451</v>
      </c>
      <c r="J50" t="s">
        <v>331</v>
      </c>
      <c r="K50">
        <v>384897</v>
      </c>
      <c r="L50">
        <v>1902</v>
      </c>
      <c r="M50">
        <v>76127725</v>
      </c>
      <c r="N50">
        <v>10011143</v>
      </c>
      <c r="O50">
        <v>7604299</v>
      </c>
    </row>
    <row r="51" spans="1:15" x14ac:dyDescent="0.25">
      <c r="A51">
        <v>43</v>
      </c>
      <c r="B51" t="s">
        <v>107</v>
      </c>
      <c r="C51">
        <v>2752482</v>
      </c>
      <c r="E51">
        <v>27204</v>
      </c>
      <c r="G51" t="s">
        <v>452</v>
      </c>
      <c r="H51" t="s">
        <v>453</v>
      </c>
      <c r="I51" t="s">
        <v>454</v>
      </c>
      <c r="J51" t="s">
        <v>331</v>
      </c>
      <c r="K51">
        <v>269350</v>
      </c>
      <c r="L51">
        <v>2662</v>
      </c>
      <c r="M51">
        <v>19500873</v>
      </c>
      <c r="N51">
        <v>1908301</v>
      </c>
      <c r="O51">
        <v>10218971</v>
      </c>
    </row>
    <row r="52" spans="1:15" x14ac:dyDescent="0.25">
      <c r="A52">
        <v>44</v>
      </c>
      <c r="B52" t="s">
        <v>455</v>
      </c>
      <c r="C52">
        <v>2612780</v>
      </c>
      <c r="E52">
        <v>18057</v>
      </c>
      <c r="G52" t="s">
        <v>456</v>
      </c>
      <c r="I52" t="s">
        <v>457</v>
      </c>
      <c r="K52">
        <v>301950</v>
      </c>
      <c r="L52">
        <v>2087</v>
      </c>
      <c r="M52">
        <v>13390135</v>
      </c>
      <c r="N52">
        <v>1547453</v>
      </c>
      <c r="O52">
        <v>8653016</v>
      </c>
    </row>
    <row r="53" spans="1:15" x14ac:dyDescent="0.25">
      <c r="A53">
        <v>45</v>
      </c>
      <c r="B53" t="s">
        <v>121</v>
      </c>
      <c r="C53">
        <v>2574813</v>
      </c>
      <c r="E53">
        <v>5452</v>
      </c>
      <c r="G53" t="s">
        <v>458</v>
      </c>
      <c r="I53" t="s">
        <v>459</v>
      </c>
      <c r="K53">
        <v>525665</v>
      </c>
      <c r="L53">
        <v>1113</v>
      </c>
      <c r="M53">
        <v>7768604</v>
      </c>
      <c r="N53">
        <v>1586011</v>
      </c>
      <c r="O53">
        <v>4898203</v>
      </c>
    </row>
    <row r="54" spans="1:15" x14ac:dyDescent="0.25">
      <c r="A54">
        <v>46</v>
      </c>
      <c r="B54" t="s">
        <v>460</v>
      </c>
      <c r="C54">
        <v>2465545</v>
      </c>
      <c r="E54">
        <v>25375</v>
      </c>
      <c r="G54" t="s">
        <v>461</v>
      </c>
      <c r="I54" t="s">
        <v>462</v>
      </c>
      <c r="K54">
        <v>58474</v>
      </c>
      <c r="L54">
        <v>602</v>
      </c>
      <c r="M54">
        <v>19544451</v>
      </c>
      <c r="N54">
        <v>463523</v>
      </c>
      <c r="O54">
        <v>42164965</v>
      </c>
    </row>
    <row r="55" spans="1:15" x14ac:dyDescent="0.25">
      <c r="A55">
        <v>47</v>
      </c>
      <c r="B55" t="s">
        <v>463</v>
      </c>
      <c r="C55">
        <v>2229267</v>
      </c>
      <c r="E55">
        <v>49013</v>
      </c>
      <c r="G55" t="s">
        <v>464</v>
      </c>
      <c r="I55" t="s">
        <v>465</v>
      </c>
      <c r="K55">
        <v>232064</v>
      </c>
      <c r="L55">
        <v>5102</v>
      </c>
      <c r="M55">
        <v>11394556</v>
      </c>
      <c r="N55">
        <v>1186160</v>
      </c>
      <c r="O55">
        <v>9606259</v>
      </c>
    </row>
    <row r="56" spans="1:15" x14ac:dyDescent="0.25">
      <c r="A56">
        <v>48</v>
      </c>
      <c r="B56" t="s">
        <v>466</v>
      </c>
      <c r="C56">
        <v>2047199</v>
      </c>
      <c r="D56">
        <v>49</v>
      </c>
      <c r="E56">
        <v>29482</v>
      </c>
      <c r="G56" t="s">
        <v>331</v>
      </c>
      <c r="H56" t="s">
        <v>331</v>
      </c>
      <c r="I56" t="s">
        <v>331</v>
      </c>
      <c r="J56" t="s">
        <v>331</v>
      </c>
      <c r="K56">
        <v>12194</v>
      </c>
      <c r="L56">
        <v>176</v>
      </c>
      <c r="M56">
        <v>15254399</v>
      </c>
      <c r="N56">
        <v>90862</v>
      </c>
      <c r="O56">
        <v>167885689</v>
      </c>
    </row>
    <row r="57" spans="1:15" x14ac:dyDescent="0.25">
      <c r="A57">
        <v>49</v>
      </c>
      <c r="B57" t="s">
        <v>467</v>
      </c>
      <c r="C57">
        <v>1876826</v>
      </c>
      <c r="E57">
        <v>21212</v>
      </c>
      <c r="G57" t="s">
        <v>468</v>
      </c>
      <c r="I57" t="s">
        <v>469</v>
      </c>
      <c r="J57" t="s">
        <v>470</v>
      </c>
      <c r="K57">
        <v>343729</v>
      </c>
      <c r="L57">
        <v>3885</v>
      </c>
      <c r="M57">
        <v>7448789</v>
      </c>
      <c r="N57">
        <v>1364199</v>
      </c>
      <c r="O57">
        <v>5460193</v>
      </c>
    </row>
    <row r="58" spans="1:15" x14ac:dyDescent="0.25">
      <c r="A58">
        <v>50</v>
      </c>
      <c r="B58" t="s">
        <v>471</v>
      </c>
      <c r="C58">
        <v>1855289</v>
      </c>
      <c r="E58">
        <v>17132</v>
      </c>
      <c r="G58" t="s">
        <v>331</v>
      </c>
      <c r="H58" t="s">
        <v>331</v>
      </c>
      <c r="I58" t="s">
        <v>331</v>
      </c>
      <c r="K58">
        <v>467476</v>
      </c>
      <c r="L58">
        <v>4317</v>
      </c>
      <c r="M58">
        <v>16920079</v>
      </c>
      <c r="N58">
        <v>4263340</v>
      </c>
      <c r="O58">
        <v>3968738</v>
      </c>
    </row>
    <row r="59" spans="1:15" x14ac:dyDescent="0.25">
      <c r="A59">
        <v>51</v>
      </c>
      <c r="B59" t="s">
        <v>472</v>
      </c>
      <c r="C59">
        <v>1746997</v>
      </c>
      <c r="E59">
        <v>14122</v>
      </c>
      <c r="G59" t="s">
        <v>473</v>
      </c>
      <c r="I59" t="s">
        <v>474</v>
      </c>
      <c r="J59" t="s">
        <v>475</v>
      </c>
      <c r="K59">
        <v>169597</v>
      </c>
      <c r="L59">
        <v>1371</v>
      </c>
      <c r="M59">
        <v>17201885</v>
      </c>
      <c r="N59">
        <v>1669945</v>
      </c>
      <c r="O59">
        <v>10300869</v>
      </c>
    </row>
    <row r="60" spans="1:15" x14ac:dyDescent="0.25">
      <c r="A60">
        <v>52</v>
      </c>
      <c r="B60" t="s">
        <v>476</v>
      </c>
      <c r="C60">
        <v>1732701</v>
      </c>
      <c r="E60">
        <v>9474</v>
      </c>
      <c r="G60" t="s">
        <v>477</v>
      </c>
      <c r="I60" t="s">
        <v>478</v>
      </c>
      <c r="J60" t="s">
        <v>479</v>
      </c>
      <c r="K60">
        <v>345146</v>
      </c>
      <c r="L60">
        <v>1887</v>
      </c>
      <c r="M60">
        <v>13083449</v>
      </c>
      <c r="N60">
        <v>2606161</v>
      </c>
      <c r="O60">
        <v>5020199</v>
      </c>
    </row>
    <row r="61" spans="1:15" x14ac:dyDescent="0.25">
      <c r="A61">
        <v>53</v>
      </c>
      <c r="B61" t="s">
        <v>480</v>
      </c>
      <c r="C61">
        <v>1581936</v>
      </c>
      <c r="E61">
        <v>30664</v>
      </c>
      <c r="G61" t="s">
        <v>481</v>
      </c>
      <c r="I61" t="s">
        <v>482</v>
      </c>
      <c r="K61">
        <v>6893</v>
      </c>
      <c r="L61">
        <v>134</v>
      </c>
      <c r="M61">
        <v>30589153</v>
      </c>
      <c r="N61">
        <v>133292</v>
      </c>
      <c r="O61">
        <v>229488994</v>
      </c>
    </row>
    <row r="62" spans="1:15" x14ac:dyDescent="0.25">
      <c r="A62">
        <v>54</v>
      </c>
      <c r="B62" t="s">
        <v>483</v>
      </c>
      <c r="C62">
        <v>1514669</v>
      </c>
      <c r="E62">
        <v>11935</v>
      </c>
      <c r="G62" t="s">
        <v>484</v>
      </c>
      <c r="H62" t="s">
        <v>485</v>
      </c>
      <c r="I62" t="s">
        <v>486</v>
      </c>
      <c r="J62" t="s">
        <v>331</v>
      </c>
      <c r="K62">
        <v>272670</v>
      </c>
      <c r="L62">
        <v>2149</v>
      </c>
      <c r="M62">
        <v>12108977</v>
      </c>
      <c r="N62">
        <v>2179850</v>
      </c>
      <c r="O62">
        <v>5554960</v>
      </c>
    </row>
    <row r="63" spans="1:15" x14ac:dyDescent="0.25">
      <c r="A63">
        <v>55</v>
      </c>
      <c r="B63" t="s">
        <v>487</v>
      </c>
      <c r="C63">
        <v>1509374</v>
      </c>
      <c r="D63">
        <v>45</v>
      </c>
      <c r="E63">
        <v>6618</v>
      </c>
      <c r="G63" t="s">
        <v>488</v>
      </c>
      <c r="H63" t="s">
        <v>489</v>
      </c>
      <c r="I63" t="s">
        <v>490</v>
      </c>
      <c r="J63" t="s">
        <v>331</v>
      </c>
      <c r="K63">
        <v>273865</v>
      </c>
      <c r="L63">
        <v>1201</v>
      </c>
      <c r="M63">
        <v>11002430</v>
      </c>
      <c r="N63">
        <v>1996315</v>
      </c>
      <c r="O63">
        <v>5511370</v>
      </c>
    </row>
    <row r="64" spans="1:15" x14ac:dyDescent="0.25">
      <c r="A64">
        <v>56</v>
      </c>
      <c r="B64" t="s">
        <v>491</v>
      </c>
      <c r="C64">
        <v>1411831</v>
      </c>
      <c r="E64">
        <v>13848</v>
      </c>
      <c r="G64" t="s">
        <v>492</v>
      </c>
      <c r="I64" t="s">
        <v>493</v>
      </c>
      <c r="J64" t="s">
        <v>494</v>
      </c>
      <c r="K64">
        <v>73514</v>
      </c>
      <c r="L64">
        <v>721</v>
      </c>
      <c r="M64">
        <v>11575012</v>
      </c>
      <c r="N64">
        <v>602707</v>
      </c>
      <c r="O64">
        <v>19205043</v>
      </c>
    </row>
    <row r="65" spans="1:15" x14ac:dyDescent="0.25">
      <c r="A65">
        <v>57</v>
      </c>
      <c r="B65" t="s">
        <v>495</v>
      </c>
      <c r="C65">
        <v>1394137</v>
      </c>
      <c r="D65">
        <v>162</v>
      </c>
      <c r="E65">
        <v>9889</v>
      </c>
      <c r="G65" t="s">
        <v>496</v>
      </c>
      <c r="H65" t="s">
        <v>497</v>
      </c>
      <c r="I65" t="s">
        <v>498</v>
      </c>
      <c r="J65" t="s">
        <v>331</v>
      </c>
      <c r="K65">
        <v>523775</v>
      </c>
      <c r="L65">
        <v>3715</v>
      </c>
      <c r="M65">
        <v>10540357</v>
      </c>
      <c r="N65">
        <v>3959997</v>
      </c>
      <c r="O65">
        <v>2661708</v>
      </c>
    </row>
    <row r="66" spans="1:15" x14ac:dyDescent="0.25">
      <c r="A66">
        <v>58</v>
      </c>
      <c r="B66" t="s">
        <v>499</v>
      </c>
      <c r="C66">
        <v>1356189</v>
      </c>
      <c r="D66">
        <v>15</v>
      </c>
      <c r="E66">
        <v>7100</v>
      </c>
      <c r="G66" t="s">
        <v>500</v>
      </c>
      <c r="H66" t="s">
        <v>501</v>
      </c>
      <c r="I66" t="s">
        <v>502</v>
      </c>
      <c r="J66" t="s">
        <v>331</v>
      </c>
      <c r="K66">
        <v>652631</v>
      </c>
      <c r="L66">
        <v>3417</v>
      </c>
      <c r="M66">
        <v>2847701</v>
      </c>
      <c r="N66">
        <v>1370382</v>
      </c>
      <c r="O66">
        <v>2078034</v>
      </c>
    </row>
    <row r="67" spans="1:15" x14ac:dyDescent="0.25">
      <c r="A67">
        <v>59</v>
      </c>
      <c r="B67" t="s">
        <v>503</v>
      </c>
      <c r="C67">
        <v>1338621</v>
      </c>
      <c r="D67">
        <v>67</v>
      </c>
      <c r="E67">
        <v>38731</v>
      </c>
      <c r="F67">
        <v>2</v>
      </c>
      <c r="G67" t="s">
        <v>504</v>
      </c>
      <c r="H67" t="s">
        <v>505</v>
      </c>
      <c r="I67" t="s">
        <v>506</v>
      </c>
      <c r="J67" t="s">
        <v>494</v>
      </c>
      <c r="K67">
        <v>195573</v>
      </c>
      <c r="L67">
        <v>5659</v>
      </c>
      <c r="M67">
        <v>11588937</v>
      </c>
      <c r="N67">
        <v>1693151</v>
      </c>
      <c r="O67">
        <v>6844597</v>
      </c>
    </row>
    <row r="68" spans="1:15" x14ac:dyDescent="0.25">
      <c r="A68">
        <v>60</v>
      </c>
      <c r="B68" t="s">
        <v>507</v>
      </c>
      <c r="C68">
        <v>1309728</v>
      </c>
      <c r="E68">
        <v>18687</v>
      </c>
      <c r="G68" t="s">
        <v>508</v>
      </c>
      <c r="I68" t="s">
        <v>509</v>
      </c>
      <c r="K68">
        <v>322650</v>
      </c>
      <c r="L68">
        <v>4604</v>
      </c>
      <c r="M68">
        <v>5660084</v>
      </c>
      <c r="N68">
        <v>1394355</v>
      </c>
      <c r="O68">
        <v>4059286</v>
      </c>
    </row>
    <row r="69" spans="1:15" x14ac:dyDescent="0.25">
      <c r="A69">
        <v>61</v>
      </c>
      <c r="B69" t="s">
        <v>510</v>
      </c>
      <c r="C69">
        <v>1284003</v>
      </c>
      <c r="E69">
        <v>20278</v>
      </c>
      <c r="G69" t="s">
        <v>511</v>
      </c>
      <c r="I69" t="s">
        <v>512</v>
      </c>
      <c r="J69" t="s">
        <v>513</v>
      </c>
      <c r="K69">
        <v>69092</v>
      </c>
      <c r="L69">
        <v>1091</v>
      </c>
      <c r="M69">
        <v>7593848</v>
      </c>
      <c r="N69">
        <v>408622</v>
      </c>
      <c r="O69">
        <v>18584039</v>
      </c>
    </row>
    <row r="70" spans="1:15" x14ac:dyDescent="0.25">
      <c r="A70">
        <v>62</v>
      </c>
      <c r="B70" t="s">
        <v>514</v>
      </c>
      <c r="C70">
        <v>1278512</v>
      </c>
      <c r="E70">
        <v>16301</v>
      </c>
      <c r="G70" t="s">
        <v>331</v>
      </c>
      <c r="H70" t="s">
        <v>331</v>
      </c>
      <c r="I70" t="s">
        <v>331</v>
      </c>
      <c r="J70" t="s">
        <v>331</v>
      </c>
      <c r="K70">
        <v>33847</v>
      </c>
      <c r="L70">
        <v>432</v>
      </c>
      <c r="M70">
        <v>13001033</v>
      </c>
      <c r="N70">
        <v>344191</v>
      </c>
      <c r="O70">
        <v>37772756</v>
      </c>
    </row>
    <row r="71" spans="1:15" x14ac:dyDescent="0.25">
      <c r="A71">
        <v>63</v>
      </c>
      <c r="B71" t="s">
        <v>515</v>
      </c>
      <c r="C71">
        <v>1243838</v>
      </c>
      <c r="E71">
        <v>10952</v>
      </c>
      <c r="G71" t="s">
        <v>516</v>
      </c>
      <c r="I71" t="s">
        <v>517</v>
      </c>
      <c r="J71" t="s">
        <v>518</v>
      </c>
      <c r="K71">
        <v>186068</v>
      </c>
      <c r="L71">
        <v>1638</v>
      </c>
      <c r="M71">
        <v>4795578</v>
      </c>
      <c r="N71">
        <v>717380</v>
      </c>
      <c r="O71">
        <v>6684849</v>
      </c>
    </row>
    <row r="72" spans="1:15" x14ac:dyDescent="0.25">
      <c r="A72">
        <v>64</v>
      </c>
      <c r="B72" t="s">
        <v>519</v>
      </c>
      <c r="C72">
        <v>1238883</v>
      </c>
      <c r="E72">
        <v>9428</v>
      </c>
      <c r="G72" t="s">
        <v>331</v>
      </c>
      <c r="H72" t="s">
        <v>331</v>
      </c>
      <c r="I72" t="s">
        <v>331</v>
      </c>
      <c r="J72" t="s">
        <v>331</v>
      </c>
      <c r="K72">
        <v>239058</v>
      </c>
      <c r="L72">
        <v>1819</v>
      </c>
      <c r="M72">
        <v>4659757</v>
      </c>
      <c r="N72">
        <v>899158</v>
      </c>
      <c r="O72">
        <v>5182354</v>
      </c>
    </row>
    <row r="73" spans="1:15" x14ac:dyDescent="0.25">
      <c r="A73">
        <v>65</v>
      </c>
      <c r="B73" t="s">
        <v>520</v>
      </c>
      <c r="C73">
        <v>1211716</v>
      </c>
      <c r="E73">
        <v>22407</v>
      </c>
      <c r="G73" t="s">
        <v>521</v>
      </c>
      <c r="I73" t="s">
        <v>522</v>
      </c>
      <c r="J73" t="s">
        <v>523</v>
      </c>
      <c r="K73">
        <v>101038</v>
      </c>
      <c r="L73">
        <v>1868</v>
      </c>
      <c r="M73">
        <v>2710261</v>
      </c>
      <c r="N73">
        <v>225993</v>
      </c>
      <c r="O73">
        <v>11992656</v>
      </c>
    </row>
    <row r="74" spans="1:15" x14ac:dyDescent="0.25">
      <c r="A74">
        <v>66</v>
      </c>
      <c r="B74" t="s">
        <v>524</v>
      </c>
      <c r="C74">
        <v>1153361</v>
      </c>
      <c r="E74">
        <v>29423</v>
      </c>
      <c r="G74" t="s">
        <v>331</v>
      </c>
      <c r="H74" t="s">
        <v>331</v>
      </c>
      <c r="I74" t="s">
        <v>331</v>
      </c>
      <c r="J74" t="s">
        <v>331</v>
      </c>
      <c r="K74">
        <v>95741</v>
      </c>
      <c r="L74">
        <v>2442</v>
      </c>
      <c r="M74">
        <v>5013383</v>
      </c>
      <c r="N74">
        <v>416164</v>
      </c>
      <c r="O74">
        <v>12046656</v>
      </c>
    </row>
    <row r="75" spans="1:15" x14ac:dyDescent="0.25">
      <c r="A75">
        <v>67</v>
      </c>
      <c r="B75" t="s">
        <v>525</v>
      </c>
      <c r="C75">
        <v>1115210</v>
      </c>
      <c r="E75">
        <v>8530</v>
      </c>
      <c r="G75" t="s">
        <v>526</v>
      </c>
      <c r="I75" t="s">
        <v>527</v>
      </c>
      <c r="K75">
        <v>98642</v>
      </c>
      <c r="L75">
        <v>754</v>
      </c>
      <c r="M75">
        <v>14398718</v>
      </c>
      <c r="N75">
        <v>1273586</v>
      </c>
      <c r="O75">
        <v>11305652</v>
      </c>
    </row>
    <row r="76" spans="1:15" x14ac:dyDescent="0.25">
      <c r="A76">
        <v>68</v>
      </c>
      <c r="B76" t="s">
        <v>528</v>
      </c>
      <c r="C76">
        <v>1070188</v>
      </c>
      <c r="E76">
        <v>36043</v>
      </c>
      <c r="G76" t="s">
        <v>529</v>
      </c>
      <c r="I76" t="s">
        <v>334</v>
      </c>
      <c r="K76">
        <v>59083</v>
      </c>
      <c r="L76">
        <v>1990</v>
      </c>
      <c r="M76">
        <v>3082403</v>
      </c>
      <c r="N76">
        <v>170173</v>
      </c>
      <c r="O76">
        <v>18113361</v>
      </c>
    </row>
    <row r="77" spans="1:15" x14ac:dyDescent="0.25">
      <c r="A77">
        <v>69</v>
      </c>
      <c r="B77" t="s">
        <v>530</v>
      </c>
      <c r="C77">
        <v>1067030</v>
      </c>
      <c r="E77">
        <v>2349</v>
      </c>
      <c r="G77" t="s">
        <v>331</v>
      </c>
      <c r="H77" t="s">
        <v>331</v>
      </c>
      <c r="I77" t="s">
        <v>331</v>
      </c>
      <c r="K77">
        <v>105837</v>
      </c>
      <c r="L77">
        <v>233</v>
      </c>
      <c r="M77">
        <v>200732262</v>
      </c>
      <c r="N77">
        <v>19910389</v>
      </c>
      <c r="O77">
        <v>10081785</v>
      </c>
    </row>
    <row r="78" spans="1:15" x14ac:dyDescent="0.25">
      <c r="A78">
        <v>70</v>
      </c>
      <c r="B78" t="s">
        <v>531</v>
      </c>
      <c r="C78">
        <v>1058933</v>
      </c>
      <c r="E78">
        <v>8688</v>
      </c>
      <c r="G78" t="s">
        <v>532</v>
      </c>
      <c r="I78" t="s">
        <v>533</v>
      </c>
      <c r="J78" t="s">
        <v>443</v>
      </c>
      <c r="K78">
        <v>238125</v>
      </c>
      <c r="L78">
        <v>1954</v>
      </c>
      <c r="M78">
        <v>7847296</v>
      </c>
      <c r="N78">
        <v>1764641</v>
      </c>
      <c r="O78">
        <v>4446964</v>
      </c>
    </row>
    <row r="79" spans="1:15" x14ac:dyDescent="0.25">
      <c r="A79">
        <v>71</v>
      </c>
      <c r="B79" t="s">
        <v>534</v>
      </c>
      <c r="C79">
        <v>1041111</v>
      </c>
      <c r="E79">
        <v>7664</v>
      </c>
      <c r="G79" t="s">
        <v>535</v>
      </c>
      <c r="I79" t="s">
        <v>536</v>
      </c>
      <c r="J79" t="s">
        <v>366</v>
      </c>
      <c r="K79">
        <v>297799</v>
      </c>
      <c r="L79">
        <v>2192</v>
      </c>
      <c r="M79">
        <v>6114822</v>
      </c>
      <c r="N79">
        <v>1749083</v>
      </c>
      <c r="O79">
        <v>3496016</v>
      </c>
    </row>
    <row r="80" spans="1:15" x14ac:dyDescent="0.25">
      <c r="A80">
        <v>72</v>
      </c>
      <c r="B80" t="s">
        <v>537</v>
      </c>
      <c r="C80">
        <v>1011451</v>
      </c>
      <c r="E80">
        <v>2284</v>
      </c>
      <c r="G80" t="s">
        <v>538</v>
      </c>
      <c r="I80" t="s">
        <v>539</v>
      </c>
      <c r="J80" t="s">
        <v>331</v>
      </c>
      <c r="K80">
        <v>299416</v>
      </c>
      <c r="L80">
        <v>676</v>
      </c>
      <c r="M80">
        <v>4030048</v>
      </c>
      <c r="N80">
        <v>1193000</v>
      </c>
      <c r="O80">
        <v>3378078</v>
      </c>
    </row>
    <row r="81" spans="1:15" x14ac:dyDescent="0.25">
      <c r="A81">
        <v>73</v>
      </c>
      <c r="B81" t="s">
        <v>540</v>
      </c>
      <c r="C81">
        <v>1003450</v>
      </c>
      <c r="E81">
        <v>12031</v>
      </c>
      <c r="G81" t="s">
        <v>541</v>
      </c>
      <c r="I81" t="s">
        <v>542</v>
      </c>
      <c r="K81">
        <v>33199</v>
      </c>
      <c r="L81">
        <v>398</v>
      </c>
      <c r="M81">
        <v>6047766</v>
      </c>
      <c r="N81">
        <v>200088</v>
      </c>
      <c r="O81">
        <v>30225582</v>
      </c>
    </row>
    <row r="82" spans="1:15" x14ac:dyDescent="0.25">
      <c r="A82">
        <v>74</v>
      </c>
      <c r="B82" t="s">
        <v>543</v>
      </c>
      <c r="C82">
        <v>994037</v>
      </c>
      <c r="E82">
        <v>7118</v>
      </c>
      <c r="G82" t="s">
        <v>544</v>
      </c>
      <c r="I82" t="s">
        <v>545</v>
      </c>
      <c r="K82">
        <v>105381</v>
      </c>
      <c r="L82">
        <v>755</v>
      </c>
      <c r="M82">
        <v>13646641</v>
      </c>
      <c r="N82">
        <v>1446722</v>
      </c>
      <c r="O82">
        <v>9432800</v>
      </c>
    </row>
    <row r="83" spans="1:15" x14ac:dyDescent="0.25">
      <c r="A83">
        <v>75</v>
      </c>
      <c r="B83" t="s">
        <v>546</v>
      </c>
      <c r="C83">
        <v>982075</v>
      </c>
      <c r="E83">
        <v>6653</v>
      </c>
      <c r="G83" t="s">
        <v>547</v>
      </c>
      <c r="I83" t="s">
        <v>548</v>
      </c>
      <c r="K83">
        <v>531185</v>
      </c>
      <c r="L83">
        <v>3598</v>
      </c>
      <c r="M83">
        <v>7885792</v>
      </c>
      <c r="N83">
        <v>4265272</v>
      </c>
      <c r="O83">
        <v>1848837</v>
      </c>
    </row>
    <row r="84" spans="1:15" x14ac:dyDescent="0.25">
      <c r="A84">
        <v>76</v>
      </c>
      <c r="B84" t="s">
        <v>549</v>
      </c>
      <c r="C84">
        <v>841469</v>
      </c>
      <c r="E84">
        <v>9646</v>
      </c>
      <c r="G84" t="s">
        <v>331</v>
      </c>
      <c r="H84" t="s">
        <v>331</v>
      </c>
      <c r="I84" t="s">
        <v>331</v>
      </c>
      <c r="K84">
        <v>23475</v>
      </c>
      <c r="L84">
        <v>269</v>
      </c>
      <c r="M84">
        <v>45481735</v>
      </c>
      <c r="N84">
        <v>1268848</v>
      </c>
      <c r="O84">
        <v>35844909</v>
      </c>
    </row>
    <row r="85" spans="1:15" x14ac:dyDescent="0.25">
      <c r="A85">
        <v>77</v>
      </c>
      <c r="B85" t="s">
        <v>550</v>
      </c>
      <c r="C85">
        <v>834371</v>
      </c>
      <c r="E85">
        <v>10379</v>
      </c>
      <c r="G85" t="s">
        <v>551</v>
      </c>
      <c r="I85" t="s">
        <v>552</v>
      </c>
      <c r="K85">
        <v>81005</v>
      </c>
      <c r="L85">
        <v>1008</v>
      </c>
      <c r="M85">
        <v>7733717</v>
      </c>
      <c r="N85">
        <v>750831</v>
      </c>
      <c r="O85">
        <v>10300205</v>
      </c>
    </row>
    <row r="86" spans="1:15" x14ac:dyDescent="0.25">
      <c r="A86">
        <v>78</v>
      </c>
      <c r="B86" t="s">
        <v>553</v>
      </c>
      <c r="C86">
        <v>831154</v>
      </c>
      <c r="E86">
        <v>20132</v>
      </c>
      <c r="G86" t="s">
        <v>331</v>
      </c>
      <c r="H86" t="s">
        <v>331</v>
      </c>
      <c r="I86" t="s">
        <v>331</v>
      </c>
      <c r="J86" t="s">
        <v>331</v>
      </c>
      <c r="K86">
        <v>113766</v>
      </c>
      <c r="L86">
        <v>2756</v>
      </c>
      <c r="M86">
        <v>2657506</v>
      </c>
      <c r="N86">
        <v>363751</v>
      </c>
      <c r="O86">
        <v>7305843</v>
      </c>
    </row>
    <row r="87" spans="1:15" x14ac:dyDescent="0.25">
      <c r="A87">
        <v>79</v>
      </c>
      <c r="B87" t="s">
        <v>554</v>
      </c>
      <c r="C87">
        <v>729549</v>
      </c>
      <c r="E87">
        <v>1574</v>
      </c>
      <c r="G87" t="s">
        <v>555</v>
      </c>
      <c r="I87" t="s">
        <v>556</v>
      </c>
      <c r="J87" t="s">
        <v>331</v>
      </c>
      <c r="K87">
        <v>408944</v>
      </c>
      <c r="L87">
        <v>882</v>
      </c>
      <c r="M87">
        <v>10948549</v>
      </c>
      <c r="N87">
        <v>6137138</v>
      </c>
      <c r="O87">
        <v>1783983</v>
      </c>
    </row>
    <row r="88" spans="1:15" x14ac:dyDescent="0.25">
      <c r="A88">
        <v>80</v>
      </c>
      <c r="B88" t="s">
        <v>557</v>
      </c>
      <c r="C88">
        <v>681110</v>
      </c>
      <c r="E88">
        <v>1365</v>
      </c>
      <c r="G88" t="s">
        <v>558</v>
      </c>
      <c r="I88" t="s">
        <v>334</v>
      </c>
      <c r="K88">
        <v>556741</v>
      </c>
      <c r="L88">
        <v>1116</v>
      </c>
      <c r="M88">
        <v>9640118</v>
      </c>
      <c r="N88">
        <v>7879860</v>
      </c>
      <c r="O88">
        <v>1223387</v>
      </c>
    </row>
    <row r="89" spans="1:15" x14ac:dyDescent="0.25">
      <c r="A89">
        <v>81</v>
      </c>
      <c r="B89" t="s">
        <v>559</v>
      </c>
      <c r="C89">
        <v>674608</v>
      </c>
      <c r="E89">
        <v>4384</v>
      </c>
      <c r="G89" t="s">
        <v>560</v>
      </c>
      <c r="I89" t="s">
        <v>561</v>
      </c>
      <c r="J89" t="s">
        <v>430</v>
      </c>
      <c r="K89">
        <v>61015</v>
      </c>
      <c r="L89">
        <v>397</v>
      </c>
      <c r="M89">
        <v>3740928</v>
      </c>
      <c r="N89">
        <v>338350</v>
      </c>
      <c r="O89">
        <v>11056370</v>
      </c>
    </row>
    <row r="90" spans="1:15" x14ac:dyDescent="0.25">
      <c r="A90">
        <v>82</v>
      </c>
      <c r="B90" t="s">
        <v>562</v>
      </c>
      <c r="C90">
        <v>672745</v>
      </c>
      <c r="E90">
        <v>16896</v>
      </c>
      <c r="G90" t="s">
        <v>563</v>
      </c>
      <c r="I90" t="s">
        <v>564</v>
      </c>
      <c r="K90">
        <v>31180</v>
      </c>
      <c r="L90">
        <v>783</v>
      </c>
      <c r="M90">
        <v>6486117</v>
      </c>
      <c r="N90">
        <v>300619</v>
      </c>
      <c r="O90">
        <v>21575842</v>
      </c>
    </row>
    <row r="91" spans="1:15" x14ac:dyDescent="0.25">
      <c r="A91">
        <v>83</v>
      </c>
      <c r="B91" t="s">
        <v>565</v>
      </c>
      <c r="C91">
        <v>666756</v>
      </c>
      <c r="E91">
        <v>2570</v>
      </c>
      <c r="G91" t="s">
        <v>331</v>
      </c>
      <c r="H91" t="s">
        <v>331</v>
      </c>
      <c r="I91" t="s">
        <v>331</v>
      </c>
      <c r="K91">
        <v>152216</v>
      </c>
      <c r="L91">
        <v>587</v>
      </c>
      <c r="M91">
        <v>8455743</v>
      </c>
      <c r="N91">
        <v>1930391</v>
      </c>
      <c r="O91">
        <v>4380326</v>
      </c>
    </row>
    <row r="92" spans="1:15" x14ac:dyDescent="0.25">
      <c r="A92">
        <v>84</v>
      </c>
      <c r="B92" t="s">
        <v>566</v>
      </c>
      <c r="C92">
        <v>641687</v>
      </c>
      <c r="E92">
        <v>19495</v>
      </c>
      <c r="G92" t="s">
        <v>567</v>
      </c>
      <c r="I92" t="s">
        <v>568</v>
      </c>
      <c r="K92">
        <v>11619</v>
      </c>
      <c r="L92">
        <v>353</v>
      </c>
      <c r="M92">
        <v>11614900</v>
      </c>
      <c r="N92">
        <v>210311</v>
      </c>
      <c r="O92">
        <v>55227143</v>
      </c>
    </row>
    <row r="93" spans="1:15" x14ac:dyDescent="0.25">
      <c r="A93">
        <v>85</v>
      </c>
      <c r="B93" t="s">
        <v>569</v>
      </c>
      <c r="C93">
        <v>633184</v>
      </c>
      <c r="E93">
        <v>12190</v>
      </c>
      <c r="G93" t="s">
        <v>331</v>
      </c>
      <c r="H93" t="s">
        <v>331</v>
      </c>
      <c r="I93" t="s">
        <v>331</v>
      </c>
      <c r="J93" t="s">
        <v>331</v>
      </c>
      <c r="K93">
        <v>157776</v>
      </c>
      <c r="L93">
        <v>3037</v>
      </c>
      <c r="M93">
        <v>3216305</v>
      </c>
      <c r="N93">
        <v>801437</v>
      </c>
      <c r="O93">
        <v>4013171</v>
      </c>
    </row>
    <row r="94" spans="1:15" x14ac:dyDescent="0.25">
      <c r="A94">
        <v>86</v>
      </c>
      <c r="B94" t="s">
        <v>570</v>
      </c>
      <c r="C94">
        <v>627452</v>
      </c>
      <c r="E94">
        <v>3001</v>
      </c>
      <c r="G94" t="s">
        <v>331</v>
      </c>
      <c r="H94" t="s">
        <v>331</v>
      </c>
      <c r="I94" t="s">
        <v>331</v>
      </c>
      <c r="J94" t="s">
        <v>331</v>
      </c>
      <c r="K94">
        <v>474656</v>
      </c>
      <c r="L94">
        <v>2270</v>
      </c>
      <c r="M94">
        <v>6923640</v>
      </c>
      <c r="N94">
        <v>5237603</v>
      </c>
      <c r="O94">
        <v>1321910</v>
      </c>
    </row>
    <row r="95" spans="1:15" x14ac:dyDescent="0.25">
      <c r="A95">
        <v>87</v>
      </c>
      <c r="B95" t="s">
        <v>571</v>
      </c>
      <c r="C95">
        <v>621008</v>
      </c>
      <c r="E95">
        <v>5404</v>
      </c>
      <c r="G95" t="s">
        <v>572</v>
      </c>
      <c r="I95" t="s">
        <v>573</v>
      </c>
      <c r="K95">
        <v>116173</v>
      </c>
      <c r="L95">
        <v>1011</v>
      </c>
      <c r="M95">
        <v>3078533</v>
      </c>
      <c r="N95">
        <v>575907</v>
      </c>
      <c r="O95">
        <v>5345541</v>
      </c>
    </row>
    <row r="96" spans="1:15" x14ac:dyDescent="0.25">
      <c r="A96">
        <v>88</v>
      </c>
      <c r="B96" t="s">
        <v>574</v>
      </c>
      <c r="C96">
        <v>552695</v>
      </c>
      <c r="E96">
        <v>5856</v>
      </c>
      <c r="G96" t="s">
        <v>575</v>
      </c>
      <c r="I96" t="s">
        <v>576</v>
      </c>
      <c r="J96" t="s">
        <v>577</v>
      </c>
      <c r="K96">
        <v>18885</v>
      </c>
      <c r="L96">
        <v>200</v>
      </c>
      <c r="M96">
        <v>3359014</v>
      </c>
      <c r="N96">
        <v>114771</v>
      </c>
      <c r="O96">
        <v>29266991</v>
      </c>
    </row>
    <row r="97" spans="1:15" x14ac:dyDescent="0.25">
      <c r="A97">
        <v>89</v>
      </c>
      <c r="B97" t="s">
        <v>578</v>
      </c>
      <c r="C97">
        <v>516023</v>
      </c>
      <c r="E97">
        <v>24613</v>
      </c>
      <c r="G97" t="s">
        <v>579</v>
      </c>
      <c r="I97" t="s">
        <v>580</v>
      </c>
      <c r="J97" t="s">
        <v>581</v>
      </c>
      <c r="K97">
        <v>4861</v>
      </c>
      <c r="L97">
        <v>232</v>
      </c>
      <c r="M97">
        <v>3693367</v>
      </c>
      <c r="N97">
        <v>34792</v>
      </c>
      <c r="O97">
        <v>106156692</v>
      </c>
    </row>
    <row r="98" spans="1:15" x14ac:dyDescent="0.25">
      <c r="A98">
        <v>90</v>
      </c>
      <c r="B98" t="s">
        <v>582</v>
      </c>
      <c r="C98">
        <v>514524</v>
      </c>
      <c r="E98">
        <v>690</v>
      </c>
      <c r="G98" t="s">
        <v>583</v>
      </c>
      <c r="I98" t="s">
        <v>584</v>
      </c>
      <c r="J98" t="s">
        <v>443</v>
      </c>
      <c r="K98">
        <v>172664</v>
      </c>
      <c r="L98">
        <v>232</v>
      </c>
      <c r="M98">
        <v>4065369</v>
      </c>
      <c r="N98">
        <v>1364257</v>
      </c>
      <c r="O98">
        <v>2979915</v>
      </c>
    </row>
    <row r="99" spans="1:15" x14ac:dyDescent="0.25">
      <c r="A99">
        <v>91</v>
      </c>
      <c r="B99" t="s">
        <v>585</v>
      </c>
      <c r="C99">
        <v>507274</v>
      </c>
      <c r="E99">
        <v>6437</v>
      </c>
      <c r="G99" t="s">
        <v>586</v>
      </c>
      <c r="I99" t="s">
        <v>564</v>
      </c>
      <c r="K99">
        <v>72048</v>
      </c>
      <c r="L99">
        <v>914</v>
      </c>
      <c r="M99">
        <v>2483848</v>
      </c>
      <c r="N99">
        <v>352782</v>
      </c>
      <c r="O99">
        <v>7040745</v>
      </c>
    </row>
    <row r="100" spans="1:15" x14ac:dyDescent="0.25">
      <c r="A100">
        <v>92</v>
      </c>
      <c r="B100" t="s">
        <v>111</v>
      </c>
      <c r="C100">
        <v>503302</v>
      </c>
      <c r="E100">
        <v>5272</v>
      </c>
      <c r="G100" t="s">
        <v>587</v>
      </c>
      <c r="I100" t="s">
        <v>588</v>
      </c>
      <c r="J100" t="s">
        <v>589</v>
      </c>
      <c r="K100">
        <v>347</v>
      </c>
      <c r="L100">
        <v>4</v>
      </c>
      <c r="M100">
        <v>160000000</v>
      </c>
      <c r="N100">
        <v>110461</v>
      </c>
      <c r="O100">
        <v>1448471400</v>
      </c>
    </row>
    <row r="101" spans="1:15" x14ac:dyDescent="0.25">
      <c r="A101">
        <v>93</v>
      </c>
      <c r="B101" t="s">
        <v>590</v>
      </c>
      <c r="C101">
        <v>501117</v>
      </c>
      <c r="E101">
        <v>7574</v>
      </c>
      <c r="G101" t="s">
        <v>591</v>
      </c>
      <c r="I101" t="s">
        <v>592</v>
      </c>
      <c r="K101">
        <v>4148</v>
      </c>
      <c r="L101">
        <v>63</v>
      </c>
      <c r="M101">
        <v>5565340</v>
      </c>
      <c r="N101">
        <v>46066</v>
      </c>
      <c r="O101">
        <v>120812698</v>
      </c>
    </row>
    <row r="102" spans="1:15" x14ac:dyDescent="0.25">
      <c r="A102">
        <v>94</v>
      </c>
      <c r="B102" t="s">
        <v>593</v>
      </c>
      <c r="C102">
        <v>494595</v>
      </c>
      <c r="E102">
        <v>921</v>
      </c>
      <c r="G102" t="s">
        <v>331</v>
      </c>
      <c r="H102" t="s">
        <v>331</v>
      </c>
      <c r="I102" t="s">
        <v>331</v>
      </c>
      <c r="J102" t="s">
        <v>331</v>
      </c>
      <c r="K102">
        <v>544672</v>
      </c>
      <c r="L102">
        <v>1014</v>
      </c>
      <c r="M102">
        <v>1603660</v>
      </c>
      <c r="N102">
        <v>1766027</v>
      </c>
      <c r="O102">
        <v>908061</v>
      </c>
    </row>
    <row r="103" spans="1:15" x14ac:dyDescent="0.25">
      <c r="A103">
        <v>95</v>
      </c>
      <c r="B103" t="s">
        <v>594</v>
      </c>
      <c r="C103">
        <v>474590</v>
      </c>
      <c r="E103">
        <v>11165</v>
      </c>
      <c r="G103" t="s">
        <v>331</v>
      </c>
      <c r="H103" t="s">
        <v>331</v>
      </c>
      <c r="I103" t="s">
        <v>331</v>
      </c>
      <c r="J103" t="s">
        <v>331</v>
      </c>
      <c r="K103">
        <v>46432</v>
      </c>
      <c r="L103">
        <v>1092</v>
      </c>
      <c r="M103">
        <v>1660662</v>
      </c>
      <c r="N103">
        <v>162472</v>
      </c>
      <c r="O103">
        <v>10221247</v>
      </c>
    </row>
    <row r="104" spans="1:15" x14ac:dyDescent="0.25">
      <c r="A104">
        <v>96</v>
      </c>
      <c r="B104" t="s">
        <v>595</v>
      </c>
      <c r="C104">
        <v>451426</v>
      </c>
      <c r="E104">
        <v>8776</v>
      </c>
      <c r="G104" t="s">
        <v>596</v>
      </c>
      <c r="I104" t="s">
        <v>597</v>
      </c>
      <c r="K104">
        <v>151895</v>
      </c>
      <c r="L104">
        <v>2953</v>
      </c>
      <c r="M104">
        <v>3242901</v>
      </c>
      <c r="N104">
        <v>1091164</v>
      </c>
      <c r="O104">
        <v>2971966</v>
      </c>
    </row>
    <row r="105" spans="1:15" x14ac:dyDescent="0.25">
      <c r="A105">
        <v>97</v>
      </c>
      <c r="B105" t="s">
        <v>598</v>
      </c>
      <c r="C105">
        <v>403558</v>
      </c>
      <c r="E105">
        <v>16382</v>
      </c>
      <c r="G105" t="s">
        <v>599</v>
      </c>
      <c r="I105" t="s">
        <v>600</v>
      </c>
      <c r="K105">
        <v>124198</v>
      </c>
      <c r="L105">
        <v>5042</v>
      </c>
      <c r="M105">
        <v>1884721</v>
      </c>
      <c r="N105">
        <v>580036</v>
      </c>
      <c r="O105">
        <v>3249317</v>
      </c>
    </row>
    <row r="106" spans="1:15" x14ac:dyDescent="0.25">
      <c r="A106">
        <v>98</v>
      </c>
      <c r="B106" t="s">
        <v>601</v>
      </c>
      <c r="C106">
        <v>399449</v>
      </c>
      <c r="E106">
        <v>4628</v>
      </c>
      <c r="G106" t="s">
        <v>331</v>
      </c>
      <c r="H106" t="s">
        <v>331</v>
      </c>
      <c r="I106" t="s">
        <v>331</v>
      </c>
      <c r="K106">
        <v>75028</v>
      </c>
      <c r="L106">
        <v>869</v>
      </c>
      <c r="M106">
        <v>25000000</v>
      </c>
      <c r="N106">
        <v>4695724</v>
      </c>
      <c r="O106">
        <v>5323993</v>
      </c>
    </row>
    <row r="107" spans="1:15" x14ac:dyDescent="0.25">
      <c r="A107">
        <v>99</v>
      </c>
      <c r="B107" t="s">
        <v>602</v>
      </c>
      <c r="C107">
        <v>390771</v>
      </c>
      <c r="E107">
        <v>1232</v>
      </c>
      <c r="G107" t="s">
        <v>331</v>
      </c>
      <c r="H107" t="s">
        <v>331</v>
      </c>
      <c r="I107" t="s">
        <v>331</v>
      </c>
      <c r="K107">
        <v>608326</v>
      </c>
      <c r="L107">
        <v>1918</v>
      </c>
      <c r="M107">
        <v>4587145</v>
      </c>
      <c r="N107">
        <v>7140959</v>
      </c>
      <c r="O107">
        <v>642371</v>
      </c>
    </row>
    <row r="108" spans="1:15" x14ac:dyDescent="0.25">
      <c r="A108">
        <v>100</v>
      </c>
      <c r="B108" t="s">
        <v>603</v>
      </c>
      <c r="C108">
        <v>350244</v>
      </c>
      <c r="E108">
        <v>9963</v>
      </c>
      <c r="G108" t="s">
        <v>604</v>
      </c>
      <c r="I108" t="s">
        <v>605</v>
      </c>
      <c r="K108">
        <v>168281</v>
      </c>
      <c r="L108">
        <v>4787</v>
      </c>
      <c r="M108">
        <v>2226216</v>
      </c>
      <c r="N108">
        <v>1069626</v>
      </c>
      <c r="O108">
        <v>2081304</v>
      </c>
    </row>
    <row r="109" spans="1:15" x14ac:dyDescent="0.25">
      <c r="A109">
        <v>101</v>
      </c>
      <c r="B109" t="s">
        <v>606</v>
      </c>
      <c r="C109">
        <v>349304</v>
      </c>
      <c r="E109">
        <v>4069</v>
      </c>
      <c r="G109" t="s">
        <v>607</v>
      </c>
      <c r="I109" t="s">
        <v>608</v>
      </c>
      <c r="K109">
        <v>17940</v>
      </c>
      <c r="L109">
        <v>209</v>
      </c>
      <c r="M109">
        <v>4112961</v>
      </c>
      <c r="N109">
        <v>211244</v>
      </c>
      <c r="O109">
        <v>19470234</v>
      </c>
    </row>
    <row r="110" spans="1:15" x14ac:dyDescent="0.25">
      <c r="A110">
        <v>102</v>
      </c>
      <c r="B110" t="s">
        <v>117</v>
      </c>
      <c r="C110">
        <v>344130</v>
      </c>
      <c r="E110">
        <v>5689</v>
      </c>
      <c r="G110" t="s">
        <v>609</v>
      </c>
      <c r="I110" t="s">
        <v>610</v>
      </c>
      <c r="J110" t="s">
        <v>331</v>
      </c>
      <c r="K110">
        <v>6122</v>
      </c>
      <c r="L110">
        <v>101</v>
      </c>
      <c r="M110">
        <v>3967062</v>
      </c>
      <c r="N110">
        <v>70569</v>
      </c>
      <c r="O110">
        <v>56215221</v>
      </c>
    </row>
    <row r="111" spans="1:15" x14ac:dyDescent="0.25">
      <c r="A111">
        <v>103</v>
      </c>
      <c r="B111" t="s">
        <v>611</v>
      </c>
      <c r="C111">
        <v>338569</v>
      </c>
      <c r="E111">
        <v>225</v>
      </c>
      <c r="G111" t="s">
        <v>612</v>
      </c>
      <c r="I111" t="s">
        <v>613</v>
      </c>
      <c r="K111">
        <v>760093</v>
      </c>
      <c r="L111">
        <v>505</v>
      </c>
      <c r="M111">
        <v>717784</v>
      </c>
      <c r="N111">
        <v>1611437</v>
      </c>
      <c r="O111">
        <v>445431</v>
      </c>
    </row>
    <row r="112" spans="1:15" x14ac:dyDescent="0.25">
      <c r="A112">
        <v>104</v>
      </c>
      <c r="B112" t="s">
        <v>614</v>
      </c>
      <c r="C112">
        <v>334818</v>
      </c>
      <c r="E112">
        <v>3605</v>
      </c>
      <c r="G112" t="s">
        <v>615</v>
      </c>
      <c r="I112" t="s">
        <v>616</v>
      </c>
      <c r="K112">
        <v>116809</v>
      </c>
      <c r="L112">
        <v>1258</v>
      </c>
      <c r="M112">
        <v>1941032</v>
      </c>
      <c r="N112">
        <v>677173</v>
      </c>
      <c r="O112">
        <v>2866374</v>
      </c>
    </row>
    <row r="113" spans="1:15" x14ac:dyDescent="0.25">
      <c r="A113">
        <v>105</v>
      </c>
      <c r="B113" t="s">
        <v>617</v>
      </c>
      <c r="C113">
        <v>330442</v>
      </c>
      <c r="E113">
        <v>2801</v>
      </c>
      <c r="G113" t="s">
        <v>618</v>
      </c>
      <c r="I113" t="s">
        <v>619</v>
      </c>
      <c r="J113" t="s">
        <v>620</v>
      </c>
      <c r="K113">
        <v>135363</v>
      </c>
      <c r="L113">
        <v>1147</v>
      </c>
      <c r="M113">
        <v>2026898</v>
      </c>
      <c r="N113">
        <v>830300</v>
      </c>
      <c r="O113">
        <v>2441162</v>
      </c>
    </row>
    <row r="114" spans="1:15" x14ac:dyDescent="0.25">
      <c r="A114">
        <v>106</v>
      </c>
      <c r="B114" t="s">
        <v>621</v>
      </c>
      <c r="C114">
        <v>296386</v>
      </c>
      <c r="E114">
        <v>2845</v>
      </c>
      <c r="G114" t="s">
        <v>622</v>
      </c>
      <c r="I114" t="s">
        <v>623</v>
      </c>
      <c r="J114" t="s">
        <v>331</v>
      </c>
      <c r="K114">
        <v>471990</v>
      </c>
      <c r="L114">
        <v>4531</v>
      </c>
      <c r="M114">
        <v>2769281</v>
      </c>
      <c r="N114">
        <v>4410034</v>
      </c>
      <c r="O114">
        <v>627950</v>
      </c>
    </row>
    <row r="115" spans="1:15" x14ac:dyDescent="0.25">
      <c r="A115">
        <v>107</v>
      </c>
      <c r="B115" t="s">
        <v>624</v>
      </c>
      <c r="C115">
        <v>272010</v>
      </c>
      <c r="E115">
        <v>6881</v>
      </c>
      <c r="G115" t="s">
        <v>625</v>
      </c>
      <c r="I115" t="s">
        <v>626</v>
      </c>
      <c r="K115">
        <v>5998</v>
      </c>
      <c r="L115">
        <v>152</v>
      </c>
      <c r="M115">
        <v>230960</v>
      </c>
      <c r="N115">
        <v>5093</v>
      </c>
      <c r="O115">
        <v>45350148</v>
      </c>
    </row>
    <row r="116" spans="1:15" x14ac:dyDescent="0.25">
      <c r="A116">
        <v>108</v>
      </c>
      <c r="B116" t="s">
        <v>627</v>
      </c>
      <c r="C116">
        <v>267173</v>
      </c>
      <c r="E116">
        <v>3155</v>
      </c>
      <c r="G116" t="s">
        <v>628</v>
      </c>
      <c r="I116" t="s">
        <v>629</v>
      </c>
      <c r="J116" t="s">
        <v>407</v>
      </c>
      <c r="K116">
        <v>1233</v>
      </c>
      <c r="L116">
        <v>15</v>
      </c>
      <c r="M116">
        <v>5708974</v>
      </c>
      <c r="N116">
        <v>26339</v>
      </c>
      <c r="O116">
        <v>216746934</v>
      </c>
    </row>
    <row r="117" spans="1:15" x14ac:dyDescent="0.25">
      <c r="A117">
        <v>109</v>
      </c>
      <c r="B117" t="s">
        <v>630</v>
      </c>
      <c r="C117">
        <v>266257</v>
      </c>
      <c r="E117">
        <v>5737</v>
      </c>
      <c r="G117" t="s">
        <v>631</v>
      </c>
      <c r="I117" t="s">
        <v>632</v>
      </c>
      <c r="J117" t="s">
        <v>427</v>
      </c>
      <c r="K117">
        <v>17367</v>
      </c>
      <c r="L117">
        <v>374</v>
      </c>
      <c r="M117">
        <v>2525756</v>
      </c>
      <c r="N117">
        <v>164744</v>
      </c>
      <c r="O117">
        <v>15331428</v>
      </c>
    </row>
    <row r="118" spans="1:15" x14ac:dyDescent="0.25">
      <c r="A118">
        <v>110</v>
      </c>
      <c r="B118" t="s">
        <v>633</v>
      </c>
      <c r="C118">
        <v>253662</v>
      </c>
      <c r="E118">
        <v>1637</v>
      </c>
      <c r="G118" t="s">
        <v>634</v>
      </c>
      <c r="I118" t="s">
        <v>635</v>
      </c>
      <c r="J118" t="s">
        <v>470</v>
      </c>
      <c r="K118">
        <v>7378</v>
      </c>
      <c r="L118">
        <v>48</v>
      </c>
      <c r="M118">
        <v>1377915</v>
      </c>
      <c r="N118">
        <v>40077</v>
      </c>
      <c r="O118">
        <v>34382084</v>
      </c>
    </row>
    <row r="119" spans="1:15" x14ac:dyDescent="0.25">
      <c r="A119">
        <v>111</v>
      </c>
      <c r="B119" t="s">
        <v>636</v>
      </c>
      <c r="C119">
        <v>233731</v>
      </c>
      <c r="E119">
        <v>2250</v>
      </c>
      <c r="G119" t="s">
        <v>637</v>
      </c>
      <c r="I119" t="s">
        <v>638</v>
      </c>
      <c r="J119" t="s">
        <v>407</v>
      </c>
      <c r="K119">
        <v>7064</v>
      </c>
      <c r="L119">
        <v>68</v>
      </c>
      <c r="M119">
        <v>1371127</v>
      </c>
      <c r="N119">
        <v>41437</v>
      </c>
      <c r="O119">
        <v>33089461</v>
      </c>
    </row>
    <row r="120" spans="1:15" x14ac:dyDescent="0.25">
      <c r="A120">
        <v>112</v>
      </c>
      <c r="B120" t="s">
        <v>639</v>
      </c>
      <c r="C120">
        <v>231135</v>
      </c>
      <c r="D120">
        <v>29</v>
      </c>
      <c r="E120">
        <v>7981</v>
      </c>
      <c r="G120" t="s">
        <v>640</v>
      </c>
      <c r="I120" t="s">
        <v>641</v>
      </c>
      <c r="K120">
        <v>5671</v>
      </c>
      <c r="L120">
        <v>196</v>
      </c>
      <c r="M120">
        <v>1354202</v>
      </c>
      <c r="N120">
        <v>33228</v>
      </c>
      <c r="O120">
        <v>40754388</v>
      </c>
    </row>
    <row r="121" spans="1:15" x14ac:dyDescent="0.25">
      <c r="A121">
        <v>113</v>
      </c>
      <c r="B121" t="s">
        <v>642</v>
      </c>
      <c r="C121">
        <v>230354</v>
      </c>
      <c r="E121">
        <v>1102</v>
      </c>
      <c r="G121" t="s">
        <v>331</v>
      </c>
      <c r="H121" t="s">
        <v>331</v>
      </c>
      <c r="I121" t="s">
        <v>331</v>
      </c>
      <c r="J121" t="s">
        <v>331</v>
      </c>
      <c r="K121">
        <v>615777</v>
      </c>
      <c r="L121">
        <v>2946</v>
      </c>
      <c r="M121">
        <v>828928</v>
      </c>
      <c r="N121">
        <v>2215870</v>
      </c>
      <c r="O121">
        <v>374087</v>
      </c>
    </row>
    <row r="122" spans="1:15" x14ac:dyDescent="0.25">
      <c r="A122">
        <v>114</v>
      </c>
      <c r="B122" t="s">
        <v>643</v>
      </c>
      <c r="C122">
        <v>218916</v>
      </c>
      <c r="D122">
        <v>1</v>
      </c>
      <c r="E122">
        <v>758</v>
      </c>
      <c r="G122" t="s">
        <v>331</v>
      </c>
      <c r="H122" t="s">
        <v>331</v>
      </c>
      <c r="I122" t="s">
        <v>331</v>
      </c>
      <c r="K122">
        <v>29263</v>
      </c>
      <c r="L122">
        <v>101</v>
      </c>
      <c r="M122">
        <v>1233207</v>
      </c>
      <c r="N122">
        <v>164845</v>
      </c>
      <c r="O122">
        <v>7481023</v>
      </c>
    </row>
    <row r="123" spans="1:15" x14ac:dyDescent="0.25">
      <c r="A123">
        <v>115</v>
      </c>
      <c r="B123" t="s">
        <v>644</v>
      </c>
      <c r="C123">
        <v>209870</v>
      </c>
      <c r="E123">
        <v>229</v>
      </c>
      <c r="G123" t="s">
        <v>331</v>
      </c>
      <c r="H123" t="s">
        <v>331</v>
      </c>
      <c r="I123" t="s">
        <v>331</v>
      </c>
      <c r="K123">
        <v>607627</v>
      </c>
      <c r="L123">
        <v>663</v>
      </c>
      <c r="M123">
        <v>1996384</v>
      </c>
      <c r="N123">
        <v>5780036</v>
      </c>
      <c r="O123">
        <v>345393</v>
      </c>
    </row>
    <row r="124" spans="1:15" x14ac:dyDescent="0.25">
      <c r="A124">
        <v>116</v>
      </c>
      <c r="B124" t="s">
        <v>645</v>
      </c>
      <c r="C124">
        <v>206897</v>
      </c>
      <c r="E124">
        <v>2991</v>
      </c>
      <c r="G124" t="s">
        <v>646</v>
      </c>
      <c r="I124" t="s">
        <v>647</v>
      </c>
      <c r="J124" t="s">
        <v>648</v>
      </c>
      <c r="K124">
        <v>30750</v>
      </c>
      <c r="L124">
        <v>445</v>
      </c>
      <c r="M124">
        <v>1907195</v>
      </c>
      <c r="N124">
        <v>283460</v>
      </c>
      <c r="O124">
        <v>6728271</v>
      </c>
    </row>
    <row r="125" spans="1:15" x14ac:dyDescent="0.25">
      <c r="A125">
        <v>117</v>
      </c>
      <c r="B125" t="s">
        <v>649</v>
      </c>
      <c r="C125">
        <v>203235</v>
      </c>
      <c r="E125">
        <v>1021</v>
      </c>
      <c r="G125" t="s">
        <v>331</v>
      </c>
      <c r="H125" t="s">
        <v>331</v>
      </c>
      <c r="I125" t="s">
        <v>331</v>
      </c>
      <c r="J125" t="s">
        <v>331</v>
      </c>
      <c r="K125">
        <v>508349</v>
      </c>
      <c r="L125">
        <v>2554</v>
      </c>
      <c r="M125">
        <v>938039</v>
      </c>
      <c r="N125">
        <v>2346306</v>
      </c>
      <c r="O125">
        <v>399794</v>
      </c>
    </row>
    <row r="126" spans="1:15" x14ac:dyDescent="0.25">
      <c r="A126">
        <v>118</v>
      </c>
      <c r="B126" t="s">
        <v>650</v>
      </c>
      <c r="C126">
        <v>201855</v>
      </c>
      <c r="E126">
        <v>4230</v>
      </c>
      <c r="G126" t="s">
        <v>651</v>
      </c>
      <c r="I126" t="s">
        <v>652</v>
      </c>
      <c r="K126">
        <v>30816</v>
      </c>
      <c r="L126">
        <v>646</v>
      </c>
      <c r="M126">
        <v>2610114</v>
      </c>
      <c r="N126">
        <v>398467</v>
      </c>
      <c r="O126">
        <v>6550389</v>
      </c>
    </row>
    <row r="127" spans="1:15" x14ac:dyDescent="0.25">
      <c r="A127">
        <v>119</v>
      </c>
      <c r="B127" t="s">
        <v>653</v>
      </c>
      <c r="C127">
        <v>191496</v>
      </c>
      <c r="E127">
        <v>4390</v>
      </c>
      <c r="G127" t="s">
        <v>654</v>
      </c>
      <c r="I127" t="s">
        <v>655</v>
      </c>
      <c r="J127" t="s">
        <v>331</v>
      </c>
      <c r="K127">
        <v>136143</v>
      </c>
      <c r="L127">
        <v>3121</v>
      </c>
      <c r="M127">
        <v>913289</v>
      </c>
      <c r="N127">
        <v>649295</v>
      </c>
      <c r="O127">
        <v>1406585</v>
      </c>
    </row>
    <row r="128" spans="1:15" x14ac:dyDescent="0.25">
      <c r="A128">
        <v>120</v>
      </c>
      <c r="B128" t="s">
        <v>656</v>
      </c>
      <c r="C128">
        <v>186694</v>
      </c>
      <c r="E128">
        <v>316</v>
      </c>
      <c r="G128" t="s">
        <v>657</v>
      </c>
      <c r="I128" t="s">
        <v>658</v>
      </c>
      <c r="J128" t="s">
        <v>659</v>
      </c>
      <c r="K128">
        <v>345100</v>
      </c>
      <c r="L128">
        <v>584</v>
      </c>
      <c r="M128">
        <v>2213831</v>
      </c>
      <c r="N128">
        <v>4092223</v>
      </c>
      <c r="O128">
        <v>540985</v>
      </c>
    </row>
    <row r="129" spans="1:15" x14ac:dyDescent="0.25">
      <c r="A129">
        <v>121</v>
      </c>
      <c r="B129" t="s">
        <v>660</v>
      </c>
      <c r="C129">
        <v>172256</v>
      </c>
      <c r="E129">
        <v>4103</v>
      </c>
      <c r="G129" t="s">
        <v>661</v>
      </c>
      <c r="I129" t="s">
        <v>662</v>
      </c>
      <c r="K129">
        <v>65400</v>
      </c>
      <c r="L129">
        <v>1558</v>
      </c>
      <c r="M129">
        <v>1062663</v>
      </c>
      <c r="N129">
        <v>403460</v>
      </c>
      <c r="O129">
        <v>2633874</v>
      </c>
    </row>
    <row r="130" spans="1:15" x14ac:dyDescent="0.25">
      <c r="A130">
        <v>122</v>
      </c>
      <c r="B130" t="s">
        <v>663</v>
      </c>
      <c r="C130">
        <v>171983</v>
      </c>
      <c r="E130">
        <v>3632</v>
      </c>
      <c r="G130" t="s">
        <v>664</v>
      </c>
      <c r="I130" t="s">
        <v>665</v>
      </c>
      <c r="K130">
        <v>3551</v>
      </c>
      <c r="L130">
        <v>75</v>
      </c>
      <c r="M130">
        <v>3012408</v>
      </c>
      <c r="N130">
        <v>62198</v>
      </c>
      <c r="O130">
        <v>48432863</v>
      </c>
    </row>
    <row r="131" spans="1:15" x14ac:dyDescent="0.25">
      <c r="A131">
        <v>123</v>
      </c>
      <c r="B131" t="s">
        <v>666</v>
      </c>
      <c r="C131">
        <v>171889</v>
      </c>
      <c r="E131">
        <v>1462</v>
      </c>
      <c r="G131" t="s">
        <v>667</v>
      </c>
      <c r="I131" t="s">
        <v>564</v>
      </c>
      <c r="K131">
        <v>5306</v>
      </c>
      <c r="L131">
        <v>45</v>
      </c>
      <c r="M131">
        <v>2541625</v>
      </c>
      <c r="N131">
        <v>78456</v>
      </c>
      <c r="O131">
        <v>32395450</v>
      </c>
    </row>
    <row r="132" spans="1:15" x14ac:dyDescent="0.25">
      <c r="A132">
        <v>124</v>
      </c>
      <c r="B132" t="s">
        <v>668</v>
      </c>
      <c r="C132">
        <v>156739</v>
      </c>
      <c r="E132">
        <v>3739</v>
      </c>
      <c r="G132" t="s">
        <v>331</v>
      </c>
      <c r="H132" t="s">
        <v>331</v>
      </c>
      <c r="I132" t="s">
        <v>331</v>
      </c>
      <c r="K132">
        <v>52507</v>
      </c>
      <c r="L132">
        <v>1253</v>
      </c>
      <c r="M132">
        <v>1183986</v>
      </c>
      <c r="N132">
        <v>396633</v>
      </c>
      <c r="O132">
        <v>2985094</v>
      </c>
    </row>
    <row r="133" spans="1:15" x14ac:dyDescent="0.25">
      <c r="A133">
        <v>125</v>
      </c>
      <c r="B133" t="s">
        <v>669</v>
      </c>
      <c r="C133">
        <v>139085</v>
      </c>
      <c r="D133">
        <v>2</v>
      </c>
      <c r="E133">
        <v>3056</v>
      </c>
      <c r="G133" t="s">
        <v>670</v>
      </c>
      <c r="H133" t="s">
        <v>671</v>
      </c>
      <c r="I133" t="s">
        <v>672</v>
      </c>
      <c r="K133">
        <v>8101</v>
      </c>
      <c r="L133">
        <v>178</v>
      </c>
      <c r="M133">
        <v>3091420</v>
      </c>
      <c r="N133">
        <v>180062</v>
      </c>
      <c r="O133">
        <v>17168639</v>
      </c>
    </row>
    <row r="134" spans="1:15" x14ac:dyDescent="0.25">
      <c r="A134">
        <v>126</v>
      </c>
      <c r="B134" t="s">
        <v>673</v>
      </c>
      <c r="C134">
        <v>133518</v>
      </c>
      <c r="E134">
        <v>1468</v>
      </c>
      <c r="G134" t="s">
        <v>674</v>
      </c>
      <c r="I134" t="s">
        <v>407</v>
      </c>
      <c r="K134">
        <v>9817</v>
      </c>
      <c r="L134">
        <v>108</v>
      </c>
      <c r="M134">
        <v>6021981</v>
      </c>
      <c r="N134">
        <v>442778</v>
      </c>
      <c r="O134">
        <v>13600464</v>
      </c>
    </row>
    <row r="135" spans="1:15" x14ac:dyDescent="0.25">
      <c r="A135">
        <v>127</v>
      </c>
      <c r="B135" t="s">
        <v>675</v>
      </c>
      <c r="C135">
        <v>125248</v>
      </c>
      <c r="E135">
        <v>1974</v>
      </c>
      <c r="G135" t="s">
        <v>676</v>
      </c>
      <c r="I135" t="s">
        <v>620</v>
      </c>
      <c r="J135" t="s">
        <v>331</v>
      </c>
      <c r="K135">
        <v>4487</v>
      </c>
      <c r="L135">
        <v>71</v>
      </c>
      <c r="M135">
        <v>1751774</v>
      </c>
      <c r="N135">
        <v>62762</v>
      </c>
      <c r="O135">
        <v>27911548</v>
      </c>
    </row>
    <row r="136" spans="1:15" x14ac:dyDescent="0.25">
      <c r="A136">
        <v>128</v>
      </c>
      <c r="B136" t="s">
        <v>677</v>
      </c>
      <c r="C136">
        <v>121334</v>
      </c>
      <c r="E136">
        <v>882</v>
      </c>
      <c r="G136" t="s">
        <v>678</v>
      </c>
      <c r="I136" t="s">
        <v>679</v>
      </c>
      <c r="K136">
        <v>273254</v>
      </c>
      <c r="L136">
        <v>1986</v>
      </c>
      <c r="M136">
        <v>2165394</v>
      </c>
      <c r="N136">
        <v>4876651</v>
      </c>
      <c r="O136">
        <v>444033</v>
      </c>
    </row>
    <row r="137" spans="1:15" x14ac:dyDescent="0.25">
      <c r="A137">
        <v>129</v>
      </c>
      <c r="B137" t="s">
        <v>680</v>
      </c>
      <c r="C137">
        <v>110480</v>
      </c>
      <c r="E137">
        <v>648</v>
      </c>
      <c r="G137" t="s">
        <v>681</v>
      </c>
      <c r="I137" t="s">
        <v>682</v>
      </c>
      <c r="K137">
        <v>383580</v>
      </c>
      <c r="L137">
        <v>2250</v>
      </c>
      <c r="M137">
        <v>813173</v>
      </c>
      <c r="N137">
        <v>2823292</v>
      </c>
      <c r="O137">
        <v>288023</v>
      </c>
    </row>
    <row r="138" spans="1:15" x14ac:dyDescent="0.25">
      <c r="A138">
        <v>130</v>
      </c>
      <c r="B138" t="s">
        <v>683</v>
      </c>
      <c r="C138">
        <v>107271</v>
      </c>
      <c r="E138">
        <v>1937</v>
      </c>
      <c r="G138" t="s">
        <v>684</v>
      </c>
      <c r="I138" t="s">
        <v>685</v>
      </c>
      <c r="K138">
        <v>3062</v>
      </c>
      <c r="L138">
        <v>55</v>
      </c>
      <c r="M138">
        <v>1499795</v>
      </c>
      <c r="N138">
        <v>42818</v>
      </c>
      <c r="O138">
        <v>35027343</v>
      </c>
    </row>
    <row r="139" spans="1:15" x14ac:dyDescent="0.25">
      <c r="A139">
        <v>131</v>
      </c>
      <c r="B139" t="s">
        <v>686</v>
      </c>
      <c r="C139">
        <v>101717</v>
      </c>
      <c r="E139">
        <v>228</v>
      </c>
      <c r="G139" t="s">
        <v>687</v>
      </c>
      <c r="I139" t="s">
        <v>688</v>
      </c>
      <c r="K139">
        <v>576421</v>
      </c>
      <c r="L139">
        <v>1292</v>
      </c>
      <c r="M139">
        <v>1252808</v>
      </c>
      <c r="N139">
        <v>7099551</v>
      </c>
      <c r="O139">
        <v>176463</v>
      </c>
    </row>
    <row r="140" spans="1:15" x14ac:dyDescent="0.25">
      <c r="A140">
        <v>132</v>
      </c>
      <c r="B140" t="s">
        <v>689</v>
      </c>
      <c r="C140">
        <v>99338</v>
      </c>
      <c r="E140">
        <v>1468</v>
      </c>
      <c r="G140" t="s">
        <v>690</v>
      </c>
      <c r="I140" t="s">
        <v>691</v>
      </c>
      <c r="K140">
        <v>1043</v>
      </c>
      <c r="L140">
        <v>15</v>
      </c>
      <c r="M140">
        <v>846704</v>
      </c>
      <c r="N140">
        <v>8890</v>
      </c>
      <c r="O140">
        <v>95240792</v>
      </c>
    </row>
    <row r="141" spans="1:15" x14ac:dyDescent="0.25">
      <c r="A141">
        <v>133</v>
      </c>
      <c r="B141" t="s">
        <v>692</v>
      </c>
      <c r="C141">
        <v>98041</v>
      </c>
      <c r="E141">
        <v>420</v>
      </c>
      <c r="G141" t="s">
        <v>693</v>
      </c>
      <c r="I141" t="s">
        <v>694</v>
      </c>
      <c r="J141" t="s">
        <v>695</v>
      </c>
      <c r="K141">
        <v>312065</v>
      </c>
      <c r="L141">
        <v>1337</v>
      </c>
      <c r="M141">
        <v>651257</v>
      </c>
      <c r="N141">
        <v>2072951</v>
      </c>
      <c r="O141">
        <v>314169</v>
      </c>
    </row>
    <row r="142" spans="1:15" x14ac:dyDescent="0.25">
      <c r="A142">
        <v>134</v>
      </c>
      <c r="B142" t="s">
        <v>696</v>
      </c>
      <c r="C142">
        <v>89168</v>
      </c>
      <c r="E142">
        <v>2686</v>
      </c>
      <c r="G142" t="s">
        <v>331</v>
      </c>
      <c r="H142" t="s">
        <v>331</v>
      </c>
      <c r="I142" t="s">
        <v>331</v>
      </c>
      <c r="J142" t="s">
        <v>331</v>
      </c>
      <c r="K142">
        <v>4418</v>
      </c>
      <c r="L142">
        <v>133</v>
      </c>
      <c r="M142">
        <v>624784</v>
      </c>
      <c r="N142">
        <v>30959</v>
      </c>
      <c r="O142">
        <v>20180839</v>
      </c>
    </row>
    <row r="143" spans="1:15" x14ac:dyDescent="0.25">
      <c r="A143">
        <v>135</v>
      </c>
      <c r="B143" t="s">
        <v>697</v>
      </c>
      <c r="C143">
        <v>89053</v>
      </c>
      <c r="E143">
        <v>1971</v>
      </c>
      <c r="G143" t="s">
        <v>698</v>
      </c>
      <c r="I143" t="s">
        <v>699</v>
      </c>
      <c r="K143">
        <v>5044</v>
      </c>
      <c r="L143">
        <v>112</v>
      </c>
      <c r="M143">
        <v>1146543</v>
      </c>
      <c r="N143">
        <v>64946</v>
      </c>
      <c r="O143">
        <v>17653671</v>
      </c>
    </row>
    <row r="144" spans="1:15" x14ac:dyDescent="0.25">
      <c r="A144">
        <v>136</v>
      </c>
      <c r="B144" t="s">
        <v>700</v>
      </c>
      <c r="C144">
        <v>88384</v>
      </c>
      <c r="E144">
        <v>835</v>
      </c>
      <c r="G144" t="s">
        <v>701</v>
      </c>
      <c r="I144" t="s">
        <v>702</v>
      </c>
      <c r="K144">
        <v>3186</v>
      </c>
      <c r="L144">
        <v>30</v>
      </c>
      <c r="M144">
        <v>1690934</v>
      </c>
      <c r="N144">
        <v>60951</v>
      </c>
      <c r="O144">
        <v>27742298</v>
      </c>
    </row>
    <row r="145" spans="1:15" x14ac:dyDescent="0.25">
      <c r="A145">
        <v>137</v>
      </c>
      <c r="B145" t="s">
        <v>703</v>
      </c>
      <c r="C145">
        <v>82588</v>
      </c>
      <c r="E145">
        <v>1408</v>
      </c>
      <c r="G145" t="s">
        <v>331</v>
      </c>
      <c r="H145" t="s">
        <v>331</v>
      </c>
      <c r="I145" t="s">
        <v>331</v>
      </c>
      <c r="K145">
        <v>138378</v>
      </c>
      <c r="L145">
        <v>2359</v>
      </c>
      <c r="M145">
        <v>242207</v>
      </c>
      <c r="N145">
        <v>405822</v>
      </c>
      <c r="O145">
        <v>596831</v>
      </c>
    </row>
    <row r="146" spans="1:15" x14ac:dyDescent="0.25">
      <c r="A146">
        <v>138</v>
      </c>
      <c r="B146" t="s">
        <v>704</v>
      </c>
      <c r="C146">
        <v>80064</v>
      </c>
      <c r="E146">
        <v>314</v>
      </c>
      <c r="G146" t="s">
        <v>331</v>
      </c>
      <c r="H146" t="s">
        <v>331</v>
      </c>
      <c r="I146" t="s">
        <v>331</v>
      </c>
      <c r="J146" t="s">
        <v>331</v>
      </c>
      <c r="K146">
        <v>275214</v>
      </c>
      <c r="L146">
        <v>1079</v>
      </c>
      <c r="M146">
        <v>98964</v>
      </c>
      <c r="N146">
        <v>340182</v>
      </c>
      <c r="O146">
        <v>290915</v>
      </c>
    </row>
    <row r="147" spans="1:15" x14ac:dyDescent="0.25">
      <c r="A147">
        <v>139</v>
      </c>
      <c r="B147" t="s">
        <v>705</v>
      </c>
      <c r="C147">
        <v>79254</v>
      </c>
      <c r="E147">
        <v>650</v>
      </c>
      <c r="G147" t="s">
        <v>331</v>
      </c>
      <c r="H147" t="s">
        <v>331</v>
      </c>
      <c r="I147" t="s">
        <v>331</v>
      </c>
      <c r="J147" t="s">
        <v>331</v>
      </c>
      <c r="K147">
        <v>278902</v>
      </c>
      <c r="L147">
        <v>2287</v>
      </c>
      <c r="O147">
        <v>284164</v>
      </c>
    </row>
    <row r="148" spans="1:15" x14ac:dyDescent="0.25">
      <c r="A148">
        <v>140</v>
      </c>
      <c r="B148" t="s">
        <v>706</v>
      </c>
      <c r="C148">
        <v>75191</v>
      </c>
      <c r="E148">
        <v>1427</v>
      </c>
      <c r="G148" t="s">
        <v>707</v>
      </c>
      <c r="I148" t="s">
        <v>708</v>
      </c>
      <c r="K148">
        <v>63462</v>
      </c>
      <c r="L148">
        <v>1204</v>
      </c>
      <c r="M148">
        <v>1048704</v>
      </c>
      <c r="N148">
        <v>885119</v>
      </c>
      <c r="O148">
        <v>1184817</v>
      </c>
    </row>
    <row r="149" spans="1:15" x14ac:dyDescent="0.25">
      <c r="A149">
        <v>141</v>
      </c>
      <c r="B149" t="s">
        <v>709</v>
      </c>
      <c r="C149">
        <v>74137</v>
      </c>
      <c r="E149">
        <v>1300</v>
      </c>
      <c r="G149" t="s">
        <v>710</v>
      </c>
      <c r="I149" t="s">
        <v>711</v>
      </c>
      <c r="K149">
        <v>93366</v>
      </c>
      <c r="L149">
        <v>1637</v>
      </c>
      <c r="M149">
        <v>733218</v>
      </c>
      <c r="N149">
        <v>923396</v>
      </c>
      <c r="O149">
        <v>794045</v>
      </c>
    </row>
    <row r="150" spans="1:15" x14ac:dyDescent="0.25">
      <c r="A150">
        <v>142</v>
      </c>
      <c r="B150" t="s">
        <v>712</v>
      </c>
      <c r="C150">
        <v>71373</v>
      </c>
      <c r="E150">
        <v>688</v>
      </c>
      <c r="G150" t="s">
        <v>331</v>
      </c>
      <c r="H150" t="s">
        <v>331</v>
      </c>
      <c r="I150" t="s">
        <v>331</v>
      </c>
      <c r="J150" t="s">
        <v>331</v>
      </c>
      <c r="K150">
        <v>173156</v>
      </c>
      <c r="L150">
        <v>1669</v>
      </c>
      <c r="M150">
        <v>576016</v>
      </c>
      <c r="N150">
        <v>1397453</v>
      </c>
      <c r="O150">
        <v>412190</v>
      </c>
    </row>
    <row r="151" spans="1:15" x14ac:dyDescent="0.25">
      <c r="A151">
        <v>143</v>
      </c>
      <c r="B151" t="s">
        <v>713</v>
      </c>
      <c r="C151">
        <v>69117</v>
      </c>
      <c r="E151">
        <v>885</v>
      </c>
      <c r="G151" t="s">
        <v>714</v>
      </c>
      <c r="I151" t="s">
        <v>715</v>
      </c>
      <c r="K151">
        <v>75997</v>
      </c>
      <c r="L151">
        <v>973</v>
      </c>
      <c r="M151">
        <v>672883</v>
      </c>
      <c r="N151">
        <v>739866</v>
      </c>
      <c r="O151">
        <v>909466</v>
      </c>
    </row>
    <row r="152" spans="1:15" x14ac:dyDescent="0.25">
      <c r="A152">
        <v>144</v>
      </c>
      <c r="B152" t="s">
        <v>716</v>
      </c>
      <c r="C152">
        <v>68486</v>
      </c>
      <c r="E152">
        <v>1426</v>
      </c>
      <c r="G152" t="s">
        <v>717</v>
      </c>
      <c r="I152" t="s">
        <v>718</v>
      </c>
      <c r="K152">
        <v>2347</v>
      </c>
      <c r="L152">
        <v>49</v>
      </c>
      <c r="M152">
        <v>531329</v>
      </c>
      <c r="N152">
        <v>18210</v>
      </c>
      <c r="O152">
        <v>29178077</v>
      </c>
    </row>
    <row r="153" spans="1:15" x14ac:dyDescent="0.25">
      <c r="A153">
        <v>145</v>
      </c>
      <c r="B153" t="s">
        <v>719</v>
      </c>
      <c r="C153">
        <v>64477</v>
      </c>
      <c r="E153">
        <v>417</v>
      </c>
      <c r="G153" t="s">
        <v>720</v>
      </c>
      <c r="I153" t="s">
        <v>721</v>
      </c>
      <c r="J153" t="s">
        <v>470</v>
      </c>
      <c r="K153">
        <v>113580</v>
      </c>
      <c r="L153">
        <v>735</v>
      </c>
      <c r="M153">
        <v>401622</v>
      </c>
      <c r="N153">
        <v>707482</v>
      </c>
      <c r="O153">
        <v>567678</v>
      </c>
    </row>
    <row r="154" spans="1:15" x14ac:dyDescent="0.25">
      <c r="A154">
        <v>146</v>
      </c>
      <c r="B154" t="s">
        <v>722</v>
      </c>
      <c r="C154">
        <v>63993</v>
      </c>
      <c r="E154">
        <v>5046</v>
      </c>
      <c r="G154" t="s">
        <v>723</v>
      </c>
      <c r="I154" t="s">
        <v>334</v>
      </c>
      <c r="K154">
        <v>1391</v>
      </c>
      <c r="L154">
        <v>110</v>
      </c>
      <c r="M154">
        <v>562941</v>
      </c>
      <c r="N154">
        <v>12240</v>
      </c>
      <c r="O154">
        <v>45992020</v>
      </c>
    </row>
    <row r="155" spans="1:15" x14ac:dyDescent="0.25">
      <c r="A155">
        <v>147</v>
      </c>
      <c r="B155" t="s">
        <v>724</v>
      </c>
      <c r="C155">
        <v>63808</v>
      </c>
      <c r="E155">
        <v>997</v>
      </c>
      <c r="G155" t="s">
        <v>725</v>
      </c>
      <c r="I155" t="s">
        <v>726</v>
      </c>
      <c r="K155">
        <v>13017</v>
      </c>
      <c r="L155">
        <v>203</v>
      </c>
      <c r="M155">
        <v>1009957</v>
      </c>
      <c r="N155">
        <v>206030</v>
      </c>
      <c r="O155">
        <v>4901981</v>
      </c>
    </row>
    <row r="156" spans="1:15" x14ac:dyDescent="0.25">
      <c r="A156">
        <v>148</v>
      </c>
      <c r="B156" t="s">
        <v>727</v>
      </c>
      <c r="C156">
        <v>62697</v>
      </c>
      <c r="E156">
        <v>21</v>
      </c>
      <c r="G156" t="s">
        <v>728</v>
      </c>
      <c r="I156" t="s">
        <v>729</v>
      </c>
      <c r="K156">
        <v>79571</v>
      </c>
      <c r="L156">
        <v>27</v>
      </c>
      <c r="M156">
        <v>2303734</v>
      </c>
      <c r="N156">
        <v>2923739</v>
      </c>
      <c r="O156">
        <v>787941</v>
      </c>
    </row>
    <row r="157" spans="1:15" x14ac:dyDescent="0.25">
      <c r="A157">
        <v>149</v>
      </c>
      <c r="B157" t="s">
        <v>730</v>
      </c>
      <c r="C157">
        <v>57743</v>
      </c>
      <c r="E157">
        <v>3165</v>
      </c>
      <c r="G157" t="s">
        <v>731</v>
      </c>
      <c r="I157" t="s">
        <v>334</v>
      </c>
      <c r="K157">
        <v>2982</v>
      </c>
      <c r="L157">
        <v>163</v>
      </c>
      <c r="M157">
        <v>146269</v>
      </c>
      <c r="N157">
        <v>7553</v>
      </c>
      <c r="O157">
        <v>19364809</v>
      </c>
    </row>
    <row r="158" spans="1:15" x14ac:dyDescent="0.25">
      <c r="A158">
        <v>150</v>
      </c>
      <c r="B158" t="s">
        <v>732</v>
      </c>
      <c r="C158">
        <v>54721</v>
      </c>
      <c r="E158">
        <v>38</v>
      </c>
      <c r="G158" t="s">
        <v>733</v>
      </c>
      <c r="I158" t="s">
        <v>734</v>
      </c>
      <c r="K158">
        <v>4334</v>
      </c>
      <c r="L158">
        <v>3</v>
      </c>
      <c r="M158">
        <v>345742</v>
      </c>
      <c r="N158">
        <v>27386</v>
      </c>
      <c r="O158">
        <v>12624840</v>
      </c>
    </row>
    <row r="159" spans="1:15" x14ac:dyDescent="0.25">
      <c r="A159">
        <v>151</v>
      </c>
      <c r="B159" t="s">
        <v>735</v>
      </c>
      <c r="C159">
        <v>51220</v>
      </c>
      <c r="E159">
        <v>172</v>
      </c>
      <c r="G159" t="s">
        <v>736</v>
      </c>
      <c r="I159" t="s">
        <v>334</v>
      </c>
      <c r="K159">
        <v>515157</v>
      </c>
      <c r="L159">
        <v>1730</v>
      </c>
      <c r="O159">
        <v>99426</v>
      </c>
    </row>
    <row r="160" spans="1:15" x14ac:dyDescent="0.25">
      <c r="A160">
        <v>152</v>
      </c>
      <c r="B160" t="s">
        <v>737</v>
      </c>
      <c r="C160">
        <v>49051</v>
      </c>
      <c r="E160">
        <v>307</v>
      </c>
      <c r="G160" t="s">
        <v>738</v>
      </c>
      <c r="I160" t="s">
        <v>739</v>
      </c>
      <c r="K160">
        <v>21038</v>
      </c>
      <c r="L160">
        <v>132</v>
      </c>
      <c r="M160">
        <v>1621909</v>
      </c>
      <c r="N160">
        <v>695641</v>
      </c>
      <c r="O160">
        <v>2331533</v>
      </c>
    </row>
    <row r="161" spans="1:15" x14ac:dyDescent="0.25">
      <c r="A161">
        <v>153</v>
      </c>
      <c r="B161" t="s">
        <v>740</v>
      </c>
      <c r="C161">
        <v>48015</v>
      </c>
      <c r="E161">
        <v>165</v>
      </c>
      <c r="G161" t="s">
        <v>331</v>
      </c>
      <c r="H161" t="s">
        <v>331</v>
      </c>
      <c r="I161" t="s">
        <v>331</v>
      </c>
      <c r="J161" t="s">
        <v>331</v>
      </c>
      <c r="K161">
        <v>619844</v>
      </c>
      <c r="L161">
        <v>2130</v>
      </c>
      <c r="M161">
        <v>249838</v>
      </c>
      <c r="N161">
        <v>3225256</v>
      </c>
      <c r="O161">
        <v>77463</v>
      </c>
    </row>
    <row r="162" spans="1:15" x14ac:dyDescent="0.25">
      <c r="A162">
        <v>154</v>
      </c>
      <c r="B162" t="s">
        <v>741</v>
      </c>
      <c r="C162">
        <v>46864</v>
      </c>
      <c r="E162">
        <v>670</v>
      </c>
      <c r="G162" t="s">
        <v>742</v>
      </c>
      <c r="I162" t="s">
        <v>743</v>
      </c>
      <c r="J162" t="s">
        <v>331</v>
      </c>
      <c r="K162">
        <v>5043</v>
      </c>
      <c r="L162">
        <v>72</v>
      </c>
      <c r="M162">
        <v>249149</v>
      </c>
      <c r="N162">
        <v>26813</v>
      </c>
      <c r="O162">
        <v>9292169</v>
      </c>
    </row>
    <row r="163" spans="1:15" x14ac:dyDescent="0.25">
      <c r="A163">
        <v>155</v>
      </c>
      <c r="B163" t="s">
        <v>744</v>
      </c>
      <c r="C163">
        <v>45986</v>
      </c>
      <c r="E163">
        <v>295</v>
      </c>
      <c r="G163" t="s">
        <v>745</v>
      </c>
      <c r="I163" t="s">
        <v>746</v>
      </c>
      <c r="J163" t="s">
        <v>747</v>
      </c>
      <c r="K163">
        <v>277812</v>
      </c>
      <c r="L163">
        <v>1782</v>
      </c>
      <c r="M163">
        <v>496693</v>
      </c>
      <c r="N163">
        <v>3000640</v>
      </c>
      <c r="O163">
        <v>165529</v>
      </c>
    </row>
    <row r="164" spans="1:15" x14ac:dyDescent="0.25">
      <c r="A164">
        <v>156</v>
      </c>
      <c r="B164" t="s">
        <v>748</v>
      </c>
      <c r="C164">
        <v>44224</v>
      </c>
      <c r="E164">
        <v>292</v>
      </c>
      <c r="G164" t="s">
        <v>749</v>
      </c>
      <c r="I164" t="s">
        <v>750</v>
      </c>
      <c r="J164" t="s">
        <v>564</v>
      </c>
      <c r="K164">
        <v>410969</v>
      </c>
      <c r="L164">
        <v>2714</v>
      </c>
      <c r="M164">
        <v>177885</v>
      </c>
      <c r="N164">
        <v>1653068</v>
      </c>
      <c r="O164">
        <v>107609</v>
      </c>
    </row>
    <row r="165" spans="1:15" x14ac:dyDescent="0.25">
      <c r="A165">
        <v>157</v>
      </c>
      <c r="B165" t="s">
        <v>751</v>
      </c>
      <c r="C165">
        <v>43223</v>
      </c>
      <c r="E165">
        <v>846</v>
      </c>
      <c r="G165" t="s">
        <v>331</v>
      </c>
      <c r="H165" t="s">
        <v>331</v>
      </c>
      <c r="I165" t="s">
        <v>331</v>
      </c>
      <c r="J165" t="s">
        <v>331</v>
      </c>
      <c r="K165">
        <v>683</v>
      </c>
      <c r="L165">
        <v>13</v>
      </c>
      <c r="O165">
        <v>63298550</v>
      </c>
    </row>
    <row r="166" spans="1:15" x14ac:dyDescent="0.25">
      <c r="A166">
        <v>158</v>
      </c>
      <c r="B166" t="s">
        <v>752</v>
      </c>
      <c r="C166">
        <v>43025</v>
      </c>
      <c r="E166">
        <v>1051</v>
      </c>
      <c r="G166" t="s">
        <v>753</v>
      </c>
      <c r="I166" t="s">
        <v>754</v>
      </c>
      <c r="K166">
        <v>33752</v>
      </c>
      <c r="L166">
        <v>824</v>
      </c>
      <c r="M166">
        <v>358675</v>
      </c>
      <c r="N166">
        <v>281374</v>
      </c>
      <c r="O166">
        <v>1274727</v>
      </c>
    </row>
    <row r="167" spans="1:15" x14ac:dyDescent="0.25">
      <c r="A167">
        <v>159</v>
      </c>
      <c r="B167" t="s">
        <v>755</v>
      </c>
      <c r="C167">
        <v>42027</v>
      </c>
      <c r="E167">
        <v>188</v>
      </c>
      <c r="G167" t="s">
        <v>331</v>
      </c>
      <c r="H167" t="s">
        <v>331</v>
      </c>
      <c r="I167" t="s">
        <v>331</v>
      </c>
      <c r="K167">
        <v>146815</v>
      </c>
      <c r="L167">
        <v>657</v>
      </c>
      <c r="M167">
        <v>176919</v>
      </c>
      <c r="N167">
        <v>618038</v>
      </c>
      <c r="O167">
        <v>286259</v>
      </c>
    </row>
    <row r="168" spans="1:15" x14ac:dyDescent="0.25">
      <c r="A168">
        <v>160</v>
      </c>
      <c r="B168" t="s">
        <v>756</v>
      </c>
      <c r="C168">
        <v>39553</v>
      </c>
      <c r="E168">
        <v>290</v>
      </c>
      <c r="G168" t="s">
        <v>757</v>
      </c>
      <c r="I168" t="s">
        <v>334</v>
      </c>
      <c r="K168">
        <v>4556</v>
      </c>
      <c r="L168">
        <v>33</v>
      </c>
      <c r="M168">
        <v>812881</v>
      </c>
      <c r="N168">
        <v>93641</v>
      </c>
      <c r="O168">
        <v>8680837</v>
      </c>
    </row>
    <row r="169" spans="1:15" x14ac:dyDescent="0.25">
      <c r="A169">
        <v>161</v>
      </c>
      <c r="B169" t="s">
        <v>758</v>
      </c>
      <c r="C169">
        <v>38572</v>
      </c>
      <c r="E169">
        <v>468</v>
      </c>
      <c r="G169" t="s">
        <v>759</v>
      </c>
      <c r="I169" t="s">
        <v>760</v>
      </c>
      <c r="J169" t="s">
        <v>331</v>
      </c>
      <c r="K169">
        <v>2782</v>
      </c>
      <c r="L169">
        <v>34</v>
      </c>
      <c r="M169">
        <v>660107</v>
      </c>
      <c r="N169">
        <v>47607</v>
      </c>
      <c r="O169">
        <v>13865691</v>
      </c>
    </row>
    <row r="170" spans="1:15" x14ac:dyDescent="0.25">
      <c r="A170">
        <v>162</v>
      </c>
      <c r="B170" t="s">
        <v>761</v>
      </c>
      <c r="C170">
        <v>38084</v>
      </c>
      <c r="E170">
        <v>844</v>
      </c>
      <c r="G170" t="s">
        <v>762</v>
      </c>
      <c r="I170" t="s">
        <v>763</v>
      </c>
      <c r="J170" t="s">
        <v>620</v>
      </c>
      <c r="K170">
        <v>95087</v>
      </c>
      <c r="L170">
        <v>2107</v>
      </c>
      <c r="M170">
        <v>257839</v>
      </c>
      <c r="N170">
        <v>643767</v>
      </c>
      <c r="O170">
        <v>400516</v>
      </c>
    </row>
    <row r="171" spans="1:15" x14ac:dyDescent="0.25">
      <c r="A171">
        <v>163</v>
      </c>
      <c r="B171" t="s">
        <v>764</v>
      </c>
      <c r="C171">
        <v>38008</v>
      </c>
      <c r="E171">
        <v>116</v>
      </c>
      <c r="G171" t="s">
        <v>331</v>
      </c>
      <c r="H171" t="s">
        <v>331</v>
      </c>
      <c r="I171" t="s">
        <v>331</v>
      </c>
      <c r="K171">
        <v>443335</v>
      </c>
      <c r="L171">
        <v>1353</v>
      </c>
      <c r="M171">
        <v>150753</v>
      </c>
      <c r="N171">
        <v>1758422</v>
      </c>
      <c r="O171">
        <v>85732</v>
      </c>
    </row>
    <row r="172" spans="1:15" x14ac:dyDescent="0.25">
      <c r="A172">
        <v>164</v>
      </c>
      <c r="B172" t="s">
        <v>765</v>
      </c>
      <c r="C172">
        <v>36135</v>
      </c>
      <c r="E172">
        <v>723</v>
      </c>
      <c r="G172" t="s">
        <v>766</v>
      </c>
      <c r="I172" t="s">
        <v>767</v>
      </c>
      <c r="K172">
        <v>16608</v>
      </c>
      <c r="L172">
        <v>332</v>
      </c>
      <c r="M172">
        <v>431221</v>
      </c>
      <c r="N172">
        <v>198199</v>
      </c>
      <c r="O172">
        <v>2175699</v>
      </c>
    </row>
    <row r="173" spans="1:15" x14ac:dyDescent="0.25">
      <c r="A173">
        <v>165</v>
      </c>
      <c r="B173" t="s">
        <v>768</v>
      </c>
      <c r="C173">
        <v>34658</v>
      </c>
      <c r="E173">
        <v>28</v>
      </c>
      <c r="G173" t="s">
        <v>331</v>
      </c>
      <c r="H173" t="s">
        <v>331</v>
      </c>
      <c r="I173" t="s">
        <v>331</v>
      </c>
      <c r="J173" t="s">
        <v>331</v>
      </c>
      <c r="K173">
        <v>703959</v>
      </c>
      <c r="L173">
        <v>569</v>
      </c>
      <c r="M173">
        <v>778000</v>
      </c>
      <c r="N173">
        <v>15802409</v>
      </c>
      <c r="O173">
        <v>49233</v>
      </c>
    </row>
    <row r="174" spans="1:15" x14ac:dyDescent="0.25">
      <c r="A174">
        <v>166</v>
      </c>
      <c r="B174" t="s">
        <v>769</v>
      </c>
      <c r="C174">
        <v>34542</v>
      </c>
      <c r="E174">
        <v>860</v>
      </c>
      <c r="G174" t="s">
        <v>770</v>
      </c>
      <c r="I174" t="s">
        <v>771</v>
      </c>
      <c r="K174">
        <v>2957</v>
      </c>
      <c r="L174">
        <v>74</v>
      </c>
      <c r="M174">
        <v>132422</v>
      </c>
      <c r="N174">
        <v>11337</v>
      </c>
      <c r="O174">
        <v>11680283</v>
      </c>
    </row>
    <row r="175" spans="1:15" x14ac:dyDescent="0.25">
      <c r="A175">
        <v>167</v>
      </c>
      <c r="B175" t="s">
        <v>772</v>
      </c>
      <c r="C175">
        <v>33164</v>
      </c>
      <c r="E175">
        <v>743</v>
      </c>
      <c r="G175" t="s">
        <v>773</v>
      </c>
      <c r="I175" t="s">
        <v>774</v>
      </c>
      <c r="K175">
        <v>1544</v>
      </c>
      <c r="L175">
        <v>35</v>
      </c>
      <c r="M175">
        <v>804909</v>
      </c>
      <c r="N175">
        <v>37483</v>
      </c>
      <c r="O175">
        <v>21473764</v>
      </c>
    </row>
    <row r="176" spans="1:15" x14ac:dyDescent="0.25">
      <c r="A176">
        <v>168</v>
      </c>
      <c r="B176" t="s">
        <v>775</v>
      </c>
      <c r="C176">
        <v>31472</v>
      </c>
      <c r="E176">
        <v>37</v>
      </c>
      <c r="G176" t="s">
        <v>776</v>
      </c>
      <c r="I176" t="s">
        <v>777</v>
      </c>
      <c r="J176" t="s">
        <v>620</v>
      </c>
      <c r="K176">
        <v>467797</v>
      </c>
      <c r="L176">
        <v>550</v>
      </c>
      <c r="M176">
        <v>222773</v>
      </c>
      <c r="N176">
        <v>3311280</v>
      </c>
      <c r="O176">
        <v>67277</v>
      </c>
    </row>
    <row r="177" spans="1:15" x14ac:dyDescent="0.25">
      <c r="A177">
        <v>169</v>
      </c>
      <c r="B177" t="s">
        <v>778</v>
      </c>
      <c r="C177">
        <v>30209</v>
      </c>
      <c r="E177">
        <v>410</v>
      </c>
      <c r="G177" t="s">
        <v>779</v>
      </c>
      <c r="I177" t="s">
        <v>334</v>
      </c>
      <c r="K177">
        <v>163192</v>
      </c>
      <c r="L177">
        <v>2215</v>
      </c>
      <c r="M177">
        <v>210983</v>
      </c>
      <c r="N177">
        <v>1139752</v>
      </c>
      <c r="O177">
        <v>185113</v>
      </c>
    </row>
    <row r="178" spans="1:15" x14ac:dyDescent="0.25">
      <c r="A178">
        <v>170</v>
      </c>
      <c r="B178" t="s">
        <v>780</v>
      </c>
      <c r="C178">
        <v>28036</v>
      </c>
      <c r="E178">
        <v>163</v>
      </c>
      <c r="G178" t="s">
        <v>781</v>
      </c>
      <c r="I178" t="s">
        <v>743</v>
      </c>
      <c r="K178">
        <v>2193</v>
      </c>
      <c r="L178">
        <v>13</v>
      </c>
      <c r="M178">
        <v>604310</v>
      </c>
      <c r="N178">
        <v>47268</v>
      </c>
      <c r="O178">
        <v>12784726</v>
      </c>
    </row>
    <row r="179" spans="1:15" x14ac:dyDescent="0.25">
      <c r="A179">
        <v>171</v>
      </c>
      <c r="B179" t="s">
        <v>782</v>
      </c>
      <c r="C179">
        <v>27334</v>
      </c>
      <c r="E179">
        <v>1361</v>
      </c>
      <c r="G179" t="s">
        <v>783</v>
      </c>
      <c r="I179" t="s">
        <v>784</v>
      </c>
      <c r="K179">
        <v>1623</v>
      </c>
      <c r="L179">
        <v>81</v>
      </c>
      <c r="M179">
        <v>400466</v>
      </c>
      <c r="N179">
        <v>23778</v>
      </c>
      <c r="O179">
        <v>16841795</v>
      </c>
    </row>
    <row r="180" spans="1:15" x14ac:dyDescent="0.25">
      <c r="A180">
        <v>172</v>
      </c>
      <c r="B180" t="s">
        <v>785</v>
      </c>
      <c r="C180">
        <v>26547</v>
      </c>
      <c r="E180">
        <v>65</v>
      </c>
      <c r="G180" t="s">
        <v>331</v>
      </c>
      <c r="H180" t="s">
        <v>331</v>
      </c>
      <c r="I180" t="s">
        <v>331</v>
      </c>
      <c r="J180" t="s">
        <v>331</v>
      </c>
      <c r="K180">
        <v>225953</v>
      </c>
      <c r="L180">
        <v>553</v>
      </c>
      <c r="M180">
        <v>82430</v>
      </c>
      <c r="N180">
        <v>701598</v>
      </c>
      <c r="O180">
        <v>117489</v>
      </c>
    </row>
    <row r="181" spans="1:15" x14ac:dyDescent="0.25">
      <c r="A181">
        <v>173</v>
      </c>
      <c r="B181" t="s">
        <v>786</v>
      </c>
      <c r="C181">
        <v>26185</v>
      </c>
      <c r="E181">
        <v>128</v>
      </c>
      <c r="G181" t="s">
        <v>787</v>
      </c>
      <c r="I181" t="s">
        <v>357</v>
      </c>
      <c r="J181" t="s">
        <v>331</v>
      </c>
      <c r="K181">
        <v>768226</v>
      </c>
      <c r="L181">
        <v>3755</v>
      </c>
      <c r="M181">
        <v>196855</v>
      </c>
      <c r="N181">
        <v>5775414</v>
      </c>
      <c r="O181">
        <v>34085</v>
      </c>
    </row>
    <row r="182" spans="1:15" x14ac:dyDescent="0.25">
      <c r="A182">
        <v>174</v>
      </c>
      <c r="B182" t="s">
        <v>788</v>
      </c>
      <c r="C182">
        <v>25954</v>
      </c>
      <c r="E182">
        <v>199</v>
      </c>
      <c r="G182" t="s">
        <v>331</v>
      </c>
      <c r="H182" t="s">
        <v>331</v>
      </c>
      <c r="I182" t="s">
        <v>331</v>
      </c>
      <c r="J182" t="s">
        <v>331</v>
      </c>
      <c r="K182">
        <v>35989</v>
      </c>
      <c r="L182">
        <v>276</v>
      </c>
      <c r="O182">
        <v>721159</v>
      </c>
    </row>
    <row r="183" spans="1:15" x14ac:dyDescent="0.25">
      <c r="A183">
        <v>175</v>
      </c>
      <c r="B183" t="s">
        <v>789</v>
      </c>
      <c r="C183">
        <v>25375</v>
      </c>
      <c r="E183">
        <v>386</v>
      </c>
      <c r="G183" t="s">
        <v>790</v>
      </c>
      <c r="I183" t="s">
        <v>791</v>
      </c>
      <c r="K183">
        <v>4377</v>
      </c>
      <c r="L183">
        <v>67</v>
      </c>
      <c r="M183">
        <v>347815</v>
      </c>
      <c r="N183">
        <v>59991</v>
      </c>
      <c r="O183">
        <v>5797805</v>
      </c>
    </row>
    <row r="184" spans="1:15" x14ac:dyDescent="0.25">
      <c r="A184">
        <v>176</v>
      </c>
      <c r="B184" t="s">
        <v>792</v>
      </c>
      <c r="C184">
        <v>23460</v>
      </c>
      <c r="E184">
        <v>138</v>
      </c>
      <c r="G184" t="s">
        <v>793</v>
      </c>
      <c r="I184" t="s">
        <v>523</v>
      </c>
      <c r="K184">
        <v>17131</v>
      </c>
      <c r="L184">
        <v>101</v>
      </c>
      <c r="M184">
        <v>278529</v>
      </c>
      <c r="N184">
        <v>203391</v>
      </c>
      <c r="O184">
        <v>1369429</v>
      </c>
    </row>
    <row r="185" spans="1:15" x14ac:dyDescent="0.25">
      <c r="A185">
        <v>177</v>
      </c>
      <c r="B185" t="s">
        <v>794</v>
      </c>
      <c r="C185">
        <v>22109</v>
      </c>
      <c r="E185">
        <v>400</v>
      </c>
      <c r="G185" t="s">
        <v>795</v>
      </c>
      <c r="I185" t="s">
        <v>796</v>
      </c>
      <c r="K185">
        <v>1000</v>
      </c>
      <c r="L185">
        <v>18</v>
      </c>
      <c r="M185">
        <v>248995</v>
      </c>
      <c r="N185">
        <v>11265</v>
      </c>
      <c r="O185">
        <v>22102838</v>
      </c>
    </row>
    <row r="186" spans="1:15" x14ac:dyDescent="0.25">
      <c r="A186">
        <v>178</v>
      </c>
      <c r="B186" t="s">
        <v>797</v>
      </c>
      <c r="C186">
        <v>21571</v>
      </c>
      <c r="E186">
        <v>94</v>
      </c>
      <c r="G186" t="s">
        <v>331</v>
      </c>
      <c r="H186" t="s">
        <v>331</v>
      </c>
      <c r="I186" t="s">
        <v>331</v>
      </c>
      <c r="J186" t="s">
        <v>331</v>
      </c>
      <c r="K186">
        <v>561935</v>
      </c>
      <c r="L186">
        <v>2449</v>
      </c>
      <c r="M186">
        <v>112457</v>
      </c>
      <c r="N186">
        <v>2929559</v>
      </c>
      <c r="O186">
        <v>38387</v>
      </c>
    </row>
    <row r="187" spans="1:15" x14ac:dyDescent="0.25">
      <c r="A187">
        <v>179</v>
      </c>
      <c r="B187" t="s">
        <v>798</v>
      </c>
      <c r="C187">
        <v>21395</v>
      </c>
      <c r="E187">
        <v>123</v>
      </c>
      <c r="G187" t="s">
        <v>799</v>
      </c>
      <c r="I187" t="s">
        <v>800</v>
      </c>
      <c r="K187">
        <v>32053</v>
      </c>
      <c r="L187">
        <v>184</v>
      </c>
      <c r="M187">
        <v>7850</v>
      </c>
      <c r="N187">
        <v>11760</v>
      </c>
      <c r="O187">
        <v>667490</v>
      </c>
    </row>
    <row r="188" spans="1:15" x14ac:dyDescent="0.25">
      <c r="A188">
        <v>180</v>
      </c>
      <c r="B188" t="s">
        <v>801</v>
      </c>
      <c r="C188">
        <v>20550</v>
      </c>
      <c r="E188">
        <v>113</v>
      </c>
      <c r="G188" t="s">
        <v>331</v>
      </c>
      <c r="H188" t="s">
        <v>331</v>
      </c>
      <c r="I188" t="s">
        <v>331</v>
      </c>
      <c r="K188">
        <v>609720</v>
      </c>
      <c r="L188">
        <v>3353</v>
      </c>
      <c r="M188">
        <v>534283</v>
      </c>
      <c r="N188">
        <v>15852213</v>
      </c>
      <c r="O188">
        <v>33704</v>
      </c>
    </row>
    <row r="189" spans="1:15" x14ac:dyDescent="0.25">
      <c r="A189">
        <v>181</v>
      </c>
      <c r="B189" t="s">
        <v>802</v>
      </c>
      <c r="C189">
        <v>19693</v>
      </c>
      <c r="E189">
        <v>238</v>
      </c>
      <c r="G189" t="s">
        <v>803</v>
      </c>
      <c r="I189" t="s">
        <v>542</v>
      </c>
      <c r="J189" t="s">
        <v>430</v>
      </c>
      <c r="K189">
        <v>173545</v>
      </c>
      <c r="L189">
        <v>2097</v>
      </c>
      <c r="M189">
        <v>182981</v>
      </c>
      <c r="N189">
        <v>1612523</v>
      </c>
      <c r="O189">
        <v>113475</v>
      </c>
    </row>
    <row r="190" spans="1:15" x14ac:dyDescent="0.25">
      <c r="A190">
        <v>182</v>
      </c>
      <c r="B190" t="s">
        <v>804</v>
      </c>
      <c r="C190">
        <v>18860</v>
      </c>
      <c r="E190">
        <v>165</v>
      </c>
      <c r="G190" t="s">
        <v>805</v>
      </c>
      <c r="I190" t="s">
        <v>806</v>
      </c>
      <c r="K190">
        <v>304493</v>
      </c>
      <c r="L190">
        <v>2664</v>
      </c>
      <c r="M190">
        <v>1029558</v>
      </c>
      <c r="N190">
        <v>16622128</v>
      </c>
      <c r="O190">
        <v>61939</v>
      </c>
    </row>
    <row r="191" spans="1:15" x14ac:dyDescent="0.25">
      <c r="A191">
        <v>183</v>
      </c>
      <c r="B191" t="s">
        <v>807</v>
      </c>
      <c r="C191">
        <v>18819</v>
      </c>
      <c r="E191">
        <v>147</v>
      </c>
      <c r="G191" t="s">
        <v>808</v>
      </c>
      <c r="I191" t="s">
        <v>809</v>
      </c>
      <c r="J191" t="s">
        <v>620</v>
      </c>
      <c r="K191">
        <v>1620</v>
      </c>
      <c r="L191">
        <v>13</v>
      </c>
      <c r="M191">
        <v>410280</v>
      </c>
      <c r="N191">
        <v>35313</v>
      </c>
      <c r="O191">
        <v>11618511</v>
      </c>
    </row>
    <row r="192" spans="1:15" x14ac:dyDescent="0.25">
      <c r="A192">
        <v>184</v>
      </c>
      <c r="B192" t="s">
        <v>810</v>
      </c>
      <c r="C192">
        <v>18491</v>
      </c>
      <c r="E192">
        <v>225</v>
      </c>
      <c r="G192" t="s">
        <v>811</v>
      </c>
      <c r="I192" t="s">
        <v>812</v>
      </c>
      <c r="K192">
        <v>2728</v>
      </c>
      <c r="L192">
        <v>33</v>
      </c>
      <c r="O192">
        <v>6779100</v>
      </c>
    </row>
    <row r="193" spans="1:15" x14ac:dyDescent="0.25">
      <c r="A193">
        <v>185</v>
      </c>
      <c r="B193" t="s">
        <v>813</v>
      </c>
      <c r="C193">
        <v>17786</v>
      </c>
      <c r="E193">
        <v>125</v>
      </c>
      <c r="G193" t="s">
        <v>814</v>
      </c>
      <c r="I193" t="s">
        <v>815</v>
      </c>
      <c r="K193">
        <v>1786</v>
      </c>
      <c r="L193">
        <v>13</v>
      </c>
      <c r="O193">
        <v>9957464</v>
      </c>
    </row>
    <row r="194" spans="1:15" x14ac:dyDescent="0.25">
      <c r="A194">
        <v>186</v>
      </c>
      <c r="B194" t="s">
        <v>816</v>
      </c>
      <c r="C194">
        <v>17229</v>
      </c>
      <c r="E194">
        <v>183</v>
      </c>
      <c r="G194" t="s">
        <v>817</v>
      </c>
      <c r="I194" t="s">
        <v>818</v>
      </c>
      <c r="J194" t="s">
        <v>513</v>
      </c>
      <c r="K194">
        <v>11512</v>
      </c>
      <c r="L194">
        <v>122</v>
      </c>
      <c r="M194">
        <v>365697</v>
      </c>
      <c r="N194">
        <v>244342</v>
      </c>
      <c r="O194">
        <v>1496662</v>
      </c>
    </row>
    <row r="195" spans="1:15" x14ac:dyDescent="0.25">
      <c r="A195">
        <v>187</v>
      </c>
      <c r="B195" t="s">
        <v>819</v>
      </c>
      <c r="C195">
        <v>17181</v>
      </c>
      <c r="E195">
        <v>67</v>
      </c>
      <c r="G195" t="s">
        <v>331</v>
      </c>
      <c r="H195" t="s">
        <v>331</v>
      </c>
      <c r="I195" t="s">
        <v>331</v>
      </c>
      <c r="J195" t="s">
        <v>331</v>
      </c>
      <c r="K195">
        <v>431868</v>
      </c>
      <c r="L195">
        <v>1684</v>
      </c>
      <c r="M195">
        <v>78646</v>
      </c>
      <c r="N195">
        <v>1976875</v>
      </c>
      <c r="O195">
        <v>39783</v>
      </c>
    </row>
    <row r="196" spans="1:15" x14ac:dyDescent="0.25">
      <c r="A196">
        <v>188</v>
      </c>
      <c r="B196" t="s">
        <v>820</v>
      </c>
      <c r="C196">
        <v>17006</v>
      </c>
      <c r="E196">
        <v>31</v>
      </c>
      <c r="G196" t="s">
        <v>821</v>
      </c>
      <c r="I196" t="s">
        <v>822</v>
      </c>
      <c r="K196">
        <v>84089</v>
      </c>
      <c r="L196">
        <v>153</v>
      </c>
      <c r="M196">
        <v>187397</v>
      </c>
      <c r="N196">
        <v>926612</v>
      </c>
      <c r="O196">
        <v>202239</v>
      </c>
    </row>
    <row r="197" spans="1:15" x14ac:dyDescent="0.25">
      <c r="A197">
        <v>189</v>
      </c>
      <c r="B197" t="s">
        <v>823</v>
      </c>
      <c r="C197">
        <v>16950</v>
      </c>
      <c r="E197">
        <v>13</v>
      </c>
      <c r="G197" t="s">
        <v>824</v>
      </c>
      <c r="I197" t="s">
        <v>825</v>
      </c>
      <c r="K197">
        <v>157310</v>
      </c>
      <c r="L197">
        <v>121</v>
      </c>
      <c r="M197">
        <v>535009</v>
      </c>
      <c r="N197">
        <v>4965327</v>
      </c>
      <c r="O197">
        <v>107749</v>
      </c>
    </row>
    <row r="198" spans="1:15" x14ac:dyDescent="0.25">
      <c r="A198">
        <v>190</v>
      </c>
      <c r="B198" t="s">
        <v>826</v>
      </c>
      <c r="C198">
        <v>16138</v>
      </c>
      <c r="E198">
        <v>17</v>
      </c>
      <c r="G198" t="s">
        <v>827</v>
      </c>
      <c r="I198" t="s">
        <v>334</v>
      </c>
      <c r="K198">
        <v>268711</v>
      </c>
      <c r="L198">
        <v>283</v>
      </c>
      <c r="O198">
        <v>60057</v>
      </c>
    </row>
    <row r="199" spans="1:15" x14ac:dyDescent="0.25">
      <c r="A199">
        <v>191</v>
      </c>
      <c r="B199" t="s">
        <v>828</v>
      </c>
      <c r="C199">
        <v>16038</v>
      </c>
      <c r="E199">
        <v>74</v>
      </c>
      <c r="G199" t="s">
        <v>829</v>
      </c>
      <c r="I199" t="s">
        <v>334</v>
      </c>
      <c r="K199">
        <v>221691</v>
      </c>
      <c r="L199">
        <v>1023</v>
      </c>
      <c r="M199">
        <v>229344</v>
      </c>
      <c r="N199">
        <v>3170187</v>
      </c>
      <c r="O199">
        <v>72344</v>
      </c>
    </row>
    <row r="200" spans="1:15" x14ac:dyDescent="0.25">
      <c r="A200">
        <v>192</v>
      </c>
      <c r="B200" t="s">
        <v>830</v>
      </c>
      <c r="C200">
        <v>15690</v>
      </c>
      <c r="E200">
        <v>189</v>
      </c>
      <c r="G200" t="s">
        <v>831</v>
      </c>
      <c r="I200" t="s">
        <v>518</v>
      </c>
      <c r="K200">
        <v>15441</v>
      </c>
      <c r="L200">
        <v>186</v>
      </c>
      <c r="M200">
        <v>305941</v>
      </c>
      <c r="N200">
        <v>301094</v>
      </c>
      <c r="O200">
        <v>1016097</v>
      </c>
    </row>
    <row r="201" spans="1:15" x14ac:dyDescent="0.25">
      <c r="A201">
        <v>193</v>
      </c>
      <c r="B201" t="s">
        <v>832</v>
      </c>
      <c r="C201">
        <v>15440</v>
      </c>
      <c r="E201">
        <v>113</v>
      </c>
      <c r="G201" t="s">
        <v>833</v>
      </c>
      <c r="I201" t="s">
        <v>834</v>
      </c>
      <c r="J201" t="s">
        <v>564</v>
      </c>
      <c r="K201">
        <v>3078</v>
      </c>
      <c r="L201">
        <v>23</v>
      </c>
      <c r="M201">
        <v>81294</v>
      </c>
      <c r="N201">
        <v>16205</v>
      </c>
      <c r="O201">
        <v>5016678</v>
      </c>
    </row>
    <row r="202" spans="1:15" x14ac:dyDescent="0.25">
      <c r="A202">
        <v>194</v>
      </c>
      <c r="B202" t="s">
        <v>835</v>
      </c>
      <c r="C202">
        <v>12626</v>
      </c>
      <c r="E202">
        <v>372</v>
      </c>
      <c r="G202" t="s">
        <v>836</v>
      </c>
      <c r="I202" t="s">
        <v>837</v>
      </c>
      <c r="K202">
        <v>4935</v>
      </c>
      <c r="L202">
        <v>145</v>
      </c>
      <c r="M202">
        <v>155686</v>
      </c>
      <c r="N202">
        <v>60851</v>
      </c>
      <c r="O202">
        <v>2558482</v>
      </c>
    </row>
    <row r="203" spans="1:15" x14ac:dyDescent="0.25">
      <c r="A203">
        <v>195</v>
      </c>
      <c r="B203" t="s">
        <v>838</v>
      </c>
      <c r="C203">
        <v>12324</v>
      </c>
      <c r="E203">
        <v>63</v>
      </c>
      <c r="G203" t="s">
        <v>331</v>
      </c>
      <c r="H203" t="s">
        <v>331</v>
      </c>
      <c r="I203" t="s">
        <v>331</v>
      </c>
      <c r="J203" t="s">
        <v>331</v>
      </c>
      <c r="K203">
        <v>310194</v>
      </c>
      <c r="L203">
        <v>1586</v>
      </c>
      <c r="M203">
        <v>112382</v>
      </c>
      <c r="N203">
        <v>2828643</v>
      </c>
      <c r="O203">
        <v>39730</v>
      </c>
    </row>
    <row r="204" spans="1:15" x14ac:dyDescent="0.25">
      <c r="A204">
        <v>196</v>
      </c>
      <c r="B204" t="s">
        <v>839</v>
      </c>
      <c r="C204">
        <v>12019</v>
      </c>
      <c r="E204">
        <v>14</v>
      </c>
      <c r="G204" t="s">
        <v>840</v>
      </c>
      <c r="I204" t="s">
        <v>841</v>
      </c>
      <c r="K204">
        <v>37346</v>
      </c>
      <c r="L204">
        <v>44</v>
      </c>
      <c r="M204">
        <v>24976</v>
      </c>
      <c r="N204">
        <v>77606</v>
      </c>
      <c r="O204">
        <v>321832</v>
      </c>
    </row>
    <row r="205" spans="1:15" x14ac:dyDescent="0.25">
      <c r="A205">
        <v>197</v>
      </c>
      <c r="B205" t="s">
        <v>842</v>
      </c>
      <c r="C205">
        <v>11971</v>
      </c>
      <c r="E205">
        <v>21</v>
      </c>
      <c r="G205" t="s">
        <v>843</v>
      </c>
      <c r="I205" t="s">
        <v>844</v>
      </c>
      <c r="J205" t="s">
        <v>430</v>
      </c>
      <c r="K205">
        <v>210117</v>
      </c>
      <c r="L205">
        <v>369</v>
      </c>
      <c r="M205">
        <v>164926</v>
      </c>
      <c r="N205">
        <v>2894810</v>
      </c>
      <c r="O205">
        <v>56973</v>
      </c>
    </row>
    <row r="206" spans="1:15" x14ac:dyDescent="0.25">
      <c r="A206">
        <v>198</v>
      </c>
      <c r="B206" t="s">
        <v>845</v>
      </c>
      <c r="C206">
        <v>11945</v>
      </c>
      <c r="E206">
        <v>2159</v>
      </c>
      <c r="G206" t="s">
        <v>846</v>
      </c>
      <c r="I206" t="s">
        <v>847</v>
      </c>
      <c r="J206" t="s">
        <v>331</v>
      </c>
      <c r="K206">
        <v>383</v>
      </c>
      <c r="L206">
        <v>69</v>
      </c>
      <c r="M206">
        <v>329592</v>
      </c>
      <c r="N206">
        <v>10579</v>
      </c>
      <c r="O206">
        <v>31154867</v>
      </c>
    </row>
    <row r="207" spans="1:15" x14ac:dyDescent="0.25">
      <c r="A207">
        <v>199</v>
      </c>
      <c r="B207" t="s">
        <v>848</v>
      </c>
      <c r="C207">
        <v>11682</v>
      </c>
      <c r="E207">
        <v>38</v>
      </c>
      <c r="G207" t="s">
        <v>849</v>
      </c>
      <c r="I207" t="s">
        <v>850</v>
      </c>
      <c r="K207">
        <v>438398</v>
      </c>
      <c r="L207">
        <v>1426</v>
      </c>
      <c r="M207">
        <v>30126</v>
      </c>
      <c r="N207">
        <v>1130559</v>
      </c>
      <c r="O207">
        <v>26647</v>
      </c>
    </row>
    <row r="208" spans="1:15" x14ac:dyDescent="0.25">
      <c r="A208">
        <v>200</v>
      </c>
      <c r="B208" t="s">
        <v>851</v>
      </c>
      <c r="C208">
        <v>11051</v>
      </c>
      <c r="E208">
        <v>92</v>
      </c>
      <c r="G208" t="s">
        <v>852</v>
      </c>
      <c r="I208" t="s">
        <v>853</v>
      </c>
      <c r="J208" t="s">
        <v>331</v>
      </c>
      <c r="K208">
        <v>251353</v>
      </c>
      <c r="L208">
        <v>2093</v>
      </c>
      <c r="M208">
        <v>62056</v>
      </c>
      <c r="N208">
        <v>1411454</v>
      </c>
      <c r="O208">
        <v>43966</v>
      </c>
    </row>
    <row r="209" spans="1:15" x14ac:dyDescent="0.25">
      <c r="A209">
        <v>201</v>
      </c>
      <c r="B209" t="s">
        <v>854</v>
      </c>
      <c r="C209">
        <v>10189</v>
      </c>
      <c r="E209">
        <v>103</v>
      </c>
      <c r="G209" t="s">
        <v>855</v>
      </c>
      <c r="I209" t="s">
        <v>334</v>
      </c>
      <c r="K209">
        <v>2782</v>
      </c>
      <c r="L209">
        <v>28</v>
      </c>
      <c r="M209">
        <v>23693</v>
      </c>
      <c r="N209">
        <v>6470</v>
      </c>
      <c r="O209">
        <v>3662244</v>
      </c>
    </row>
    <row r="210" spans="1:15" x14ac:dyDescent="0.25">
      <c r="A210">
        <v>202</v>
      </c>
      <c r="B210" t="s">
        <v>856</v>
      </c>
      <c r="C210">
        <v>9931</v>
      </c>
      <c r="E210">
        <v>312</v>
      </c>
      <c r="G210" t="s">
        <v>857</v>
      </c>
      <c r="I210" t="s">
        <v>858</v>
      </c>
      <c r="J210" t="s">
        <v>620</v>
      </c>
      <c r="K210">
        <v>381</v>
      </c>
      <c r="L210">
        <v>12</v>
      </c>
      <c r="M210">
        <v>254538</v>
      </c>
      <c r="N210">
        <v>9759</v>
      </c>
      <c r="O210">
        <v>26083660</v>
      </c>
    </row>
    <row r="211" spans="1:15" x14ac:dyDescent="0.25">
      <c r="A211">
        <v>203</v>
      </c>
      <c r="B211" t="s">
        <v>859</v>
      </c>
      <c r="C211">
        <v>9674</v>
      </c>
      <c r="E211">
        <v>124</v>
      </c>
      <c r="G211" t="s">
        <v>860</v>
      </c>
      <c r="I211" t="s">
        <v>861</v>
      </c>
      <c r="K211">
        <v>86723</v>
      </c>
      <c r="L211">
        <v>1112</v>
      </c>
      <c r="M211">
        <v>114197</v>
      </c>
      <c r="N211">
        <v>1023720</v>
      </c>
      <c r="O211">
        <v>111551</v>
      </c>
    </row>
    <row r="212" spans="1:15" x14ac:dyDescent="0.25">
      <c r="A212">
        <v>204</v>
      </c>
      <c r="B212" t="s">
        <v>862</v>
      </c>
      <c r="C212">
        <v>9614</v>
      </c>
      <c r="E212">
        <v>177</v>
      </c>
      <c r="G212" t="s">
        <v>863</v>
      </c>
      <c r="I212" t="s">
        <v>864</v>
      </c>
      <c r="J212" t="s">
        <v>695</v>
      </c>
      <c r="K212">
        <v>4659</v>
      </c>
      <c r="L212">
        <v>86</v>
      </c>
      <c r="M212">
        <v>145231</v>
      </c>
      <c r="N212">
        <v>70385</v>
      </c>
      <c r="O212">
        <v>2063367</v>
      </c>
    </row>
    <row r="213" spans="1:15" x14ac:dyDescent="0.25">
      <c r="A213">
        <v>205</v>
      </c>
      <c r="B213" t="s">
        <v>865</v>
      </c>
      <c r="C213">
        <v>9109</v>
      </c>
      <c r="E213">
        <v>161</v>
      </c>
      <c r="G213" t="s">
        <v>866</v>
      </c>
      <c r="I213" t="s">
        <v>867</v>
      </c>
      <c r="K213">
        <v>10038</v>
      </c>
      <c r="L213">
        <v>177</v>
      </c>
      <c r="O213">
        <v>907419</v>
      </c>
    </row>
    <row r="214" spans="1:15" x14ac:dyDescent="0.25">
      <c r="A214">
        <v>206</v>
      </c>
      <c r="B214" t="s">
        <v>868</v>
      </c>
      <c r="C214">
        <v>9106</v>
      </c>
      <c r="E214">
        <v>146</v>
      </c>
      <c r="G214" t="s">
        <v>869</v>
      </c>
      <c r="I214" t="s">
        <v>695</v>
      </c>
      <c r="J214" t="s">
        <v>331</v>
      </c>
      <c r="K214">
        <v>91509</v>
      </c>
      <c r="L214">
        <v>1467</v>
      </c>
      <c r="M214">
        <v>18901</v>
      </c>
      <c r="N214">
        <v>189943</v>
      </c>
      <c r="O214">
        <v>99509</v>
      </c>
    </row>
    <row r="215" spans="1:15" x14ac:dyDescent="0.25">
      <c r="A215">
        <v>207</v>
      </c>
      <c r="B215" t="s">
        <v>870</v>
      </c>
      <c r="C215">
        <v>8090</v>
      </c>
      <c r="E215">
        <v>295</v>
      </c>
      <c r="G215" t="s">
        <v>871</v>
      </c>
      <c r="I215" t="s">
        <v>427</v>
      </c>
      <c r="J215" t="s">
        <v>564</v>
      </c>
      <c r="K215">
        <v>1525</v>
      </c>
      <c r="L215">
        <v>56</v>
      </c>
      <c r="M215">
        <v>139824</v>
      </c>
      <c r="N215">
        <v>26356</v>
      </c>
      <c r="O215">
        <v>5305117</v>
      </c>
    </row>
    <row r="216" spans="1:15" x14ac:dyDescent="0.25">
      <c r="A216">
        <v>208</v>
      </c>
      <c r="B216" t="s">
        <v>872</v>
      </c>
      <c r="C216">
        <v>7779</v>
      </c>
      <c r="E216">
        <v>126</v>
      </c>
      <c r="G216" t="s">
        <v>331</v>
      </c>
      <c r="H216" t="s">
        <v>331</v>
      </c>
      <c r="I216" t="s">
        <v>331</v>
      </c>
      <c r="K216">
        <v>937</v>
      </c>
      <c r="L216">
        <v>15</v>
      </c>
      <c r="M216">
        <v>259958</v>
      </c>
      <c r="N216">
        <v>31296</v>
      </c>
      <c r="O216">
        <v>8306436</v>
      </c>
    </row>
    <row r="217" spans="1:15" x14ac:dyDescent="0.25">
      <c r="A217">
        <v>209</v>
      </c>
      <c r="B217" t="s">
        <v>873</v>
      </c>
      <c r="C217">
        <v>7701</v>
      </c>
      <c r="E217">
        <v>194</v>
      </c>
      <c r="G217" t="s">
        <v>874</v>
      </c>
      <c r="I217" t="s">
        <v>875</v>
      </c>
      <c r="K217">
        <v>442</v>
      </c>
      <c r="L217">
        <v>11</v>
      </c>
      <c r="M217">
        <v>191341</v>
      </c>
      <c r="N217">
        <v>10988</v>
      </c>
      <c r="O217">
        <v>17413580</v>
      </c>
    </row>
    <row r="218" spans="1:15" x14ac:dyDescent="0.25">
      <c r="A218">
        <v>210</v>
      </c>
      <c r="B218" t="s">
        <v>876</v>
      </c>
      <c r="C218">
        <v>7392</v>
      </c>
      <c r="E218">
        <v>64</v>
      </c>
      <c r="G218" t="s">
        <v>331</v>
      </c>
      <c r="H218" t="s">
        <v>331</v>
      </c>
      <c r="I218" t="s">
        <v>331</v>
      </c>
      <c r="K218">
        <v>241600</v>
      </c>
      <c r="L218">
        <v>2092</v>
      </c>
      <c r="M218">
        <v>107339</v>
      </c>
      <c r="N218">
        <v>3508269</v>
      </c>
      <c r="O218">
        <v>30596</v>
      </c>
    </row>
    <row r="219" spans="1:15" x14ac:dyDescent="0.25">
      <c r="A219">
        <v>211</v>
      </c>
      <c r="B219" t="s">
        <v>877</v>
      </c>
      <c r="C219">
        <v>7203</v>
      </c>
      <c r="E219">
        <v>2</v>
      </c>
      <c r="G219" t="s">
        <v>878</v>
      </c>
      <c r="I219" t="s">
        <v>879</v>
      </c>
      <c r="K219">
        <v>409937</v>
      </c>
      <c r="L219">
        <v>114</v>
      </c>
      <c r="M219">
        <v>19690</v>
      </c>
      <c r="N219">
        <v>1120596</v>
      </c>
      <c r="O219">
        <v>17571</v>
      </c>
    </row>
    <row r="220" spans="1:15" x14ac:dyDescent="0.25">
      <c r="A220">
        <v>212</v>
      </c>
      <c r="B220" t="s">
        <v>880</v>
      </c>
      <c r="C220">
        <v>6751</v>
      </c>
      <c r="E220">
        <v>80</v>
      </c>
      <c r="G220" t="s">
        <v>881</v>
      </c>
      <c r="I220" t="s">
        <v>620</v>
      </c>
      <c r="K220">
        <v>29651</v>
      </c>
      <c r="L220">
        <v>351</v>
      </c>
      <c r="M220">
        <v>29600</v>
      </c>
      <c r="N220">
        <v>130008</v>
      </c>
      <c r="O220">
        <v>227679</v>
      </c>
    </row>
    <row r="221" spans="1:15" x14ac:dyDescent="0.25">
      <c r="A221">
        <v>213</v>
      </c>
      <c r="B221" t="s">
        <v>882</v>
      </c>
      <c r="C221">
        <v>6733</v>
      </c>
      <c r="E221">
        <v>40</v>
      </c>
      <c r="G221" t="s">
        <v>883</v>
      </c>
      <c r="H221" t="s">
        <v>884</v>
      </c>
      <c r="I221" t="s">
        <v>885</v>
      </c>
      <c r="J221" t="s">
        <v>430</v>
      </c>
      <c r="K221">
        <v>169422</v>
      </c>
      <c r="L221">
        <v>1007</v>
      </c>
      <c r="M221">
        <v>616400</v>
      </c>
      <c r="N221">
        <v>15510430</v>
      </c>
      <c r="O221">
        <v>39741</v>
      </c>
    </row>
    <row r="222" spans="1:15" x14ac:dyDescent="0.25">
      <c r="A222">
        <v>214</v>
      </c>
      <c r="B222" t="s">
        <v>886</v>
      </c>
      <c r="C222">
        <v>6607</v>
      </c>
      <c r="E222">
        <v>48</v>
      </c>
      <c r="G222" t="s">
        <v>887</v>
      </c>
      <c r="I222" t="s">
        <v>334</v>
      </c>
      <c r="K222">
        <v>122645</v>
      </c>
      <c r="L222">
        <v>891</v>
      </c>
      <c r="M222">
        <v>126958</v>
      </c>
      <c r="N222">
        <v>2356704</v>
      </c>
      <c r="O222">
        <v>53871</v>
      </c>
    </row>
    <row r="223" spans="1:15" x14ac:dyDescent="0.25">
      <c r="A223">
        <v>215</v>
      </c>
      <c r="B223" t="s">
        <v>888</v>
      </c>
      <c r="C223">
        <v>6270</v>
      </c>
      <c r="E223">
        <v>10</v>
      </c>
      <c r="G223" t="s">
        <v>889</v>
      </c>
      <c r="I223" t="s">
        <v>564</v>
      </c>
      <c r="K223">
        <v>343882</v>
      </c>
      <c r="L223">
        <v>548</v>
      </c>
      <c r="M223">
        <v>71181</v>
      </c>
      <c r="N223">
        <v>3903965</v>
      </c>
      <c r="O223">
        <v>18233</v>
      </c>
    </row>
    <row r="224" spans="1:15" x14ac:dyDescent="0.25">
      <c r="A224">
        <v>216</v>
      </c>
      <c r="B224" t="s">
        <v>890</v>
      </c>
      <c r="C224">
        <v>5507</v>
      </c>
      <c r="E224">
        <v>6</v>
      </c>
      <c r="G224" t="s">
        <v>331</v>
      </c>
      <c r="H224" t="s">
        <v>331</v>
      </c>
      <c r="I224" t="s">
        <v>331</v>
      </c>
      <c r="K224">
        <v>553746</v>
      </c>
      <c r="L224">
        <v>603</v>
      </c>
      <c r="M224">
        <v>78646</v>
      </c>
      <c r="N224">
        <v>7908095</v>
      </c>
      <c r="O224">
        <v>9945</v>
      </c>
    </row>
    <row r="225" spans="1:15" x14ac:dyDescent="0.25">
      <c r="A225">
        <v>217</v>
      </c>
      <c r="B225" t="s">
        <v>891</v>
      </c>
      <c r="C225">
        <v>5393</v>
      </c>
      <c r="E225">
        <v>1</v>
      </c>
      <c r="G225" t="s">
        <v>892</v>
      </c>
      <c r="I225" t="s">
        <v>893</v>
      </c>
      <c r="K225">
        <v>494635</v>
      </c>
      <c r="L225">
        <v>92</v>
      </c>
      <c r="M225">
        <v>20509</v>
      </c>
      <c r="N225">
        <v>1881042</v>
      </c>
      <c r="O225">
        <v>10903</v>
      </c>
    </row>
    <row r="226" spans="1:15" x14ac:dyDescent="0.25">
      <c r="A226">
        <v>218</v>
      </c>
      <c r="B226" t="s">
        <v>894</v>
      </c>
      <c r="C226">
        <v>5085</v>
      </c>
      <c r="E226">
        <v>24</v>
      </c>
      <c r="G226" t="s">
        <v>895</v>
      </c>
      <c r="I226" t="s">
        <v>896</v>
      </c>
      <c r="J226" t="s">
        <v>747</v>
      </c>
      <c r="K226">
        <v>41201</v>
      </c>
      <c r="L226">
        <v>194</v>
      </c>
      <c r="O226">
        <v>123419</v>
      </c>
    </row>
    <row r="227" spans="1:15" x14ac:dyDescent="0.25">
      <c r="A227">
        <v>219</v>
      </c>
      <c r="B227" t="s">
        <v>897</v>
      </c>
      <c r="C227">
        <v>3904</v>
      </c>
      <c r="E227">
        <v>12</v>
      </c>
      <c r="G227" t="s">
        <v>331</v>
      </c>
      <c r="H227" t="s">
        <v>331</v>
      </c>
      <c r="I227" t="s">
        <v>331</v>
      </c>
      <c r="J227" t="s">
        <v>331</v>
      </c>
      <c r="K227">
        <v>256336</v>
      </c>
      <c r="L227">
        <v>788</v>
      </c>
      <c r="M227">
        <v>51382</v>
      </c>
      <c r="N227">
        <v>3373736</v>
      </c>
      <c r="O227">
        <v>15230</v>
      </c>
    </row>
    <row r="228" spans="1:15" x14ac:dyDescent="0.25">
      <c r="A228">
        <v>220</v>
      </c>
      <c r="B228" t="s">
        <v>898</v>
      </c>
      <c r="C228">
        <v>3550</v>
      </c>
      <c r="E228">
        <v>8</v>
      </c>
      <c r="G228" t="s">
        <v>899</v>
      </c>
      <c r="I228" t="s">
        <v>900</v>
      </c>
      <c r="K228">
        <v>323256</v>
      </c>
      <c r="L228">
        <v>728</v>
      </c>
      <c r="M228">
        <v>20508</v>
      </c>
      <c r="N228">
        <v>1867419</v>
      </c>
      <c r="O228">
        <v>10982</v>
      </c>
    </row>
    <row r="229" spans="1:15" x14ac:dyDescent="0.25">
      <c r="A229">
        <v>221</v>
      </c>
      <c r="B229" t="s">
        <v>901</v>
      </c>
      <c r="C229">
        <v>3452</v>
      </c>
      <c r="E229">
        <v>2</v>
      </c>
      <c r="G229" t="s">
        <v>902</v>
      </c>
      <c r="I229" t="s">
        <v>903</v>
      </c>
      <c r="K229">
        <v>599410</v>
      </c>
      <c r="L229">
        <v>347</v>
      </c>
      <c r="M229">
        <v>25400</v>
      </c>
      <c r="N229">
        <v>4410488</v>
      </c>
      <c r="O229">
        <v>5759</v>
      </c>
    </row>
    <row r="230" spans="1:15" x14ac:dyDescent="0.25">
      <c r="A230">
        <v>222</v>
      </c>
      <c r="B230" t="s">
        <v>904</v>
      </c>
      <c r="C230">
        <v>2943</v>
      </c>
      <c r="E230">
        <v>1</v>
      </c>
      <c r="G230" t="s">
        <v>331</v>
      </c>
      <c r="H230" t="s">
        <v>331</v>
      </c>
      <c r="I230" t="s">
        <v>331</v>
      </c>
      <c r="J230" t="s">
        <v>331</v>
      </c>
      <c r="K230">
        <v>243909</v>
      </c>
      <c r="L230">
        <v>83</v>
      </c>
      <c r="O230">
        <v>12066</v>
      </c>
    </row>
    <row r="231" spans="1:15" x14ac:dyDescent="0.25">
      <c r="A231">
        <v>223</v>
      </c>
      <c r="B231" t="s">
        <v>905</v>
      </c>
      <c r="C231">
        <v>2166</v>
      </c>
      <c r="G231" t="s">
        <v>564</v>
      </c>
      <c r="I231" t="s">
        <v>906</v>
      </c>
      <c r="K231">
        <v>354211</v>
      </c>
      <c r="O231">
        <v>6115</v>
      </c>
    </row>
    <row r="232" spans="1:15" x14ac:dyDescent="0.25">
      <c r="A232">
        <v>224</v>
      </c>
      <c r="B232" t="s">
        <v>907</v>
      </c>
      <c r="C232">
        <v>1930</v>
      </c>
      <c r="G232" t="s">
        <v>908</v>
      </c>
      <c r="I232" t="s">
        <v>334</v>
      </c>
      <c r="K232">
        <v>545352</v>
      </c>
      <c r="M232">
        <v>8632</v>
      </c>
      <c r="N232">
        <v>2439107</v>
      </c>
      <c r="O232">
        <v>3539</v>
      </c>
    </row>
    <row r="233" spans="1:15" x14ac:dyDescent="0.25">
      <c r="A233">
        <v>225</v>
      </c>
      <c r="B233" t="s">
        <v>909</v>
      </c>
      <c r="C233">
        <v>1403</v>
      </c>
      <c r="E233">
        <v>8</v>
      </c>
      <c r="G233" t="s">
        <v>910</v>
      </c>
      <c r="I233" t="s">
        <v>479</v>
      </c>
      <c r="K233">
        <v>282578</v>
      </c>
      <c r="L233">
        <v>1611</v>
      </c>
      <c r="M233">
        <v>17762</v>
      </c>
      <c r="N233">
        <v>3577442</v>
      </c>
      <c r="O233">
        <v>4965</v>
      </c>
    </row>
    <row r="234" spans="1:15" x14ac:dyDescent="0.25">
      <c r="A234">
        <v>226</v>
      </c>
      <c r="B234" t="s">
        <v>911</v>
      </c>
      <c r="C234">
        <v>1053</v>
      </c>
      <c r="G234" t="s">
        <v>912</v>
      </c>
      <c r="I234" t="s">
        <v>620</v>
      </c>
      <c r="K234">
        <v>649199</v>
      </c>
      <c r="O234">
        <v>1622</v>
      </c>
    </row>
    <row r="235" spans="1:15" hidden="1" x14ac:dyDescent="0.25">
      <c r="B235" t="s">
        <v>913</v>
      </c>
      <c r="C235">
        <v>721</v>
      </c>
      <c r="E235">
        <v>15</v>
      </c>
      <c r="G235" t="s">
        <v>914</v>
      </c>
      <c r="I235" t="s">
        <v>334</v>
      </c>
      <c r="J235" t="s">
        <v>334</v>
      </c>
    </row>
    <row r="236" spans="1:15" x14ac:dyDescent="0.25">
      <c r="A236">
        <v>227</v>
      </c>
      <c r="B236" t="s">
        <v>915</v>
      </c>
      <c r="C236">
        <v>712</v>
      </c>
      <c r="E236">
        <v>13</v>
      </c>
      <c r="G236" t="s">
        <v>916</v>
      </c>
      <c r="I236" t="s">
        <v>334</v>
      </c>
    </row>
    <row r="237" spans="1:15" x14ac:dyDescent="0.25">
      <c r="A237">
        <v>228</v>
      </c>
      <c r="B237" t="s">
        <v>917</v>
      </c>
      <c r="C237">
        <v>80</v>
      </c>
      <c r="I237" t="s">
        <v>918</v>
      </c>
      <c r="K237">
        <v>58055</v>
      </c>
      <c r="O237">
        <v>1378</v>
      </c>
    </row>
    <row r="238" spans="1:15" x14ac:dyDescent="0.25">
      <c r="A238">
        <v>229</v>
      </c>
      <c r="B238" t="s">
        <v>919</v>
      </c>
      <c r="C238">
        <v>29</v>
      </c>
      <c r="G238" t="s">
        <v>841</v>
      </c>
      <c r="I238" t="s">
        <v>334</v>
      </c>
      <c r="K238">
        <v>36295</v>
      </c>
      <c r="O238">
        <v>799</v>
      </c>
    </row>
    <row r="239" spans="1:15" x14ac:dyDescent="0.25">
      <c r="A239">
        <v>230</v>
      </c>
      <c r="B239" t="s">
        <v>920</v>
      </c>
      <c r="C239">
        <v>10</v>
      </c>
      <c r="E239">
        <v>1</v>
      </c>
      <c r="G239" t="s">
        <v>867</v>
      </c>
      <c r="I239" t="s">
        <v>334</v>
      </c>
      <c r="K239">
        <v>16</v>
      </c>
      <c r="L239">
        <v>2</v>
      </c>
      <c r="O239">
        <v>626161</v>
      </c>
    </row>
    <row r="240" spans="1:15" x14ac:dyDescent="0.25">
      <c r="A240">
        <v>231</v>
      </c>
      <c r="B240" t="s">
        <v>921</v>
      </c>
      <c r="C240">
        <v>9</v>
      </c>
      <c r="E240">
        <v>2</v>
      </c>
      <c r="G240" t="s">
        <v>403</v>
      </c>
      <c r="I240" t="s">
        <v>334</v>
      </c>
    </row>
    <row r="241" spans="2:12" hidden="1" x14ac:dyDescent="0.25">
      <c r="B241" t="s">
        <v>922</v>
      </c>
      <c r="C241">
        <v>221424281</v>
      </c>
      <c r="D241">
        <v>241</v>
      </c>
      <c r="E241">
        <v>1552740</v>
      </c>
      <c r="F241">
        <v>1</v>
      </c>
      <c r="G241" t="s">
        <v>313</v>
      </c>
      <c r="H241" t="s">
        <v>314</v>
      </c>
      <c r="I241" t="s">
        <v>315</v>
      </c>
      <c r="J241" t="s">
        <v>316</v>
      </c>
    </row>
    <row r="242" spans="2:12" hidden="1" x14ac:dyDescent="0.25">
      <c r="B242" t="s">
        <v>922</v>
      </c>
      <c r="C242">
        <v>130871431</v>
      </c>
      <c r="D242">
        <v>9546</v>
      </c>
      <c r="E242">
        <v>1670548</v>
      </c>
      <c r="F242">
        <v>57</v>
      </c>
      <c r="G242" t="s">
        <v>318</v>
      </c>
      <c r="H242" t="s">
        <v>319</v>
      </c>
      <c r="I242" t="s">
        <v>320</v>
      </c>
      <c r="J242" t="s">
        <v>321</v>
      </c>
    </row>
    <row r="243" spans="2:12" hidden="1" x14ac:dyDescent="0.25">
      <c r="B243" t="s">
        <v>922</v>
      </c>
      <c r="C243">
        <v>253048014</v>
      </c>
      <c r="D243">
        <v>1873</v>
      </c>
      <c r="E243">
        <v>2098535</v>
      </c>
      <c r="F243">
        <v>53</v>
      </c>
      <c r="G243" t="s">
        <v>308</v>
      </c>
      <c r="H243" t="s">
        <v>309</v>
      </c>
      <c r="I243" t="s">
        <v>310</v>
      </c>
      <c r="J243" t="s">
        <v>311</v>
      </c>
    </row>
    <row r="244" spans="2:12" hidden="1" x14ac:dyDescent="0.25">
      <c r="B244" t="s">
        <v>922</v>
      </c>
      <c r="C244">
        <v>69687819</v>
      </c>
      <c r="E244">
        <v>1365140</v>
      </c>
      <c r="G244" t="s">
        <v>328</v>
      </c>
      <c r="I244" t="s">
        <v>329</v>
      </c>
      <c r="J244" t="s">
        <v>330</v>
      </c>
    </row>
    <row r="245" spans="2:12" hidden="1" x14ac:dyDescent="0.25">
      <c r="B245" t="s">
        <v>922</v>
      </c>
      <c r="C245">
        <v>14751212</v>
      </c>
      <c r="D245">
        <v>907</v>
      </c>
      <c r="E245">
        <v>32429</v>
      </c>
      <c r="G245" t="s">
        <v>355</v>
      </c>
      <c r="I245" t="s">
        <v>356</v>
      </c>
      <c r="J245" t="s">
        <v>357</v>
      </c>
    </row>
    <row r="246" spans="2:12" hidden="1" x14ac:dyDescent="0.25">
      <c r="B246" t="s">
        <v>922</v>
      </c>
      <c r="C246">
        <v>12859144</v>
      </c>
      <c r="E246">
        <v>258884</v>
      </c>
      <c r="G246" t="s">
        <v>363</v>
      </c>
      <c r="I246" t="s">
        <v>364</v>
      </c>
      <c r="J246" t="s">
        <v>365</v>
      </c>
    </row>
    <row r="247" spans="2:12" hidden="1" x14ac:dyDescent="0.25">
      <c r="B247" t="s">
        <v>922</v>
      </c>
      <c r="C247">
        <v>721</v>
      </c>
      <c r="E247">
        <v>15</v>
      </c>
      <c r="G247" t="s">
        <v>914</v>
      </c>
      <c r="I247" t="s">
        <v>334</v>
      </c>
      <c r="J247" t="s">
        <v>334</v>
      </c>
    </row>
    <row r="248" spans="2:12" hidden="1" x14ac:dyDescent="0.25">
      <c r="B248" t="s">
        <v>922</v>
      </c>
      <c r="C248">
        <v>702642622</v>
      </c>
      <c r="D248">
        <v>12567</v>
      </c>
      <c r="E248">
        <v>6978291</v>
      </c>
      <c r="F248">
        <v>111</v>
      </c>
      <c r="G248" t="s">
        <v>303</v>
      </c>
      <c r="H248" t="s">
        <v>304</v>
      </c>
      <c r="I248" t="s">
        <v>305</v>
      </c>
      <c r="J248" t="s">
        <v>306</v>
      </c>
      <c r="K248">
        <v>90142</v>
      </c>
      <c r="L248">
        <v>895.2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EFD0-507A-46DD-8FB5-13ACFB1D1F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BBE3-5B4F-40EB-AAE2-5B1703F6F2F2}">
  <dimension ref="A1:C16"/>
  <sheetViews>
    <sheetView workbookViewId="0"/>
  </sheetViews>
  <sheetFormatPr defaultRowHeight="15" x14ac:dyDescent="0.25"/>
  <cols>
    <col min="1" max="1" width="7.28515625" bestFit="1" customWidth="1"/>
    <col min="2" max="2" width="11.7109375" bestFit="1" customWidth="1"/>
    <col min="3" max="3" width="7.85546875" bestFit="1" customWidth="1"/>
  </cols>
  <sheetData>
    <row r="1" spans="1:3" x14ac:dyDescent="0.25">
      <c r="A1" t="s">
        <v>58</v>
      </c>
      <c r="B1" t="s">
        <v>101</v>
      </c>
      <c r="C1" t="s">
        <v>24</v>
      </c>
    </row>
    <row r="2" spans="1:3" x14ac:dyDescent="0.25">
      <c r="A2">
        <v>2025</v>
      </c>
      <c r="B2" t="s">
        <v>103</v>
      </c>
      <c r="C2">
        <v>43602</v>
      </c>
    </row>
    <row r="3" spans="1:3" x14ac:dyDescent="0.25">
      <c r="A3">
        <v>2025</v>
      </c>
      <c r="B3" t="s">
        <v>923</v>
      </c>
      <c r="C3">
        <v>31981</v>
      </c>
    </row>
    <row r="4" spans="1:3" x14ac:dyDescent="0.25">
      <c r="A4">
        <v>2025</v>
      </c>
      <c r="B4" t="s">
        <v>924</v>
      </c>
      <c r="C4">
        <v>52284</v>
      </c>
    </row>
    <row r="5" spans="1:3" x14ac:dyDescent="0.25">
      <c r="A5">
        <v>2025</v>
      </c>
      <c r="B5" t="s">
        <v>925</v>
      </c>
      <c r="C5">
        <v>23854</v>
      </c>
    </row>
    <row r="6" spans="1:3" x14ac:dyDescent="0.25">
      <c r="A6">
        <v>2025</v>
      </c>
      <c r="B6" t="s">
        <v>926</v>
      </c>
      <c r="C6">
        <v>50917</v>
      </c>
    </row>
    <row r="7" spans="1:3" x14ac:dyDescent="0.25">
      <c r="A7">
        <v>2025</v>
      </c>
      <c r="B7" t="s">
        <v>927</v>
      </c>
      <c r="C7">
        <v>52382</v>
      </c>
    </row>
    <row r="8" spans="1:3" x14ac:dyDescent="0.25">
      <c r="A8">
        <v>2025</v>
      </c>
      <c r="B8" t="s">
        <v>928</v>
      </c>
      <c r="C8">
        <v>22246</v>
      </c>
    </row>
    <row r="9" spans="1:3" x14ac:dyDescent="0.25">
      <c r="A9">
        <v>2025</v>
      </c>
      <c r="B9" t="s">
        <v>929</v>
      </c>
      <c r="C9">
        <v>11088</v>
      </c>
    </row>
    <row r="10" spans="1:3" x14ac:dyDescent="0.25">
      <c r="A10">
        <v>2025</v>
      </c>
      <c r="B10" t="s">
        <v>930</v>
      </c>
      <c r="C10">
        <v>43079</v>
      </c>
    </row>
    <row r="11" spans="1:3" x14ac:dyDescent="0.25">
      <c r="A11">
        <v>2025</v>
      </c>
      <c r="B11" t="s">
        <v>931</v>
      </c>
      <c r="C11">
        <v>55044</v>
      </c>
    </row>
    <row r="12" spans="1:3" x14ac:dyDescent="0.25">
      <c r="A12">
        <v>2025</v>
      </c>
      <c r="B12" t="s">
        <v>932</v>
      </c>
      <c r="C12">
        <v>11802</v>
      </c>
    </row>
    <row r="13" spans="1:3" x14ac:dyDescent="0.25">
      <c r="A13">
        <v>2026</v>
      </c>
      <c r="B13" t="s">
        <v>933</v>
      </c>
      <c r="C13">
        <v>45766</v>
      </c>
    </row>
    <row r="14" spans="1:3" x14ac:dyDescent="0.25">
      <c r="A14">
        <v>2027</v>
      </c>
      <c r="B14" t="s">
        <v>934</v>
      </c>
      <c r="C14">
        <v>35459</v>
      </c>
    </row>
    <row r="15" spans="1:3" x14ac:dyDescent="0.25">
      <c r="A15">
        <v>2028</v>
      </c>
      <c r="B15" t="s">
        <v>935</v>
      </c>
      <c r="C15">
        <v>15545</v>
      </c>
    </row>
    <row r="16" spans="1:3" x14ac:dyDescent="0.25">
      <c r="A16">
        <v>2029</v>
      </c>
      <c r="B16" t="s">
        <v>936</v>
      </c>
      <c r="C16">
        <v>40759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D51B-2A93-4215-B81F-2299C030A7CC}">
  <dimension ref="A1:C12"/>
  <sheetViews>
    <sheetView workbookViewId="0"/>
  </sheetViews>
  <sheetFormatPr defaultRowHeight="15" x14ac:dyDescent="0.25"/>
  <cols>
    <col min="1" max="1" width="7.28515625" bestFit="1" customWidth="1"/>
    <col min="2" max="2" width="11.7109375" bestFit="1" customWidth="1"/>
    <col min="3" max="3" width="7.85546875" bestFit="1" customWidth="1"/>
  </cols>
  <sheetData>
    <row r="1" spans="1:3" x14ac:dyDescent="0.25">
      <c r="A1" t="s">
        <v>58</v>
      </c>
      <c r="B1" t="s">
        <v>101</v>
      </c>
      <c r="C1" t="s">
        <v>24</v>
      </c>
    </row>
    <row r="2" spans="1:3" x14ac:dyDescent="0.25">
      <c r="A2">
        <v>2024</v>
      </c>
      <c r="B2" t="s">
        <v>103</v>
      </c>
      <c r="C2">
        <v>55874</v>
      </c>
    </row>
    <row r="3" spans="1:3" x14ac:dyDescent="0.25">
      <c r="A3">
        <v>2024</v>
      </c>
      <c r="B3" t="s">
        <v>923</v>
      </c>
      <c r="C3">
        <v>40254</v>
      </c>
    </row>
    <row r="4" spans="1:3" x14ac:dyDescent="0.25">
      <c r="A4">
        <v>2024</v>
      </c>
      <c r="B4" t="s">
        <v>924</v>
      </c>
      <c r="C4">
        <v>52009</v>
      </c>
    </row>
    <row r="5" spans="1:3" x14ac:dyDescent="0.25">
      <c r="A5">
        <v>2024</v>
      </c>
      <c r="B5" t="s">
        <v>925</v>
      </c>
      <c r="C5">
        <v>56912</v>
      </c>
    </row>
    <row r="6" spans="1:3" x14ac:dyDescent="0.25">
      <c r="A6">
        <v>2024</v>
      </c>
      <c r="B6" t="s">
        <v>926</v>
      </c>
      <c r="C6">
        <v>13812</v>
      </c>
    </row>
    <row r="7" spans="1:3" x14ac:dyDescent="0.25">
      <c r="A7">
        <v>2024</v>
      </c>
      <c r="B7" t="s">
        <v>927</v>
      </c>
      <c r="C7">
        <v>6310</v>
      </c>
    </row>
    <row r="8" spans="1:3" x14ac:dyDescent="0.25">
      <c r="A8">
        <v>2024</v>
      </c>
      <c r="B8" t="s">
        <v>928</v>
      </c>
      <c r="C8">
        <v>32490</v>
      </c>
    </row>
    <row r="9" spans="1:3" x14ac:dyDescent="0.25">
      <c r="A9">
        <v>2024</v>
      </c>
      <c r="B9" t="s">
        <v>929</v>
      </c>
      <c r="C9">
        <v>5281</v>
      </c>
    </row>
    <row r="10" spans="1:3" x14ac:dyDescent="0.25">
      <c r="A10">
        <v>2024</v>
      </c>
      <c r="B10" t="s">
        <v>930</v>
      </c>
      <c r="C10">
        <v>8308</v>
      </c>
    </row>
    <row r="11" spans="1:3" x14ac:dyDescent="0.25">
      <c r="A11">
        <v>2024</v>
      </c>
      <c r="B11" t="s">
        <v>931</v>
      </c>
      <c r="C11">
        <v>31862</v>
      </c>
    </row>
    <row r="12" spans="1:3" x14ac:dyDescent="0.25">
      <c r="A12">
        <v>2024</v>
      </c>
      <c r="B12" t="s">
        <v>932</v>
      </c>
      <c r="C12">
        <v>31370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88E6-25CA-4A2C-8385-81754D0A4D29}">
  <dimension ref="A1:C12"/>
  <sheetViews>
    <sheetView workbookViewId="0"/>
  </sheetViews>
  <sheetFormatPr defaultRowHeight="15" x14ac:dyDescent="0.25"/>
  <cols>
    <col min="1" max="1" width="7.28515625" bestFit="1" customWidth="1"/>
    <col min="2" max="2" width="11.7109375" bestFit="1" customWidth="1"/>
    <col min="3" max="3" width="7.85546875" bestFit="1" customWidth="1"/>
  </cols>
  <sheetData>
    <row r="1" spans="1:3" x14ac:dyDescent="0.25">
      <c r="A1" t="s">
        <v>58</v>
      </c>
      <c r="B1" t="s">
        <v>101</v>
      </c>
      <c r="C1" t="s">
        <v>24</v>
      </c>
    </row>
    <row r="2" spans="1:3" x14ac:dyDescent="0.25">
      <c r="A2">
        <v>2023</v>
      </c>
      <c r="B2" t="s">
        <v>103</v>
      </c>
      <c r="C2">
        <v>5091</v>
      </c>
    </row>
    <row r="3" spans="1:3" x14ac:dyDescent="0.25">
      <c r="A3">
        <v>2023</v>
      </c>
      <c r="B3" t="s">
        <v>923</v>
      </c>
      <c r="C3">
        <v>7740</v>
      </c>
    </row>
    <row r="4" spans="1:3" x14ac:dyDescent="0.25">
      <c r="A4">
        <v>2023</v>
      </c>
      <c r="B4" t="s">
        <v>924</v>
      </c>
      <c r="C4">
        <v>6659</v>
      </c>
    </row>
    <row r="5" spans="1:3" x14ac:dyDescent="0.25">
      <c r="A5">
        <v>2023</v>
      </c>
      <c r="B5" t="s">
        <v>925</v>
      </c>
      <c r="C5">
        <v>6044</v>
      </c>
    </row>
    <row r="6" spans="1:3" x14ac:dyDescent="0.25">
      <c r="A6">
        <v>2023</v>
      </c>
      <c r="B6" t="s">
        <v>926</v>
      </c>
      <c r="C6">
        <v>6417</v>
      </c>
    </row>
    <row r="7" spans="1:3" x14ac:dyDescent="0.25">
      <c r="A7">
        <v>2023</v>
      </c>
      <c r="B7" t="s">
        <v>927</v>
      </c>
      <c r="C7">
        <v>3412</v>
      </c>
    </row>
    <row r="8" spans="1:3" x14ac:dyDescent="0.25">
      <c r="A8">
        <v>2024</v>
      </c>
      <c r="B8" t="s">
        <v>928</v>
      </c>
      <c r="C8">
        <v>6927</v>
      </c>
    </row>
    <row r="9" spans="1:3" x14ac:dyDescent="0.25">
      <c r="A9">
        <v>2025</v>
      </c>
      <c r="B9" t="s">
        <v>929</v>
      </c>
      <c r="C9">
        <v>7169</v>
      </c>
    </row>
    <row r="10" spans="1:3" x14ac:dyDescent="0.25">
      <c r="A10">
        <v>2026</v>
      </c>
      <c r="B10" t="s">
        <v>930</v>
      </c>
      <c r="C10">
        <v>3186</v>
      </c>
    </row>
    <row r="11" spans="1:3" x14ac:dyDescent="0.25">
      <c r="A11">
        <v>2027</v>
      </c>
      <c r="B11" t="s">
        <v>931</v>
      </c>
      <c r="C11">
        <v>2466</v>
      </c>
    </row>
    <row r="12" spans="1:3" x14ac:dyDescent="0.25">
      <c r="A12">
        <v>2028</v>
      </c>
      <c r="B12" t="s">
        <v>932</v>
      </c>
      <c r="C12">
        <v>6092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E2"/>
  <sheetViews>
    <sheetView zoomScale="170" zoomScaleNormal="170" workbookViewId="0">
      <selection activeCell="D2" sqref="D2"/>
    </sheetView>
  </sheetViews>
  <sheetFormatPr defaultRowHeight="15" x14ac:dyDescent="0.25"/>
  <cols>
    <col min="1" max="2" width="19.42578125" bestFit="1" customWidth="1"/>
    <col min="4" max="5" width="11.28515625" bestFit="1" customWidth="1"/>
  </cols>
  <sheetData>
    <row r="1" spans="1:5" ht="15.75" thickBot="1" x14ac:dyDescent="0.3">
      <c r="A1" t="s">
        <v>89</v>
      </c>
      <c r="D1" s="23" t="s">
        <v>91</v>
      </c>
      <c r="E1" s="24" t="s">
        <v>92</v>
      </c>
    </row>
    <row r="2" spans="1:5" x14ac:dyDescent="0.25">
      <c r="A2" t="s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29F3-59D7-4BFA-950C-88D580C1609E}">
  <dimension ref="A1:C7"/>
  <sheetViews>
    <sheetView workbookViewId="0"/>
  </sheetViews>
  <sheetFormatPr defaultRowHeight="15" x14ac:dyDescent="0.25"/>
  <cols>
    <col min="1" max="1" width="7.28515625" bestFit="1" customWidth="1"/>
    <col min="2" max="2" width="11.7109375" bestFit="1" customWidth="1"/>
    <col min="3" max="3" width="7.85546875" bestFit="1" customWidth="1"/>
  </cols>
  <sheetData>
    <row r="1" spans="1:3" x14ac:dyDescent="0.25">
      <c r="A1" t="s">
        <v>58</v>
      </c>
      <c r="B1" t="s">
        <v>101</v>
      </c>
      <c r="C1" t="s">
        <v>24</v>
      </c>
    </row>
    <row r="2" spans="1:3" x14ac:dyDescent="0.25">
      <c r="A2">
        <v>2022</v>
      </c>
      <c r="B2" t="s">
        <v>103</v>
      </c>
      <c r="C2">
        <v>7836</v>
      </c>
    </row>
    <row r="3" spans="1:3" x14ac:dyDescent="0.25">
      <c r="A3">
        <v>2022</v>
      </c>
      <c r="B3" t="s">
        <v>923</v>
      </c>
      <c r="C3">
        <v>5007</v>
      </c>
    </row>
    <row r="4" spans="1:3" x14ac:dyDescent="0.25">
      <c r="A4">
        <v>2022</v>
      </c>
      <c r="B4" t="s">
        <v>924</v>
      </c>
      <c r="C4">
        <v>7279</v>
      </c>
    </row>
    <row r="5" spans="1:3" x14ac:dyDescent="0.25">
      <c r="A5">
        <v>2022</v>
      </c>
      <c r="B5" t="s">
        <v>925</v>
      </c>
      <c r="C5">
        <v>3802</v>
      </c>
    </row>
    <row r="6" spans="1:3" x14ac:dyDescent="0.25">
      <c r="A6">
        <v>2022</v>
      </c>
      <c r="B6" t="s">
        <v>926</v>
      </c>
      <c r="C6">
        <v>3775</v>
      </c>
    </row>
    <row r="7" spans="1:3" x14ac:dyDescent="0.25">
      <c r="A7">
        <v>2022</v>
      </c>
      <c r="B7" t="s">
        <v>927</v>
      </c>
      <c r="C7">
        <v>1874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CC4D-5D94-463A-A426-87E77C1B6A3E}">
  <dimension ref="A1"/>
  <sheetViews>
    <sheetView workbookViewId="0"/>
  </sheetViews>
  <sheetFormatPr defaultRowHeight="15" x14ac:dyDescent="0.25"/>
  <cols>
    <col min="1" max="1" width="13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4.5703125" bestFit="1" customWidth="1"/>
    <col min="6" max="6" width="63" bestFit="1" customWidth="1"/>
  </cols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EBA8-DEE4-417F-B314-65C6F757C5A6}">
  <dimension ref="A1:G44"/>
  <sheetViews>
    <sheetView workbookViewId="0">
      <selection activeCell="F4" sqref="F4"/>
    </sheetView>
  </sheetViews>
  <sheetFormatPr defaultRowHeight="15" x14ac:dyDescent="0.25"/>
  <cols>
    <col min="1" max="1" width="7.28515625" bestFit="1" customWidth="1"/>
    <col min="2" max="2" width="11.7109375" bestFit="1" customWidth="1"/>
    <col min="3" max="3" width="7.85546875" bestFit="1" customWidth="1"/>
  </cols>
  <sheetData>
    <row r="1" spans="1:7" x14ac:dyDescent="0.25">
      <c r="A1" t="s">
        <v>58</v>
      </c>
      <c r="B1" t="s">
        <v>101</v>
      </c>
      <c r="C1" t="s">
        <v>24</v>
      </c>
      <c r="G1" s="32"/>
    </row>
    <row r="2" spans="1:7" x14ac:dyDescent="0.25">
      <c r="A2">
        <v>2022</v>
      </c>
      <c r="B2" t="s">
        <v>103</v>
      </c>
      <c r="C2">
        <v>7836</v>
      </c>
    </row>
    <row r="3" spans="1:7" x14ac:dyDescent="0.25">
      <c r="A3">
        <v>2022</v>
      </c>
      <c r="B3" t="s">
        <v>923</v>
      </c>
      <c r="C3">
        <v>5007</v>
      </c>
    </row>
    <row r="4" spans="1:7" x14ac:dyDescent="0.25">
      <c r="A4">
        <v>2022</v>
      </c>
      <c r="B4" t="s">
        <v>924</v>
      </c>
      <c r="C4">
        <v>7279</v>
      </c>
    </row>
    <row r="5" spans="1:7" x14ac:dyDescent="0.25">
      <c r="A5">
        <v>2022</v>
      </c>
      <c r="B5" t="s">
        <v>925</v>
      </c>
      <c r="C5">
        <v>3802</v>
      </c>
    </row>
    <row r="6" spans="1:7" x14ac:dyDescent="0.25">
      <c r="A6">
        <v>2022</v>
      </c>
      <c r="B6" t="s">
        <v>926</v>
      </c>
      <c r="C6">
        <v>3775</v>
      </c>
    </row>
    <row r="7" spans="1:7" x14ac:dyDescent="0.25">
      <c r="A7">
        <v>2022</v>
      </c>
      <c r="B7" t="s">
        <v>927</v>
      </c>
      <c r="C7">
        <v>1874</v>
      </c>
    </row>
    <row r="8" spans="1:7" x14ac:dyDescent="0.25">
      <c r="A8">
        <v>2023</v>
      </c>
      <c r="B8" t="s">
        <v>103</v>
      </c>
      <c r="C8">
        <v>5091</v>
      </c>
    </row>
    <row r="9" spans="1:7" x14ac:dyDescent="0.25">
      <c r="A9">
        <v>2023</v>
      </c>
      <c r="B9" t="s">
        <v>923</v>
      </c>
      <c r="C9">
        <v>7740</v>
      </c>
    </row>
    <row r="10" spans="1:7" x14ac:dyDescent="0.25">
      <c r="A10">
        <v>2023</v>
      </c>
      <c r="B10" t="s">
        <v>924</v>
      </c>
      <c r="C10">
        <v>6659</v>
      </c>
    </row>
    <row r="11" spans="1:7" x14ac:dyDescent="0.25">
      <c r="A11">
        <v>2023</v>
      </c>
      <c r="B11" t="s">
        <v>925</v>
      </c>
      <c r="C11">
        <v>6044</v>
      </c>
    </row>
    <row r="12" spans="1:7" x14ac:dyDescent="0.25">
      <c r="A12">
        <v>2023</v>
      </c>
      <c r="B12" t="s">
        <v>926</v>
      </c>
      <c r="C12">
        <v>6417</v>
      </c>
    </row>
    <row r="13" spans="1:7" x14ac:dyDescent="0.25">
      <c r="A13">
        <v>2023</v>
      </c>
      <c r="B13" t="s">
        <v>927</v>
      </c>
      <c r="C13">
        <v>3412</v>
      </c>
    </row>
    <row r="14" spans="1:7" x14ac:dyDescent="0.25">
      <c r="A14">
        <v>2024</v>
      </c>
      <c r="B14" t="s">
        <v>928</v>
      </c>
      <c r="C14">
        <v>6927</v>
      </c>
    </row>
    <row r="15" spans="1:7" x14ac:dyDescent="0.25">
      <c r="A15">
        <v>2025</v>
      </c>
      <c r="B15" t="s">
        <v>929</v>
      </c>
      <c r="C15">
        <v>7169</v>
      </c>
    </row>
    <row r="16" spans="1:7" x14ac:dyDescent="0.25">
      <c r="A16">
        <v>2026</v>
      </c>
      <c r="B16" t="s">
        <v>930</v>
      </c>
      <c r="C16">
        <v>3186</v>
      </c>
    </row>
    <row r="17" spans="1:3" x14ac:dyDescent="0.25">
      <c r="A17">
        <v>2027</v>
      </c>
      <c r="B17" t="s">
        <v>931</v>
      </c>
      <c r="C17">
        <v>2466</v>
      </c>
    </row>
    <row r="18" spans="1:3" x14ac:dyDescent="0.25">
      <c r="A18">
        <v>2028</v>
      </c>
      <c r="B18" t="s">
        <v>932</v>
      </c>
      <c r="C18">
        <v>6092</v>
      </c>
    </row>
    <row r="19" spans="1:3" x14ac:dyDescent="0.25">
      <c r="A19">
        <v>2024</v>
      </c>
      <c r="B19" t="s">
        <v>103</v>
      </c>
      <c r="C19">
        <v>55874</v>
      </c>
    </row>
    <row r="20" spans="1:3" x14ac:dyDescent="0.25">
      <c r="A20">
        <v>2024</v>
      </c>
      <c r="B20" t="s">
        <v>923</v>
      </c>
      <c r="C20">
        <v>40254</v>
      </c>
    </row>
    <row r="21" spans="1:3" x14ac:dyDescent="0.25">
      <c r="A21">
        <v>2024</v>
      </c>
      <c r="B21" t="s">
        <v>924</v>
      </c>
      <c r="C21">
        <v>52009</v>
      </c>
    </row>
    <row r="22" spans="1:3" x14ac:dyDescent="0.25">
      <c r="A22">
        <v>2024</v>
      </c>
      <c r="B22" t="s">
        <v>925</v>
      </c>
      <c r="C22">
        <v>56912</v>
      </c>
    </row>
    <row r="23" spans="1:3" x14ac:dyDescent="0.25">
      <c r="A23">
        <v>2024</v>
      </c>
      <c r="B23" t="s">
        <v>926</v>
      </c>
      <c r="C23">
        <v>13812</v>
      </c>
    </row>
    <row r="24" spans="1:3" x14ac:dyDescent="0.25">
      <c r="A24">
        <v>2024</v>
      </c>
      <c r="B24" t="s">
        <v>927</v>
      </c>
      <c r="C24">
        <v>6310</v>
      </c>
    </row>
    <row r="25" spans="1:3" x14ac:dyDescent="0.25">
      <c r="A25">
        <v>2024</v>
      </c>
      <c r="B25" t="s">
        <v>928</v>
      </c>
      <c r="C25">
        <v>32490</v>
      </c>
    </row>
    <row r="26" spans="1:3" x14ac:dyDescent="0.25">
      <c r="A26">
        <v>2024</v>
      </c>
      <c r="B26" t="s">
        <v>929</v>
      </c>
      <c r="C26">
        <v>5281</v>
      </c>
    </row>
    <row r="27" spans="1:3" x14ac:dyDescent="0.25">
      <c r="A27">
        <v>2024</v>
      </c>
      <c r="B27" t="s">
        <v>930</v>
      </c>
      <c r="C27">
        <v>8308</v>
      </c>
    </row>
    <row r="28" spans="1:3" x14ac:dyDescent="0.25">
      <c r="A28">
        <v>2024</v>
      </c>
      <c r="B28" t="s">
        <v>931</v>
      </c>
      <c r="C28">
        <v>31862</v>
      </c>
    </row>
    <row r="29" spans="1:3" x14ac:dyDescent="0.25">
      <c r="A29">
        <v>2024</v>
      </c>
      <c r="B29" t="s">
        <v>932</v>
      </c>
      <c r="C29">
        <v>31370</v>
      </c>
    </row>
    <row r="30" spans="1:3" x14ac:dyDescent="0.25">
      <c r="A30">
        <v>2025</v>
      </c>
      <c r="B30" t="s">
        <v>103</v>
      </c>
      <c r="C30">
        <v>43602</v>
      </c>
    </row>
    <row r="31" spans="1:3" x14ac:dyDescent="0.25">
      <c r="A31">
        <v>2025</v>
      </c>
      <c r="B31" t="s">
        <v>923</v>
      </c>
      <c r="C31">
        <v>31981</v>
      </c>
    </row>
    <row r="32" spans="1:3" x14ac:dyDescent="0.25">
      <c r="A32">
        <v>2025</v>
      </c>
      <c r="B32" t="s">
        <v>924</v>
      </c>
      <c r="C32">
        <v>52284</v>
      </c>
    </row>
    <row r="33" spans="1:3" x14ac:dyDescent="0.25">
      <c r="A33">
        <v>2025</v>
      </c>
      <c r="B33" t="s">
        <v>925</v>
      </c>
      <c r="C33">
        <v>23854</v>
      </c>
    </row>
    <row r="34" spans="1:3" x14ac:dyDescent="0.25">
      <c r="A34">
        <v>2025</v>
      </c>
      <c r="B34" t="s">
        <v>926</v>
      </c>
      <c r="C34">
        <v>50917</v>
      </c>
    </row>
    <row r="35" spans="1:3" x14ac:dyDescent="0.25">
      <c r="A35">
        <v>2025</v>
      </c>
      <c r="B35" t="s">
        <v>927</v>
      </c>
      <c r="C35">
        <v>52382</v>
      </c>
    </row>
    <row r="36" spans="1:3" x14ac:dyDescent="0.25">
      <c r="A36">
        <v>2025</v>
      </c>
      <c r="B36" t="s">
        <v>928</v>
      </c>
      <c r="C36">
        <v>22246</v>
      </c>
    </row>
    <row r="37" spans="1:3" x14ac:dyDescent="0.25">
      <c r="A37">
        <v>2025</v>
      </c>
      <c r="B37" t="s">
        <v>929</v>
      </c>
      <c r="C37">
        <v>11088</v>
      </c>
    </row>
    <row r="38" spans="1:3" x14ac:dyDescent="0.25">
      <c r="A38">
        <v>2025</v>
      </c>
      <c r="B38" t="s">
        <v>930</v>
      </c>
      <c r="C38">
        <v>43079</v>
      </c>
    </row>
    <row r="39" spans="1:3" x14ac:dyDescent="0.25">
      <c r="A39">
        <v>2025</v>
      </c>
      <c r="B39" t="s">
        <v>931</v>
      </c>
      <c r="C39">
        <v>55044</v>
      </c>
    </row>
    <row r="40" spans="1:3" x14ac:dyDescent="0.25">
      <c r="A40">
        <v>2025</v>
      </c>
      <c r="B40" t="s">
        <v>932</v>
      </c>
      <c r="C40">
        <v>11802</v>
      </c>
    </row>
    <row r="41" spans="1:3" x14ac:dyDescent="0.25">
      <c r="A41">
        <v>2026</v>
      </c>
      <c r="B41" t="s">
        <v>933</v>
      </c>
      <c r="C41">
        <v>45766</v>
      </c>
    </row>
    <row r="42" spans="1:3" x14ac:dyDescent="0.25">
      <c r="A42">
        <v>2027</v>
      </c>
      <c r="B42" t="s">
        <v>934</v>
      </c>
      <c r="C42">
        <v>35459</v>
      </c>
    </row>
    <row r="43" spans="1:3" x14ac:dyDescent="0.25">
      <c r="A43">
        <v>2028</v>
      </c>
      <c r="B43" t="s">
        <v>935</v>
      </c>
      <c r="C43">
        <v>15545</v>
      </c>
    </row>
    <row r="44" spans="1:3" x14ac:dyDescent="0.25">
      <c r="A44">
        <v>2029</v>
      </c>
      <c r="B44" t="s">
        <v>936</v>
      </c>
      <c r="C44">
        <v>40759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R28"/>
  <sheetViews>
    <sheetView showGridLines="0" zoomScale="80" zoomScaleNormal="80" workbookViewId="0">
      <selection activeCell="T6" sqref="T6"/>
    </sheetView>
  </sheetViews>
  <sheetFormatPr defaultRowHeight="15" x14ac:dyDescent="0.25"/>
  <cols>
    <col min="1" max="1" width="13.42578125" bestFit="1" customWidth="1"/>
    <col min="2" max="2" width="12.28515625" bestFit="1" customWidth="1"/>
    <col min="14" max="14" width="10.42578125" customWidth="1"/>
  </cols>
  <sheetData>
    <row r="1" spans="1:18" x14ac:dyDescent="0.25">
      <c r="A1" s="3" t="s">
        <v>3</v>
      </c>
      <c r="B1" s="3" t="s">
        <v>4</v>
      </c>
    </row>
    <row r="2" spans="1:18" x14ac:dyDescent="0.25">
      <c r="A2" s="4" t="s">
        <v>5</v>
      </c>
      <c r="B2" s="4">
        <v>45</v>
      </c>
      <c r="O2" t="s">
        <v>6</v>
      </c>
    </row>
    <row r="3" spans="1:18" x14ac:dyDescent="0.25">
      <c r="A3" s="4" t="s">
        <v>7</v>
      </c>
      <c r="B3" s="4">
        <v>5</v>
      </c>
    </row>
    <row r="4" spans="1:18" x14ac:dyDescent="0.25">
      <c r="A4" s="4" t="s">
        <v>8</v>
      </c>
      <c r="B4" s="4">
        <v>23</v>
      </c>
      <c r="O4" t="s">
        <v>9</v>
      </c>
    </row>
    <row r="5" spans="1:18" x14ac:dyDescent="0.25">
      <c r="A5" s="4" t="s">
        <v>10</v>
      </c>
      <c r="B5" s="4">
        <v>26</v>
      </c>
    </row>
    <row r="6" spans="1:18" x14ac:dyDescent="0.25">
      <c r="A6" s="4" t="s">
        <v>11</v>
      </c>
      <c r="B6" s="4">
        <v>72</v>
      </c>
      <c r="R6" t="s">
        <v>12</v>
      </c>
    </row>
    <row r="7" spans="1:18" x14ac:dyDescent="0.25">
      <c r="A7" s="4" t="s">
        <v>13</v>
      </c>
      <c r="B7" s="4">
        <v>25</v>
      </c>
    </row>
    <row r="8" spans="1:18" x14ac:dyDescent="0.25">
      <c r="P8" t="s">
        <v>14</v>
      </c>
    </row>
    <row r="12" spans="1:18" x14ac:dyDescent="0.25">
      <c r="A12" t="s">
        <v>15</v>
      </c>
    </row>
    <row r="13" spans="1:18" x14ac:dyDescent="0.25">
      <c r="Q13" t="s">
        <v>16</v>
      </c>
    </row>
    <row r="18" spans="2:18" x14ac:dyDescent="0.25">
      <c r="R18" t="s">
        <v>17</v>
      </c>
    </row>
    <row r="22" spans="2:18" x14ac:dyDescent="0.25">
      <c r="B22" t="s">
        <v>18</v>
      </c>
      <c r="P22" t="s">
        <v>19</v>
      </c>
    </row>
    <row r="23" spans="2:18" x14ac:dyDescent="0.25">
      <c r="H23" t="s">
        <v>20</v>
      </c>
    </row>
    <row r="26" spans="2:18" x14ac:dyDescent="0.25">
      <c r="F26" t="s">
        <v>21</v>
      </c>
    </row>
    <row r="28" spans="2:18" x14ac:dyDescent="0.25">
      <c r="L28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G11"/>
  <sheetViews>
    <sheetView showGridLines="0" zoomScale="110" zoomScaleNormal="110" workbookViewId="0">
      <selection activeCell="O14" sqref="O14"/>
    </sheetView>
  </sheetViews>
  <sheetFormatPr defaultRowHeight="15" x14ac:dyDescent="0.25"/>
  <cols>
    <col min="1" max="1" width="11.42578125" bestFit="1" customWidth="1"/>
    <col min="2" max="2" width="10.7109375" bestFit="1" customWidth="1"/>
  </cols>
  <sheetData>
    <row r="1" spans="1:7" x14ac:dyDescent="0.25">
      <c r="A1" s="9" t="s">
        <v>39</v>
      </c>
      <c r="B1" s="5" t="s">
        <v>24</v>
      </c>
      <c r="F1" s="1"/>
      <c r="G1" s="1"/>
    </row>
    <row r="2" spans="1:7" x14ac:dyDescent="0.25">
      <c r="A2" s="10" t="s">
        <v>28</v>
      </c>
      <c r="B2" s="4">
        <v>629722</v>
      </c>
    </row>
    <row r="3" spans="1:7" x14ac:dyDescent="0.25">
      <c r="A3" s="10" t="s">
        <v>29</v>
      </c>
      <c r="B3" s="4">
        <v>506001</v>
      </c>
    </row>
    <row r="4" spans="1:7" x14ac:dyDescent="0.25">
      <c r="A4" s="10" t="s">
        <v>30</v>
      </c>
      <c r="B4" s="4">
        <v>820228</v>
      </c>
    </row>
    <row r="5" spans="1:7" x14ac:dyDescent="0.25">
      <c r="A5" s="10" t="s">
        <v>31</v>
      </c>
      <c r="B5" s="4">
        <v>835241</v>
      </c>
    </row>
    <row r="6" spans="1:7" x14ac:dyDescent="0.25">
      <c r="A6" s="10" t="s">
        <v>32</v>
      </c>
      <c r="B6" s="4">
        <v>348481</v>
      </c>
    </row>
    <row r="7" spans="1:7" x14ac:dyDescent="0.25">
      <c r="A7" s="10" t="s">
        <v>33</v>
      </c>
      <c r="B7" s="4">
        <v>289524</v>
      </c>
    </row>
    <row r="8" spans="1:7" x14ac:dyDescent="0.25">
      <c r="A8" s="10" t="s">
        <v>34</v>
      </c>
      <c r="B8" s="4">
        <v>694980</v>
      </c>
    </row>
    <row r="9" spans="1:7" x14ac:dyDescent="0.25">
      <c r="A9" s="10" t="s">
        <v>37</v>
      </c>
      <c r="B9" s="4">
        <v>718785</v>
      </c>
    </row>
    <row r="10" spans="1:7" x14ac:dyDescent="0.25">
      <c r="A10" s="10" t="s">
        <v>35</v>
      </c>
      <c r="B10" s="4">
        <v>584278</v>
      </c>
    </row>
    <row r="11" spans="1:7" x14ac:dyDescent="0.25">
      <c r="A11" s="10" t="s">
        <v>36</v>
      </c>
      <c r="B11" s="4">
        <v>954794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G8"/>
  <sheetViews>
    <sheetView showGridLines="0" topLeftCell="A4" zoomScale="120" zoomScaleNormal="120" workbookViewId="0">
      <selection activeCell="B3" sqref="B3"/>
    </sheetView>
  </sheetViews>
  <sheetFormatPr defaultRowHeight="15" x14ac:dyDescent="0.25"/>
  <cols>
    <col min="1" max="1" width="9.140625" style="15"/>
    <col min="2" max="2" width="9.5703125" style="15" customWidth="1"/>
    <col min="3" max="3" width="12.5703125" style="15" bestFit="1" customWidth="1"/>
    <col min="4" max="16384" width="9.140625" style="15"/>
  </cols>
  <sheetData>
    <row r="1" spans="1:7" x14ac:dyDescent="0.25">
      <c r="A1" s="19" t="s">
        <v>48</v>
      </c>
      <c r="B1" s="20" t="s">
        <v>71</v>
      </c>
      <c r="C1" s="20" t="s">
        <v>69</v>
      </c>
      <c r="F1" s="16" t="s">
        <v>93</v>
      </c>
      <c r="G1" s="16"/>
    </row>
    <row r="2" spans="1:7" x14ac:dyDescent="0.25">
      <c r="A2" s="17" t="s">
        <v>49</v>
      </c>
      <c r="B2" s="17">
        <v>25000</v>
      </c>
      <c r="C2" s="18">
        <f>B2/$B$8</f>
        <v>0.19718420948850415</v>
      </c>
    </row>
    <row r="3" spans="1:7" x14ac:dyDescent="0.25">
      <c r="A3" s="17" t="s">
        <v>50</v>
      </c>
      <c r="B3" s="17">
        <v>21983</v>
      </c>
      <c r="C3" s="18">
        <f t="shared" ref="C3:C7" si="0">B3/$B$8</f>
        <v>0.17338801908743148</v>
      </c>
    </row>
    <row r="4" spans="1:7" x14ac:dyDescent="0.25">
      <c r="A4" s="17" t="s">
        <v>51</v>
      </c>
      <c r="B4" s="17">
        <v>13643</v>
      </c>
      <c r="C4" s="18">
        <f t="shared" si="0"/>
        <v>0.10760736680206649</v>
      </c>
    </row>
    <row r="5" spans="1:7" x14ac:dyDescent="0.25">
      <c r="A5" s="17" t="s">
        <v>52</v>
      </c>
      <c r="B5" s="17">
        <v>15331</v>
      </c>
      <c r="C5" s="18">
        <f t="shared" si="0"/>
        <v>0.12092124462673029</v>
      </c>
    </row>
    <row r="6" spans="1:7" x14ac:dyDescent="0.25">
      <c r="A6" s="17" t="s">
        <v>53</v>
      </c>
      <c r="B6" s="17">
        <v>36999</v>
      </c>
      <c r="C6" s="18">
        <f t="shared" si="0"/>
        <v>0.29182474267460662</v>
      </c>
    </row>
    <row r="7" spans="1:7" x14ac:dyDescent="0.25">
      <c r="A7" s="17" t="s">
        <v>54</v>
      </c>
      <c r="B7" s="17">
        <v>13829</v>
      </c>
      <c r="C7" s="18">
        <f t="shared" si="0"/>
        <v>0.10907441732066096</v>
      </c>
    </row>
    <row r="8" spans="1:7" x14ac:dyDescent="0.25">
      <c r="B8" s="16">
        <f>SUM(B2:B7)</f>
        <v>126785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I11"/>
  <sheetViews>
    <sheetView showGridLines="0" zoomScale="110" zoomScaleNormal="110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10.5703125" bestFit="1" customWidth="1"/>
  </cols>
  <sheetData>
    <row r="1" spans="1:9" x14ac:dyDescent="0.25">
      <c r="A1" s="9" t="s">
        <v>58</v>
      </c>
      <c r="B1" s="9" t="s">
        <v>24</v>
      </c>
      <c r="G1" s="1"/>
      <c r="H1" s="1"/>
      <c r="I1" s="1"/>
    </row>
    <row r="2" spans="1:9" x14ac:dyDescent="0.25">
      <c r="A2" s="10">
        <v>1991</v>
      </c>
      <c r="B2" s="10">
        <v>18000</v>
      </c>
    </row>
    <row r="3" spans="1:9" x14ac:dyDescent="0.25">
      <c r="A3" s="10">
        <v>1992</v>
      </c>
      <c r="B3" s="10">
        <v>21983</v>
      </c>
    </row>
    <row r="4" spans="1:9" x14ac:dyDescent="0.25">
      <c r="A4" s="10">
        <v>1993</v>
      </c>
      <c r="B4" s="10">
        <v>32672</v>
      </c>
    </row>
    <row r="5" spans="1:9" x14ac:dyDescent="0.25">
      <c r="A5" s="10">
        <v>1994</v>
      </c>
      <c r="B5" s="10">
        <v>23452</v>
      </c>
    </row>
    <row r="6" spans="1:9" x14ac:dyDescent="0.25">
      <c r="A6" s="10">
        <v>1995</v>
      </c>
      <c r="B6" s="10">
        <v>27890</v>
      </c>
    </row>
    <row r="7" spans="1:9" x14ac:dyDescent="0.25">
      <c r="A7" s="10">
        <v>1996</v>
      </c>
      <c r="B7" s="10">
        <v>19800</v>
      </c>
    </row>
    <row r="8" spans="1:9" x14ac:dyDescent="0.25">
      <c r="A8" s="10">
        <v>1997</v>
      </c>
      <c r="B8" s="10">
        <v>16272</v>
      </c>
    </row>
    <row r="9" spans="1:9" x14ac:dyDescent="0.25">
      <c r="A9" s="10">
        <v>1998</v>
      </c>
      <c r="B9" s="10">
        <v>35675</v>
      </c>
    </row>
    <row r="10" spans="1:9" x14ac:dyDescent="0.25">
      <c r="A10" s="10">
        <v>1999</v>
      </c>
      <c r="B10" s="10">
        <v>25980</v>
      </c>
    </row>
    <row r="11" spans="1:9" x14ac:dyDescent="0.25">
      <c r="A11" s="10">
        <v>2000</v>
      </c>
      <c r="B11" s="10">
        <v>15000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B11"/>
  <sheetViews>
    <sheetView showGridLines="0" zoomScale="110" zoomScaleNormal="110" workbookViewId="0">
      <selection activeCell="O16" sqref="O16"/>
    </sheetView>
  </sheetViews>
  <sheetFormatPr defaultRowHeight="15" x14ac:dyDescent="0.25"/>
  <cols>
    <col min="1" max="1" width="16.85546875" style="13" bestFit="1" customWidth="1"/>
    <col min="2" max="2" width="10.85546875" style="13" bestFit="1" customWidth="1"/>
    <col min="3" max="16384" width="9.140625" style="13"/>
  </cols>
  <sheetData>
    <row r="1" spans="1:2" x14ac:dyDescent="0.25">
      <c r="A1" s="11" t="s">
        <v>0</v>
      </c>
      <c r="B1" s="12" t="s">
        <v>23</v>
      </c>
    </row>
    <row r="2" spans="1:2" x14ac:dyDescent="0.25">
      <c r="A2" s="14" t="s">
        <v>63</v>
      </c>
      <c r="B2" s="14">
        <v>36999</v>
      </c>
    </row>
    <row r="3" spans="1:2" x14ac:dyDescent="0.25">
      <c r="A3" s="14" t="s">
        <v>66</v>
      </c>
      <c r="B3" s="14">
        <v>30814</v>
      </c>
    </row>
    <row r="4" spans="1:2" x14ac:dyDescent="0.25">
      <c r="A4" s="14" t="s">
        <v>68</v>
      </c>
      <c r="B4" s="14">
        <v>24399</v>
      </c>
    </row>
    <row r="5" spans="1:2" x14ac:dyDescent="0.25">
      <c r="A5" s="14" t="s">
        <v>60</v>
      </c>
      <c r="B5" s="14">
        <v>21983</v>
      </c>
    </row>
    <row r="6" spans="1:2" x14ac:dyDescent="0.25">
      <c r="A6" s="14" t="s">
        <v>59</v>
      </c>
      <c r="B6" s="14">
        <v>18000</v>
      </c>
    </row>
    <row r="7" spans="1:2" x14ac:dyDescent="0.25">
      <c r="A7" s="14" t="s">
        <v>67</v>
      </c>
      <c r="B7" s="14">
        <v>17563</v>
      </c>
    </row>
    <row r="8" spans="1:2" x14ac:dyDescent="0.25">
      <c r="A8" s="14" t="s">
        <v>62</v>
      </c>
      <c r="B8" s="14">
        <v>15331</v>
      </c>
    </row>
    <row r="9" spans="1:2" x14ac:dyDescent="0.25">
      <c r="A9" s="14" t="s">
        <v>64</v>
      </c>
      <c r="B9" s="14">
        <v>13829</v>
      </c>
    </row>
    <row r="10" spans="1:2" x14ac:dyDescent="0.25">
      <c r="A10" s="14" t="s">
        <v>61</v>
      </c>
      <c r="B10" s="14">
        <v>13643</v>
      </c>
    </row>
    <row r="11" spans="1:2" x14ac:dyDescent="0.25">
      <c r="A11" s="14" t="s">
        <v>65</v>
      </c>
      <c r="B11" s="14">
        <v>2000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N17"/>
  <sheetViews>
    <sheetView showGridLines="0" topLeftCell="C1" workbookViewId="0">
      <selection activeCell="L18" sqref="L18"/>
    </sheetView>
  </sheetViews>
  <sheetFormatPr defaultRowHeight="15" x14ac:dyDescent="0.25"/>
  <cols>
    <col min="3" max="3" width="9.5703125" bestFit="1" customWidth="1"/>
    <col min="4" max="4" width="7.28515625" bestFit="1" customWidth="1"/>
    <col min="7" max="7" width="26" bestFit="1" customWidth="1"/>
    <col min="14" max="14" width="22" customWidth="1"/>
  </cols>
  <sheetData>
    <row r="1" spans="1:14" ht="32.25" thickBot="1" x14ac:dyDescent="0.3">
      <c r="A1" s="1" t="s">
        <v>25</v>
      </c>
      <c r="G1" s="38" t="s">
        <v>55</v>
      </c>
      <c r="H1" s="39"/>
      <c r="I1" s="39"/>
      <c r="J1" s="39"/>
      <c r="K1" s="40"/>
      <c r="N1" s="21" t="s">
        <v>94</v>
      </c>
    </row>
    <row r="2" spans="1:14" ht="31.5" x14ac:dyDescent="0.25">
      <c r="A2" s="1" t="s">
        <v>26</v>
      </c>
      <c r="G2" s="7"/>
      <c r="H2" s="7"/>
      <c r="I2" s="7"/>
      <c r="J2" s="7"/>
      <c r="K2" s="7"/>
    </row>
    <row r="3" spans="1:14" ht="31.5" x14ac:dyDescent="0.25">
      <c r="A3" s="5" t="s">
        <v>0</v>
      </c>
      <c r="B3" s="5" t="s">
        <v>24</v>
      </c>
      <c r="C3" s="5" t="s">
        <v>27</v>
      </c>
      <c r="G3" s="7"/>
      <c r="H3" s="7"/>
      <c r="I3" s="7"/>
      <c r="J3" s="7"/>
      <c r="K3" s="7"/>
    </row>
    <row r="4" spans="1:14" ht="15" customHeight="1" x14ac:dyDescent="0.25">
      <c r="A4" s="6" t="s">
        <v>41</v>
      </c>
      <c r="B4" s="6">
        <v>25000</v>
      </c>
      <c r="C4" s="6">
        <v>18000</v>
      </c>
      <c r="E4" s="8"/>
      <c r="G4" s="7"/>
      <c r="H4" s="7"/>
      <c r="I4" s="7"/>
      <c r="J4" s="7"/>
      <c r="K4" s="7"/>
    </row>
    <row r="5" spans="1:14" ht="15" customHeight="1" x14ac:dyDescent="0.25">
      <c r="A5" s="6" t="s">
        <v>42</v>
      </c>
      <c r="B5" s="6">
        <v>21983</v>
      </c>
      <c r="C5" s="6">
        <v>18000</v>
      </c>
      <c r="E5" s="8"/>
    </row>
    <row r="6" spans="1:14" ht="15" customHeight="1" x14ac:dyDescent="0.25">
      <c r="A6" s="6" t="s">
        <v>43</v>
      </c>
      <c r="B6" s="6">
        <v>13643</v>
      </c>
      <c r="C6" s="6">
        <v>18000</v>
      </c>
      <c r="E6" s="8"/>
    </row>
    <row r="7" spans="1:14" ht="15" customHeight="1" x14ac:dyDescent="0.25">
      <c r="A7" s="6" t="s">
        <v>44</v>
      </c>
      <c r="B7" s="6">
        <v>21000</v>
      </c>
      <c r="C7" s="6">
        <v>15000</v>
      </c>
      <c r="E7" s="8"/>
    </row>
    <row r="8" spans="1:14" x14ac:dyDescent="0.25">
      <c r="A8" s="6" t="s">
        <v>45</v>
      </c>
      <c r="B8" s="6">
        <v>36999</v>
      </c>
      <c r="C8" s="6">
        <v>18000</v>
      </c>
      <c r="E8" s="8"/>
    </row>
    <row r="9" spans="1:14" x14ac:dyDescent="0.25">
      <c r="A9" s="6" t="s">
        <v>46</v>
      </c>
      <c r="B9" s="6">
        <v>13829</v>
      </c>
      <c r="C9" s="6">
        <v>18000</v>
      </c>
      <c r="E9" s="8"/>
    </row>
    <row r="11" spans="1:14" x14ac:dyDescent="0.25">
      <c r="A11" s="5" t="s">
        <v>0</v>
      </c>
      <c r="B11" s="5" t="s">
        <v>24</v>
      </c>
      <c r="C11" s="5" t="s">
        <v>72</v>
      </c>
    </row>
    <row r="12" spans="1:14" x14ac:dyDescent="0.25">
      <c r="A12" s="6" t="s">
        <v>41</v>
      </c>
      <c r="B12" s="6">
        <v>25000</v>
      </c>
      <c r="C12" s="22">
        <v>0.25</v>
      </c>
    </row>
    <row r="13" spans="1:14" x14ac:dyDescent="0.25">
      <c r="A13" s="6" t="s">
        <v>42</v>
      </c>
      <c r="B13" s="6">
        <v>21983</v>
      </c>
      <c r="C13" s="22">
        <v>0.76</v>
      </c>
    </row>
    <row r="14" spans="1:14" x14ac:dyDescent="0.25">
      <c r="A14" s="6" t="s">
        <v>43</v>
      </c>
      <c r="B14" s="6">
        <v>13643</v>
      </c>
      <c r="C14" s="22">
        <v>0.61</v>
      </c>
    </row>
    <row r="15" spans="1:14" x14ac:dyDescent="0.25">
      <c r="A15" s="6" t="s">
        <v>44</v>
      </c>
      <c r="B15" s="6">
        <v>21000</v>
      </c>
      <c r="C15" s="22">
        <v>0.45</v>
      </c>
    </row>
    <row r="16" spans="1:14" x14ac:dyDescent="0.25">
      <c r="A16" s="6" t="s">
        <v>45</v>
      </c>
      <c r="B16" s="6">
        <v>36999</v>
      </c>
      <c r="C16" s="22">
        <v>0.23</v>
      </c>
    </row>
    <row r="17" spans="1:3" x14ac:dyDescent="0.25">
      <c r="A17" s="6" t="s">
        <v>46</v>
      </c>
      <c r="B17" s="6">
        <v>13829</v>
      </c>
      <c r="C17" s="22">
        <v>0.87</v>
      </c>
    </row>
  </sheetData>
  <mergeCells count="1"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/>
  <dimension ref="A1:F8"/>
  <sheetViews>
    <sheetView showGridLines="0" zoomScaleNormal="100" workbookViewId="0">
      <selection activeCell="O11" sqref="O11"/>
    </sheetView>
  </sheetViews>
  <sheetFormatPr defaultRowHeight="15" x14ac:dyDescent="0.25"/>
  <sheetData>
    <row r="1" spans="1:6" x14ac:dyDescent="0.25">
      <c r="A1" s="28" t="s">
        <v>0</v>
      </c>
      <c r="B1" s="29" t="s">
        <v>24</v>
      </c>
      <c r="E1" s="1" t="s">
        <v>97</v>
      </c>
      <c r="F1" s="1" t="s">
        <v>98</v>
      </c>
    </row>
    <row r="2" spans="1:6" x14ac:dyDescent="0.25">
      <c r="A2" s="26" t="s">
        <v>41</v>
      </c>
      <c r="B2" s="27">
        <v>25000</v>
      </c>
    </row>
    <row r="3" spans="1:6" x14ac:dyDescent="0.25">
      <c r="A3" s="26" t="s">
        <v>42</v>
      </c>
      <c r="B3" s="27">
        <v>21983</v>
      </c>
    </row>
    <row r="4" spans="1:6" x14ac:dyDescent="0.25">
      <c r="A4" s="26" t="s">
        <v>43</v>
      </c>
      <c r="B4" s="27">
        <v>13643</v>
      </c>
    </row>
    <row r="5" spans="1:6" x14ac:dyDescent="0.25">
      <c r="A5" s="26" t="s">
        <v>44</v>
      </c>
      <c r="B5" s="27">
        <v>21000</v>
      </c>
    </row>
    <row r="6" spans="1:6" x14ac:dyDescent="0.25">
      <c r="A6" s="26" t="s">
        <v>95</v>
      </c>
      <c r="B6" s="27">
        <v>12980</v>
      </c>
    </row>
    <row r="7" spans="1:6" x14ac:dyDescent="0.25">
      <c r="A7" s="30" t="s">
        <v>46</v>
      </c>
      <c r="B7" s="31">
        <v>13829</v>
      </c>
    </row>
    <row r="8" spans="1:6" x14ac:dyDescent="0.25">
      <c r="A8" s="30" t="s">
        <v>96</v>
      </c>
      <c r="B8" s="31">
        <v>14524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9 c 6 9 b 0 - 4 c 8 1 - 4 1 3 3 - b e 5 d - d 7 3 a 1 d 4 e 3 5 a 9 "   x m l n s = " h t t p : / / s c h e m a s . m i c r o s o f t . c o m / D a t a M a s h u p " > A A A A A C Q G A A B Q S w M E F A A C A A g A w K V D W G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w K V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l Q 1 j S S C o o H g M A A N E N A A A T A B w A R m 9 y b X V s Y X M v U 2 V j d G l v b j E u b S C i G A A o o B Q A A A A A A A A A A A A A A A A A A A A A A A A A A A D t V 8 1 u 2 k A Q v k f K O 6 y W Q 4 3 k m O K Q q k r E I c G 0 p W k S E l N F F U T R Y g / Y 6 n q X 7 q 6 B C P E u f Z Y + W d c / B C O M W k V t c o k v 9 s 7 n n f 1 m v p k B S / B U y B l y s 3 v 9 Z H 9 v f 0 8 G R I C P 2 t H E I Y q g J q K g 9 v e Q v l w e C w + 0 p S W n l s O 9 O A K m j A 8 h B a v F m d I L a e D W 8 e C r B C E H Z O D w G a O c + H J w C T M 0 4 t Q H g Q y 7 O m j P P a A H 9 U M V o M + E v b E b g / w 0 S 8 0 V r p p 9 B 2 g Y h Q p E E 5 v Y R C 1 O 4 4 j J Z s N E b e Z x P 2 T j Z t 0 + s k 1 0 H X M F r n q g 0 F w / W p e c w V 3 V z F h X c F f w S G M + + g R E U 5 B Y h 9 A j Q / 1 i j u R 2 I w v Q R P 3 c f k q p 6 x F K h G w q E R d d t g L C x t p j 7 2 E C a 3 c 9 Q Z g c c R F l h B N Q G i X n m 4 s F 7 j g 6 s A 5 T 7 x p W 8 t 7 S R A t 8 S S L Q V q X X S M F c p U Y H Z D h m J B F o C 2 v x m C n x s G F f V v f 3 Q l Z K t K i v q 7 i A n Q q 7 P 6 i V g E M i w c B O 2 z 3 v X X U P n O 7 N x 3 r b H l y 4 Z x 1 9 J n a v v 5 w R 5 Q X v T y / w K j f + k N 8 X f W c u F 3 3 X C y A i T a x x b H Y U R E 3 8 + B q + W / a T + 9 2 a + Y a b I u 8 K T n O N b F x K / B a G V p e M w U g e 1 l U Z K D W R x 7 X a b D a z Z l x Q n 0 e g y 0 t a I R v x m s c F Z 2 Q a i l j W c H U V S X K y v Y 7 A z j k + p Q Z S V 4 n q l W 3 R c w 1 N d K U C E F s S 9 7 g i F L W 0 D r K k Y H R f 7 Y C y f Q 4 Q F e z Y u A v L d t 6 A x 6 e g M 7 7 F K N m 7 G z 3 V o 2 Q K j 6 w 2 Q R d E y G O p O 1 q E K t S t V R b u r 5 / p 5 h q q X 6 A J n 2 w T z I g X 8 N Q F i 6 M h i E I E P Z C q L L z E X E M V g 4 6 q 6 A / X L g Z d P o n p q i U L 2 N / 2 X g C g 6 q X 1 m 4 5 G 6 5 a L 7 0 P O v / + b 4 e o S C j I t 5 + z R f m v b 1 p z K u W 5 a n T Z K d Q b 1 e F v V f c b u P r 0 V G j j v 2 R T E 5 n n I / H z 1 2 L 1 P G L i F o 5 5 n 7 H 4 D I n b 2 4 H a 9 J u l 6 k s S V P F O J J O W T 6 p m U P n x V + r m U P n x Z p R u v S j + X 0 o 2 X V f r o V e n / q / T p Z A L M L / + F z l i 3 e D Q M G R i L L A n m 5 s A 3 N 6 e C u V k 6 y 3 V K d I W o 5 G 8 U u u G z Q q J d o P q T L L E 9 f p M A 8 Y J M 6 G I E m / t P f g N Q S w E C L Q A U A A I A C A D A p U N Y b / x z K 6 Q A A A D 2 A A A A E g A A A A A A A A A A A A A A A A A A A A A A Q 2 9 u Z m l n L 1 B h Y 2 t h Z 2 U u e G 1 s U E s B A i 0 A F A A C A A g A w K V D W A / K 6 a u k A A A A 6 Q A A A B M A A A A A A A A A A A A A A A A A 8 A A A A F t D b 2 5 0 Z W 5 0 X 1 R 5 c G V z X S 5 4 b W x Q S w E C L Q A U A A I A C A D A p U N Y 0 k g q K B 4 D A A D R D Q A A E w A A A A A A A A A A A A A A A A D h A Q A A R m 9 y b X V s Y X M v U 2 V j d G l v b j E u b V B L B Q Y A A A A A A w A D A M I A A A B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U Q A A A A A A A M N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X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w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E Y X R h L 0 F 1 d G 9 S Z W 1 v d m V k Q 2 9 s d W 1 u c z E u e 0 l E L D B 9 J n F 1 b 3 Q 7 L C Z x d W 9 0 O 1 N l Y 3 R p b 2 4 x L 0 V t c E R h d G E v Q X V 0 b 1 J l b W 9 2 Z W R D b 2 x 1 b W 5 z M S 5 7 T m F t Z S w x f S Z x d W 9 0 O y w m c X V v d D t T Z W N 0 a W 9 u M S 9 F b X B E Y X R h L 0 F 1 d G 9 S Z W 1 v d m V k Q 2 9 s d W 1 u c z E u e 0 R l c 2 l n b m F 0 a W 9 u L D J 9 J n F 1 b 3 Q 7 L C Z x d W 9 0 O 1 N l Y 3 R p b 2 4 x L 0 V t c E R h d G E v Q X V 0 b 1 J l b W 9 2 Z W R D b 2 x 1 b W 5 z M S 5 7 Q 2 9 1 b n R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b X B E Y X R h L 0 F 1 d G 9 S Z W 1 v d m V k Q 2 9 s d W 1 u c z E u e 0 l E L D B 9 J n F 1 b 3 Q 7 L C Z x d W 9 0 O 1 N l Y 3 R p b 2 4 x L 0 V t c E R h d G E v Q X V 0 b 1 J l b W 9 2 Z W R D b 2 x 1 b W 5 z M S 5 7 T m F t Z S w x f S Z x d W 9 0 O y w m c X V v d D t T Z W N 0 a W 9 u M S 9 F b X B E Y X R h L 0 F 1 d G 9 S Z W 1 v d m V k Q 2 9 s d W 1 u c z E u e 0 R l c 2 l n b m F 0 a W 9 u L D J 9 J n F 1 b 3 Q 7 L C Z x d W 9 0 O 1 N l Y 3 R p b 2 4 x L 0 V t c E R h d G E v Q X V 0 b 1 J l b W 9 2 Z W R D b 2 x 1 b W 5 z M S 5 7 Q 2 9 1 b n R y e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m F t Z S Z x d W 9 0 O y w m c X V v d D t E Z X N p Z 2 5 h d G l v b i Z x d W 9 0 O y w m c X V v d D t D b 3 V u d H J 5 J n F 1 b 3 Q 7 X S I g L z 4 8 R W 5 0 c n k g V H l w Z T 0 i R m l s b E N v b H V t b l R 5 c G V z I i B W Y W x 1 Z T 0 i c 0 F 3 W U d C Z z 0 9 I i A v P j x F b n R y e S B U e X B l P S J G a W x s T G F z d F V w Z G F 0 Z W Q i I F Z h b H V l P S J k M j A y N C 0 w M i 0 w M 1 Q x N D o 0 O T o w N C 4 5 O D A 1 O D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U X V l c n l J R C I g V m F s d W U 9 I n M 2 N z Q 5 Y W U w N y 0 2 M T M 3 L T Q 4 M W Y t Y m R k M S 1 l Y j d i Y W Y 2 O D B k M j M i I C 8 + P C 9 T d G F i b G V F b n R y a W V z P j w v S X R l b T 4 8 S X R l b T 4 8 S X R l b U x v Y 2 F 0 a W 9 u P j x J d G V t V H l w Z T 5 G b 3 J t d W x h P C 9 J d G V t V H l w Z T 4 8 S X R l b V B h d G g + U 2 V j d G l v b j E v R W 1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z a 3 R v c C 1 k c H J n M W U y X F x c X G 1 z Y m k 7 U 1 F M Q m F 0 Y 2 g 4 Q U 0 v Z G J v L 1 N 0 b 3 J l R G F 0 Y S 5 7 U 3 R v c m V O Y W 1 l L D B 9 J n F 1 b 3 Q 7 L C Z x d W 9 0 O 1 N l c n Z l c i 5 E Y X R h Y m F z Z V x c L z I v U 1 F M L 2 R l c 2 t 0 b 3 A t Z H B y Z z F l M l x c X F x t c 2 J p O 1 N R T E J h d G N o O E F N L 2 R i b y 9 T d G 9 y Z U R h d G E u e 0 N J V F k s M X 0 m c X V v d D s s J n F 1 b 3 Q 7 U 2 V y d m V y L k R h d G F i Y X N l X F w v M i 9 T U U w v Z G V z a 3 R v c C 1 k c H J n M W U y X F x c X G 1 z Y m k 7 U 1 F M Q m F 0 Y 2 g 4 Q U 0 v Z G J v L 1 N 0 b 3 J l R G F 0 Y S 5 7 U k V H S U 9 O L D J 9 J n F 1 b 3 Q 7 L C Z x d W 9 0 O 1 N l c n Z l c i 5 E Y X R h Y m F z Z V x c L z I v U 1 F M L 2 R l c 2 t 0 b 3 A t Z H B y Z z F l M l x c X F x t c 2 J p O 1 N R T E J h d G N o O E F N L 2 R i b y 9 T d G 9 y Z U R h d G E u e 1 N B U E 5 h b W U s M 3 0 m c X V v d D s s J n F 1 b 3 Q 7 U 2 V y d m V y L k R h d G F i Y X N l X F w v M i 9 T U U w v Z G V z a 3 R v c C 1 k c H J n M W U y X F x c X G 1 z Y m k 7 U 1 F M Q m F 0 Y 2 g 4 Q U 0 v Z G J v L 1 N 0 b 3 J l R G F 0 Y S 5 7 U G x h c 3 R p Y y w 0 f S Z x d W 9 0 O y w m c X V v d D t T Z X J 2 Z X I u R G F 0 Y W J h c 2 V c X C 8 y L 1 N R T C 9 k Z X N r d G 9 w L W R w c m c x Z T J c X F x c b X N i a T t T U U x C Y X R j a D h B T S 9 k Y m 8 v U 3 R v c m V E Y X R h L n t G b 2 9 k c y w 1 f S Z x d W 9 0 O y w m c X V v d D t T Z X J 2 Z X I u R G F 0 Y W J h c 2 V c X C 8 y L 1 N R T C 9 k Z X N r d G 9 w L W R w c m c x Z T J c X F x c b X N i a T t T U U x C Y X R j a D h B T S 9 k Y m 8 v U 3 R v c m V E Y X R h L n t M a X F 1 a W Q s N n 0 m c X V v d D s s J n F 1 b 3 Q 7 U 2 V y d m V y L k R h d G F i Y X N l X F w v M i 9 T U U w v Z G V z a 3 R v c C 1 k c H J n M W U y X F x c X G 1 z Y m k 7 U 1 F M Q m F 0 Y 2 g 4 Q U 0 v Z G J v L 1 N 0 b 3 J l R G F 0 Y S 5 7 T 3 R o Z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Z G V z a 3 R v c C 1 k c H J n M W U y X F x c X G 1 z Y m k 7 U 1 F M Q m F 0 Y 2 g 4 Q U 0 v Z G J v L 1 N 0 b 3 J l R G F 0 Y S 5 7 U 3 R v c m V O Y W 1 l L D B 9 J n F 1 b 3 Q 7 L C Z x d W 9 0 O 1 N l c n Z l c i 5 E Y X R h Y m F z Z V x c L z I v U 1 F M L 2 R l c 2 t 0 b 3 A t Z H B y Z z F l M l x c X F x t c 2 J p O 1 N R T E J h d G N o O E F N L 2 R i b y 9 T d G 9 y Z U R h d G E u e 0 N J V F k s M X 0 m c X V v d D s s J n F 1 b 3 Q 7 U 2 V y d m V y L k R h d G F i Y X N l X F w v M i 9 T U U w v Z G V z a 3 R v c C 1 k c H J n M W U y X F x c X G 1 z Y m k 7 U 1 F M Q m F 0 Y 2 g 4 Q U 0 v Z G J v L 1 N 0 b 3 J l R G F 0 Y S 5 7 U k V H S U 9 O L D J 9 J n F 1 b 3 Q 7 L C Z x d W 9 0 O 1 N l c n Z l c i 5 E Y X R h Y m F z Z V x c L z I v U 1 F M L 2 R l c 2 t 0 b 3 A t Z H B y Z z F l M l x c X F x t c 2 J p O 1 N R T E J h d G N o O E F N L 2 R i b y 9 T d G 9 y Z U R h d G E u e 1 N B U E 5 h b W U s M 3 0 m c X V v d D s s J n F 1 b 3 Q 7 U 2 V y d m V y L k R h d G F i Y X N l X F w v M i 9 T U U w v Z G V z a 3 R v c C 1 k c H J n M W U y X F x c X G 1 z Y m k 7 U 1 F M Q m F 0 Y 2 g 4 Q U 0 v Z G J v L 1 N 0 b 3 J l R G F 0 Y S 5 7 U G x h c 3 R p Y y w 0 f S Z x d W 9 0 O y w m c X V v d D t T Z X J 2 Z X I u R G F 0 Y W J h c 2 V c X C 8 y L 1 N R T C 9 k Z X N r d G 9 w L W R w c m c x Z T J c X F x c b X N i a T t T U U x C Y X R j a D h B T S 9 k Y m 8 v U 3 R v c m V E Y X R h L n t G b 2 9 k c y w 1 f S Z x d W 9 0 O y w m c X V v d D t T Z X J 2 Z X I u R G F 0 Y W J h c 2 V c X C 8 y L 1 N R T C 9 k Z X N r d G 9 w L W R w c m c x Z T J c X F x c b X N i a T t T U U x C Y X R j a D h B T S 9 k Y m 8 v U 3 R v c m V E Y X R h L n t M a X F 1 a W Q s N n 0 m c X V v d D s s J n F 1 b 3 Q 7 U 2 V y d m V y L k R h d G F i Y X N l X F w v M i 9 T U U w v Z G V z a 3 R v c C 1 k c H J n M W U y X F x c X G 1 z Y m k 7 U 1 F M Q m F 0 Y 2 g 4 Q U 0 v Z G J v L 1 N 0 b 3 J l R G F 0 Y S 5 7 T 3 R o Z X I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b 3 J l T m F t Z S Z x d W 9 0 O y w m c X V v d D t D S V R Z J n F 1 b 3 Q 7 L C Z x d W 9 0 O 1 J F R 0 l P T i Z x d W 9 0 O y w m c X V v d D t T Q V B O Y W 1 l J n F 1 b 3 Q 7 L C Z x d W 9 0 O 1 B s Y X N 0 a W M m c X V v d D s s J n F 1 b 3 Q 7 R m 9 v Z H M m c X V v d D s s J n F 1 b 3 Q 7 T G l x d W l k J n F 1 b 3 Q 7 L C Z x d W 9 0 O 0 9 0 a G V y J n F 1 b 3 Q 7 X S I g L z 4 8 R W 5 0 c n k g V H l w Z T 0 i R m l s b E N v b H V t b l R 5 c G V z I i B W Y W x 1 Z T 0 i c 0 J n W U d C Z 0 l D Q W d J P S I g L z 4 8 R W 5 0 c n k g V H l w Z T 0 i R m l s b E x h c 3 R V c G R h d G V k I i B W Y W x 1 Z T 0 i Z D I w M j Q t M D I t M D N U M T Q 6 N T U 6 M T M u M D U 5 N D k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C I g L z 4 8 R W 5 0 c n k g V H l w Z T 0 i Q W R k Z W R U b 0 R h d G F N b 2 R l b C I g V m F s d W U 9 I m w x I i A v P j x F b n R y e S B U e X B l P S J S Z W N v d m V y e V R h c m d l d F N o Z W V 0 I i B W Y W x 1 Z T 0 i c 1 N R T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d G 9 y Z U R h d G E i I C 8 + P C 9 T d G F i b G V F b n R y a W V z P j w v S X R l b T 4 8 S X R l b T 4 8 S X R l b U x v Y 2 F 0 a W 9 u P j x J d G V t V H l w Z T 5 G b 3 J t d W x h P C 9 J d G V t V H l w Z T 4 8 S X R l b V B h d G g + U 2 V j d G l v b j E v U 3 R v c m V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R G F 0 Y S 9 k Y m 9 f U 3 R v c m V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N U M T U 6 M D I 6 M T k u N z k 5 M j k y M V o i I C 8 + P E V u d H J 5 I F R 5 c G U 9 I k Z p b G x D b 2 x 1 b W 5 U e X B l c y I g V m F s d W U 9 I n N B d 1 l E Q X d N R E J n W U d C Z 0 1 G Q X d N R C I g L z 4 8 R W 5 0 c n k g V H l w Z T 0 i R m l s b E N v b H V t b k 5 h b W V z I i B W Y W x 1 Z T 0 i c 1 s m c X V v d D s j J n F 1 b 3 Q 7 L C Z x d W 9 0 O 0 N v d W 5 0 c n k s I E 9 0 a G V y J n F 1 b 3 Q 7 L C Z x d W 9 0 O 1 R v d G F s I E N h c 2 V z J n F 1 b 3 Q 7 L C Z x d W 9 0 O 0 5 l d y B D Y X N l c y Z x d W 9 0 O y w m c X V v d D t U b 3 R h b C B E Z W F 0 a H M m c X V v d D s s J n F 1 b 3 Q 7 T m V 3 I E R l Y X R o c y Z x d W 9 0 O y w m c X V v d D t U b 3 R h b C B S Z W N v d m V y Z W Q m c X V v d D s s J n F 1 b 3 Q 7 T m V 3 I F J l Y 2 9 2 Z X J l Z C Z x d W 9 0 O y w m c X V v d D t B Y 3 R p d m U g Q 2 F z Z X M m c X V v d D s s J n F 1 b 3 Q 7 U 2 V y a W 9 1 c y w g Q 3 J p d G l j Y W w m c X V v d D s s J n F 1 b 3 Q 7 V G 9 0 w q B D Y X N l c y 8 g M U 0 g c G 9 w J n F 1 b 3 Q 7 L C Z x d W 9 0 O 0 R l Y X R o c y 8 g M U 0 g c G 9 w J n F 1 b 3 Q 7 L C Z x d W 9 0 O 1 R v d G F s I F R l c 3 R z J n F 1 b 3 Q 7 L C Z x d W 9 0 O 1 R l c 3 R z L y B c b i A g I C A g I C A g I C A g I C A g I C A g I C A g I C A g I C A g I C A g I C A g M U 0 g c G 9 w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s j L D B 9 J n F 1 b 3 Q 7 L C Z x d W 9 0 O 1 N l Y 3 R p b 2 4 x L 1 R h Y m x l I D I v Q X V 0 b 1 J l b W 9 2 Z W R D b 2 x 1 b W 5 z M S 5 7 Q 2 9 1 b n R y e S w g T 3 R o Z X I s M X 0 m c X V v d D s s J n F 1 b 3 Q 7 U 2 V j d G l v b j E v V G F i b G U g M i 9 B d X R v U m V t b 3 Z l Z E N v b H V t b n M x L n t U b 3 R h b C B D Y X N l c y w y f S Z x d W 9 0 O y w m c X V v d D t T Z W N 0 a W 9 u M S 9 U Y W J s Z S A y L 0 F 1 d G 9 S Z W 1 v d m V k Q 2 9 s d W 1 u c z E u e 0 5 l d y B D Y X N l c y w z f S Z x d W 9 0 O y w m c X V v d D t T Z W N 0 a W 9 u M S 9 U Y W J s Z S A y L 0 F 1 d G 9 S Z W 1 v d m V k Q 2 9 s d W 1 u c z E u e 1 R v d G F s I E R l Y X R o c y w 0 f S Z x d W 9 0 O y w m c X V v d D t T Z W N 0 a W 9 u M S 9 U Y W J s Z S A y L 0 F 1 d G 9 S Z W 1 v d m V k Q 2 9 s d W 1 u c z E u e 0 5 l d y B E Z W F 0 a H M s N X 0 m c X V v d D s s J n F 1 b 3 Q 7 U 2 V j d G l v b j E v V G F i b G U g M i 9 B d X R v U m V t b 3 Z l Z E N v b H V t b n M x L n t U b 3 R h b C B S Z W N v d m V y Z W Q s N n 0 m c X V v d D s s J n F 1 b 3 Q 7 U 2 V j d G l v b j E v V G F i b G U g M i 9 B d X R v U m V t b 3 Z l Z E N v b H V t b n M x L n t O Z X c g U m V j b 3 Z l c m V k L D d 9 J n F 1 b 3 Q 7 L C Z x d W 9 0 O 1 N l Y 3 R p b 2 4 x L 1 R h Y m x l I D I v Q X V 0 b 1 J l b W 9 2 Z W R D b 2 x 1 b W 5 z M S 5 7 Q W N 0 a X Z l I E N h c 2 V z L D h 9 J n F 1 b 3 Q 7 L C Z x d W 9 0 O 1 N l Y 3 R p b 2 4 x L 1 R h Y m x l I D I v Q X V 0 b 1 J l b W 9 2 Z W R D b 2 x 1 b W 5 z M S 5 7 U 2 V y a W 9 1 c y w g Q 3 J p d G l j Y W w s O X 0 m c X V v d D s s J n F 1 b 3 Q 7 U 2 V j d G l v b j E v V G F i b G U g M i 9 B d X R v U m V t b 3 Z l Z E N v b H V t b n M x L n t U b 3 T C o E N h c 2 V z L y A x T S B w b 3 A s M T B 9 J n F 1 b 3 Q 7 L C Z x d W 9 0 O 1 N l Y 3 R p b 2 4 x L 1 R h Y m x l I D I v Q X V 0 b 1 J l b W 9 2 Z W R D b 2 x 1 b W 5 z M S 5 7 R G V h d G h z L y A x T S B w b 3 A s M T F 9 J n F 1 b 3 Q 7 L C Z x d W 9 0 O 1 N l Y 3 R p b 2 4 x L 1 R h Y m x l I D I v Q X V 0 b 1 J l b W 9 2 Z W R D b 2 x 1 b W 5 z M S 5 7 V G 9 0 Y W w g V G V z d H M s M T J 9 J n F 1 b 3 Q 7 L C Z x d W 9 0 O 1 N l Y 3 R p b 2 4 x L 1 R h Y m x l I D I v Q X V 0 b 1 J l b W 9 2 Z W R D b 2 x 1 b W 5 z M S 5 7 V G V z d H M v I F x u I C A g I C A g I C A g I C A g I C A g I C A g I C A g I C A g I C A g I C A g I C A x T S B w b 3 A s M T N 9 J n F 1 b 3 Q 7 L C Z x d W 9 0 O 1 N l Y 3 R p b 2 4 x L 1 R h Y m x l I D I v Q X V 0 b 1 J l b W 9 2 Z W R D b 2 x 1 b W 5 z M S 5 7 U G 9 w d W x h d G l v b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I y w w f S Z x d W 9 0 O y w m c X V v d D t T Z W N 0 a W 9 u M S 9 U Y W J s Z S A y L 0 F 1 d G 9 S Z W 1 v d m V k Q 2 9 s d W 1 u c z E u e 0 N v d W 5 0 c n k s I E 9 0 a G V y L D F 9 J n F 1 b 3 Q 7 L C Z x d W 9 0 O 1 N l Y 3 R p b 2 4 x L 1 R h Y m x l I D I v Q X V 0 b 1 J l b W 9 2 Z W R D b 2 x 1 b W 5 z M S 5 7 V G 9 0 Y W w g Q 2 F z Z X M s M n 0 m c X V v d D s s J n F 1 b 3 Q 7 U 2 V j d G l v b j E v V G F i b G U g M i 9 B d X R v U m V t b 3 Z l Z E N v b H V t b n M x L n t O Z X c g Q 2 F z Z X M s M 3 0 m c X V v d D s s J n F 1 b 3 Q 7 U 2 V j d G l v b j E v V G F i b G U g M i 9 B d X R v U m V t b 3 Z l Z E N v b H V t b n M x L n t U b 3 R h b C B E Z W F 0 a H M s N H 0 m c X V v d D s s J n F 1 b 3 Q 7 U 2 V j d G l v b j E v V G F i b G U g M i 9 B d X R v U m V t b 3 Z l Z E N v b H V t b n M x L n t O Z X c g R G V h d G h z L D V 9 J n F 1 b 3 Q 7 L C Z x d W 9 0 O 1 N l Y 3 R p b 2 4 x L 1 R h Y m x l I D I v Q X V 0 b 1 J l b W 9 2 Z W R D b 2 x 1 b W 5 z M S 5 7 V G 9 0 Y W w g U m V j b 3 Z l c m V k L D Z 9 J n F 1 b 3 Q 7 L C Z x d W 9 0 O 1 N l Y 3 R p b 2 4 x L 1 R h Y m x l I D I v Q X V 0 b 1 J l b W 9 2 Z W R D b 2 x 1 b W 5 z M S 5 7 T m V 3 I F J l Y 2 9 2 Z X J l Z C w 3 f S Z x d W 9 0 O y w m c X V v d D t T Z W N 0 a W 9 u M S 9 U Y W J s Z S A y L 0 F 1 d G 9 S Z W 1 v d m V k Q 2 9 s d W 1 u c z E u e 0 F j d G l 2 Z S B D Y X N l c y w 4 f S Z x d W 9 0 O y w m c X V v d D t T Z W N 0 a W 9 u M S 9 U Y W J s Z S A y L 0 F 1 d G 9 S Z W 1 v d m V k Q 2 9 s d W 1 u c z E u e 1 N l c m l v d X M s I E N y a X R p Y 2 F s L D l 9 J n F 1 b 3 Q 7 L C Z x d W 9 0 O 1 N l Y 3 R p b 2 4 x L 1 R h Y m x l I D I v Q X V 0 b 1 J l b W 9 2 Z W R D b 2 x 1 b W 5 z M S 5 7 V G 9 0 w q B D Y X N l c y 8 g M U 0 g c G 9 w L D E w f S Z x d W 9 0 O y w m c X V v d D t T Z W N 0 a W 9 u M S 9 U Y W J s Z S A y L 0 F 1 d G 9 S Z W 1 v d m V k Q 2 9 s d W 1 u c z E u e 0 R l Y X R o c y 8 g M U 0 g c G 9 w L D E x f S Z x d W 9 0 O y w m c X V v d D t T Z W N 0 a W 9 u M S 9 U Y W J s Z S A y L 0 F 1 d G 9 S Z W 1 v d m V k Q 2 9 s d W 1 u c z E u e 1 R v d G F s I F R l c 3 R z L D E y f S Z x d W 9 0 O y w m c X V v d D t T Z W N 0 a W 9 u M S 9 U Y W J s Z S A y L 0 F 1 d G 9 S Z W 1 v d m V k Q 2 9 s d W 1 u c z E u e 1 R l c 3 R z L y B c b i A g I C A g I C A g I C A g I C A g I C A g I C A g I C A g I C A g I C A g I C A g M U 0 g c G 9 w L D E z f S Z x d W 9 0 O y w m c X V v d D t T Z W N 0 a W 9 u M S 9 U Y W J s Z S A y L 0 F 1 d G 9 S Z W 1 v d m V k Q 2 9 s d W 1 u c z E u e 1 B v c H V s Y X R p b 2 4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N U M T U 6 M T I 6 M D U u M z c x M j Y w M V o i I C 8 + P E V u d H J 5 I F R 5 c G U 9 I k Z p b G x D b 2 x 1 b W 5 U e X B l c y I g V m F s d W U 9 I n N B d 1 l E I i A v P j x F b n R y e S B U e X B l P S J G a W x s Q 2 9 s d W 1 u T m F t Z X M i I F Z h b H V l P S J z W y Z x d W 9 0 O 1 l l Y X I m c X V v d D s s J n F 1 b 3 Q 7 Q 2 9 1 b n R y e S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Z Z W F y L D B 9 J n F 1 b 3 Q 7 L C Z x d W 9 0 O 1 N l Y 3 R p b 2 4 x L 1 N o Z W V 0 M S 9 B d X R v U m V t b 3 Z l Z E N v b H V t b n M x L n t D b 3 V u d H J 5 L D F 9 J n F 1 b 3 Q 7 L C Z x d W 9 0 O 1 N l Y 3 R p b 2 4 x L 1 N o Z W V 0 M S 9 B d X R v U m V t b 3 Z l Z E N v b H V t b n M x L n t T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X V 0 b 1 J l b W 9 2 Z W R D b 2 x 1 b W 5 z M S 5 7 W W V h c i w w f S Z x d W 9 0 O y w m c X V v d D t T Z W N 0 a W 9 u M S 9 T a G V l d D E v Q X V 0 b 1 J l b W 9 2 Z W R D b 2 x 1 b W 5 z M S 5 7 Q 2 9 1 b n R y e S w x f S Z x d W 9 0 O y w m c X V v d D t T Z W N 0 a W 9 u M S 9 T a G V l d D E v Q X V 0 b 1 J l b W 9 2 Z W R D b 2 x 1 b W 5 z M S 5 7 U 2 F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1 Q x N T o x M j o z M i 4 5 M T Q x N D A y W i I g L z 4 8 R W 5 0 c n k g V H l w Z T 0 i R m l s b E N v b H V t b l R 5 c G V z I i B W Y W x 1 Z T 0 i c 0 F 3 W U Q i I C 8 + P E V u d H J 5 I F R 5 c G U 9 I k Z p b G x D b 2 x 1 b W 5 O Y W 1 l c y I g V m F s d W U 9 I n N b J n F 1 b 3 Q 7 W W V h c i Z x d W 9 0 O y w m c X V v d D t D b 3 V u d H J 5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Z Z W F y L D B 9 J n F 1 b 3 Q 7 L C Z x d W 9 0 O 1 N l Y 3 R p b 2 4 x L 1 N o Z W V 0 M S A o M i k v Q X V 0 b 1 J l b W 9 2 Z W R D b 2 x 1 b W 5 z M S 5 7 Q 2 9 1 b n R y e S w x f S Z x d W 9 0 O y w m c X V v d D t T Z W N 0 a W 9 u M S 9 T a G V l d D E g K D I p L 0 F 1 d G 9 S Z W 1 v d m V k Q 2 9 s d W 1 u c z E u e 1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W W V h c i w w f S Z x d W 9 0 O y w m c X V v d D t T Z W N 0 a W 9 u M S 9 T a G V l d D E g K D I p L 0 F 1 d G 9 S Z W 1 v d m V k Q 2 9 s d W 1 u c z E u e 0 N v d W 5 0 c n k s M X 0 m c X V v d D s s J n F 1 b 3 Q 7 U 2 V j d G l v b j E v U 2 h l Z X Q x I C g y K S 9 B d X R v U m V t b 3 Z l Z E N v b H V t b n M x L n t T Y W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z V D E 1 O j E y O j U z L j k 3 O D E y M z l a I i A v P j x F b n R y e S B U e X B l P S J G a W x s Q 2 9 s d W 1 u V H l w Z X M i I F Z h b H V l P S J z Q X d Z R C I g L z 4 8 R W 5 0 c n k g V H l w Z T 0 i R m l s b E N v b H V t b k 5 h b W V z I i B W Y W x 1 Z T 0 i c 1 s m c X V v d D t Z Z W F y J n F 1 b 3 Q 7 L C Z x d W 9 0 O 0 N v d W 5 0 c n k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M p L 0 F 1 d G 9 S Z W 1 v d m V k Q 2 9 s d W 1 u c z E u e 1 l l Y X I s M H 0 m c X V v d D s s J n F 1 b 3 Q 7 U 2 V j d G l v b j E v U 2 h l Z X Q x I C g z K S 9 B d X R v U m V t b 3 Z l Z E N v b H V t b n M x L n t D b 3 V u d H J 5 L D F 9 J n F 1 b 3 Q 7 L C Z x d W 9 0 O 1 N l Y 3 R p b 2 4 x L 1 N o Z W V 0 M S A o M y k v Q X V 0 b 1 J l b W 9 2 Z W R D b 2 x 1 b W 5 z M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z K S 9 B d X R v U m V t b 3 Z l Z E N v b H V t b n M x L n t Z Z W F y L D B 9 J n F 1 b 3 Q 7 L C Z x d W 9 0 O 1 N l Y 3 R p b 2 4 x L 1 N o Z W V 0 M S A o M y k v Q X V 0 b 1 J l b W 9 2 Z W R D b 2 x 1 b W 5 z M S 5 7 Q 2 9 1 b n R y e S w x f S Z x d W 9 0 O y w m c X V v d D t T Z W N 0 a W 9 u M S 9 T a G V l d D E g K D M p L 0 F 1 d G 9 S Z W 1 v d m V k Q 2 9 s d W 1 u c z E u e 1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N U M T U 6 M T M 6 M z Y u N z A z M z Q x M F o i I C 8 + P E V u d H J 5 I F R 5 c G U 9 I k Z p b G x D b 2 x 1 b W 5 U e X B l c y I g V m F s d W U 9 I n N B d 1 l E I i A v P j x F b n R y e S B U e X B l P S J G a W x s Q 2 9 s d W 1 u T m F t Z X M i I F Z h b H V l P S J z W y Z x d W 9 0 O 1 l l Y X I m c X V v d D s s J n F 1 b 3 Q 7 Q 2 9 1 b n R y e S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C k v Q X V 0 b 1 J l b W 9 2 Z W R D b 2 x 1 b W 5 z M S 5 7 W W V h c i w w f S Z x d W 9 0 O y w m c X V v d D t T Z W N 0 a W 9 u M S 9 T a G V l d D E g K D Q p L 0 F 1 d G 9 S Z W 1 v d m V k Q 2 9 s d W 1 u c z E u e 0 N v d W 5 0 c n k s M X 0 m c X V v d D s s J n F 1 b 3 Q 7 U 2 V j d G l v b j E v U 2 h l Z X Q x I C g 0 K S 9 B d X R v U m V t b 3 Z l Z E N v b H V t b n M x L n t T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Q p L 0 F 1 d G 9 S Z W 1 v d m V k Q 2 9 s d W 1 u c z E u e 1 l l Y X I s M H 0 m c X V v d D s s J n F 1 b 3 Q 7 U 2 V j d G l v b j E v U 2 h l Z X Q x I C g 0 K S 9 B d X R v U m V t b 3 Z l Z E N v b H V t b n M x L n t D b 3 V u d H J 5 L D F 9 J n F 1 b 3 Q 7 L C Z x d W 9 0 O 1 N l Y 3 R p b 2 4 x L 1 N o Z W V 0 M S A o N C k v Q X V 0 b 1 J l b W 9 2 Z W R D b 2 x 1 b W 5 z M S 5 7 U 2 F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1 Q x N T o x N j o w M S 4 x O T A 0 N z k 5 W i I g L z 4 8 R W 5 0 c n k g V H l w Z T 0 i R m l s b E N v b H V t b l R 5 c G V z I i B W Y W x 1 Z T 0 i c 0 F 3 W U Q i I C 8 + P E V u d H J 5 I F R 5 c G U 9 I k Z p b G x D b 2 x 1 b W 5 O Y W 1 l c y I g V m F s d W U 9 I n N b J n F 1 b 3 Q 7 W W V h c i Z x d W 9 0 O y w m c X V v d D t D b 3 V u d H J 5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Z Z W F y L D B 9 J n F 1 b 3 Q 7 L C Z x d W 9 0 O 1 N l Y 3 R p b 2 4 x L 0 F w c G V u Z D E v Q X V 0 b 1 J l b W 9 2 Z W R D b 2 x 1 b W 5 z M S 5 7 Q 2 9 1 b n R y e S w x f S Z x d W 9 0 O y w m c X V v d D t T Z W N 0 a W 9 u M S 9 B c H B l b m Q x L 0 F 1 d G 9 S Z W 1 v d m V k Q 2 9 s d W 1 u c z E u e 1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W W V h c i w w f S Z x d W 9 0 O y w m c X V v d D t T Z W N 0 a W 9 u M S 9 B c H B l b m Q x L 0 F 1 d G 9 S Z W 1 v d m V k Q 2 9 s d W 1 u c z E u e 0 N v d W 5 0 c n k s M X 0 m c X V v d D s s J n F 1 b 3 Q 7 U 2 V j d G l v b j E v Q X B w Z W 5 k M S 9 B d X R v U m V t b 3 Z l Z E N v b H V t b n M x L n t T Y W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I 4 8 9 m v B F T a s a x 7 N Q I F 1 g A A A A A A I A A A A A A B B m A A A A A Q A A I A A A A A x 7 Q 8 6 J V X s Q N w 0 K B x T n 1 D g k Z L H O U 8 C q M S z 9 0 L t c d 3 s Z A A A A A A 6 A A A A A A g A A I A A A A B W X C + j J t t J d E S X h C 6 L X Y O b x 4 L f a u i g G z h h u e F u m m S X t U A A A A B C t U N W c Q E C l y 3 c h O 9 c 4 E h W U R z 2 k r f 7 R k D B c V q b I d D 2 + + v t h O h Z p d e z d a c 5 2 z l N e w K R e V D 0 K D S m S K I Y k 8 Z x c v z 0 l o E X y k 4 o l N E j / M w Q 0 N i v 9 Q A A A A K K K / q H t F v S O S f 7 o Y K U O h 2 8 H L e O y A 4 0 A M s q p A q / J F p L z d k K 3 A Z B H v 0 b 2 F t P N I k R Z x Z u u x p B D M 2 X V 1 s 4 + k r U D G c I = < / D a t a M a s h u p > 
</file>

<file path=customXml/itemProps1.xml><?xml version="1.0" encoding="utf-8"?>
<ds:datastoreItem xmlns:ds="http://schemas.openxmlformats.org/officeDocument/2006/customXml" ds:itemID="{15395A6F-7FC0-40AC-B598-5A834283CE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Index</vt:lpstr>
      <vt:lpstr>Chart</vt:lpstr>
      <vt:lpstr>Chart Operation</vt:lpstr>
      <vt:lpstr>Column Chart</vt:lpstr>
      <vt:lpstr>Pie Chart</vt:lpstr>
      <vt:lpstr>Line Chart</vt:lpstr>
      <vt:lpstr>Bar Chart</vt:lpstr>
      <vt:lpstr>Mix</vt:lpstr>
      <vt:lpstr>Dynamic Graph</vt:lpstr>
      <vt:lpstr>Hyperlink</vt:lpstr>
      <vt:lpstr>Left Right Find Mid</vt:lpstr>
      <vt:lpstr>Assignment</vt:lpstr>
      <vt:lpstr>EmpData</vt:lpstr>
      <vt:lpstr>SQL</vt:lpstr>
      <vt:lpstr>Table 2</vt:lpstr>
      <vt:lpstr>Web</vt:lpstr>
      <vt:lpstr>Sheet1 (4)</vt:lpstr>
      <vt:lpstr>Sheet1 (3)</vt:lpstr>
      <vt:lpstr>Sheet1 (2)</vt:lpstr>
      <vt:lpstr>Sheet1</vt:lpstr>
      <vt:lpstr>Sales Data</vt:lpstr>
      <vt:lpstr>Append1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Akash Nikam</cp:lastModifiedBy>
  <dcterms:created xsi:type="dcterms:W3CDTF">2003-03-25T14:01:57Z</dcterms:created>
  <dcterms:modified xsi:type="dcterms:W3CDTF">2024-07-01T17:05:38Z</dcterms:modified>
</cp:coreProperties>
</file>