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yashs\OneDrive\Pictures\"/>
    </mc:Choice>
  </mc:AlternateContent>
  <xr:revisionPtr revIDLastSave="0" documentId="13_ncr:1_{B9BF2302-0F86-497F-A90C-ADF3C9EA64F5}" xr6:coauthVersionLast="47" xr6:coauthVersionMax="47" xr10:uidLastSave="{00000000-0000-0000-0000-000000000000}"/>
  <bookViews>
    <workbookView xWindow="-108" yWindow="-108" windowWidth="23256" windowHeight="13896" activeTab="2" xr2:uid="{340DA842-4E27-456D-BE3F-163F8B5A3FF2}"/>
  </bookViews>
  <sheets>
    <sheet name="DATA" sheetId="1" r:id="rId1"/>
    <sheet name="Sheet15" sheetId="16" r:id="rId2"/>
    <sheet name="Dashboard" sheetId="14" r:id="rId3"/>
    <sheet name="Role Distribution by Department" sheetId="15" r:id="rId4"/>
    <sheet name="Sheet16" sheetId="17" r:id="rId5"/>
    <sheet name="Sheet1" sheetId="18" r:id="rId6"/>
    <sheet name="Sheet12" sheetId="13" r:id="rId7"/>
    <sheet name="Attendance Trend" sheetId="12" r:id="rId8"/>
    <sheet name="Salary Distribution" sheetId="7" r:id="rId9"/>
    <sheet name="Training vs. Performance" sheetId="5" r:id="rId10"/>
    <sheet name="Department Performance" sheetId="4" r:id="rId11"/>
    <sheet name=" role has the highest median sa" sheetId="3" r:id="rId12"/>
  </sheets>
  <definedNames>
    <definedName name="_xlchart.v1.0" hidden="1">'Salary Distribution'!$A$1</definedName>
    <definedName name="_xlchart.v1.1" hidden="1">'Salary Distribution'!$A$2:$A$1048576</definedName>
    <definedName name="_xlchart.v1.2" hidden="1">'Salary Distribution'!$B$1</definedName>
    <definedName name="_xlchart.v1.3" hidden="1">'Salary Distribution'!$B$2:$B$1048576</definedName>
    <definedName name="_xlchart.v1.4" hidden="1">'Salary Distribution'!$A$1</definedName>
    <definedName name="_xlchart.v1.5" hidden="1">'Salary Distribution'!$A$2:$A$1048576</definedName>
    <definedName name="_xlchart.v1.6" hidden="1">'Salary Distribution'!$B$1</definedName>
    <definedName name="_xlchart.v1.7" hidden="1">'Salary Distribution'!$B$2:$B$1048576</definedName>
    <definedName name="_xlcn.WorksheetConnection_DATAAL1" hidden="1">DATA!$A:$L</definedName>
    <definedName name="_xlcn.WorksheetConnection_DATACM1" hidden="1">DATA!$C:$M</definedName>
    <definedName name="_xlcn.WorksheetConnection_newpro.xlsxTable11" hidden="1">Table1[]</definedName>
    <definedName name="Slicer_Department">#N/A</definedName>
    <definedName name="Slicer_Role">#N/A</definedName>
  </definedNames>
  <calcPr calcId="191029"/>
  <pivotCaches>
    <pivotCache cacheId="0" r:id="rId13"/>
    <pivotCache cacheId="7" r:id="rId14"/>
    <pivotCache cacheId="2" r:id="rId15"/>
    <pivotCache cacheId="3" r:id="rId16"/>
    <pivotCache cacheId="4" r:id="rId17"/>
    <pivotCache cacheId="5"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L"/>
          <x15:modelTable id="Table1" name="Table1" connection="WorksheetConnection_new pro.xlsx!Table1"/>
          <x15:modelTable id="Range 1" name="Range 1" connection="WorksheetConnection_DATA!$C:$M"/>
        </x15:modelTables>
        <x15:extLst>
          <ext xmlns:x16="http://schemas.microsoft.com/office/spreadsheetml/2014/11/main" uri="{9835A34E-60A6-4A7C-AAB8-D5F71C897F49}">
            <x16:modelTimeGroupings>
              <x16:modelTimeGrouping tableName="Table1" columnName="Date of Joining" columnId="Date of Joining">
                <x16:calculatedTimeColumn columnName="Date of Joining (Year)" columnId="Date of Joining (Year)" contentType="years" isSelected="1"/>
                <x16:calculatedTimeColumn columnName="Date of Joining (Quarter)" columnId="Date of Joining (Quarter)" contentType="quarters" isSelected="1"/>
                <x16:calculatedTimeColumn columnName="Date of Joining (Month Index)" columnId="Date of Joining (Month Index)" contentType="monthsindex" isSelected="1"/>
                <x16:calculatedTimeColumn columnName="Date of Joining (Month)" columnId="Date of Joining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 i="1" l="1"/>
  <c r="N2" i="1"/>
  <c r="O11" i="1"/>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N8" i="1"/>
  <c r="N6" i="1"/>
  <c r="N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3D5FC7-59DE-46A2-BA54-2343A42D88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4F60C8-D327-40BD-8F0E-5D073D121CF4}" name="WorksheetConnection_DATA!$A:$L" type="102" refreshedVersion="8" minRefreshableVersion="5">
    <extLst>
      <ext xmlns:x15="http://schemas.microsoft.com/office/spreadsheetml/2010/11/main" uri="{DE250136-89BD-433C-8126-D09CA5730AF9}">
        <x15:connection id="Range" autoDelete="1">
          <x15:rangePr sourceName="_xlcn.WorksheetConnection_DATAAL1"/>
        </x15:connection>
      </ext>
    </extLst>
  </connection>
  <connection id="3" xr16:uid="{6940604B-D051-471B-A9C9-2BE025343F9E}" name="WorksheetConnection_DATA!$C:$M" type="102" refreshedVersion="8" minRefreshableVersion="5">
    <extLst>
      <ext xmlns:x15="http://schemas.microsoft.com/office/spreadsheetml/2010/11/main" uri="{DE250136-89BD-433C-8126-D09CA5730AF9}">
        <x15:connection id="Range 1" autoDelete="1">
          <x15:rangePr sourceName="_xlcn.WorksheetConnection_DATACM1"/>
        </x15:connection>
      </ext>
    </extLst>
  </connection>
  <connection id="4" xr16:uid="{35B12A51-F595-487A-9A76-BBBD9DAB3B4C}" name="WorksheetConnection_new pro.xlsx!Table1" type="102" refreshedVersion="8" minRefreshableVersion="5">
    <extLst>
      <ext xmlns:x15="http://schemas.microsoft.com/office/spreadsheetml/2010/11/main" uri="{DE250136-89BD-433C-8126-D09CA5730AF9}">
        <x15:connection id="Table1">
          <x15:rangePr sourceName="_xlcn.WorksheetConnection_newpro.xlsxTable11"/>
        </x15:connection>
      </ext>
    </extLst>
  </connection>
</connections>
</file>

<file path=xl/sharedStrings.xml><?xml version="1.0" encoding="utf-8"?>
<sst xmlns="http://schemas.openxmlformats.org/spreadsheetml/2006/main" count="357" uniqueCount="154">
  <si>
    <t>Employee ID</t>
  </si>
  <si>
    <t>Name</t>
  </si>
  <si>
    <t>Department</t>
  </si>
  <si>
    <t>Role</t>
  </si>
  <si>
    <t>Date of Joining</t>
  </si>
  <si>
    <t>Hours Worked</t>
  </si>
  <si>
    <t>Tasks Completed</t>
  </si>
  <si>
    <t>Attendance (%)</t>
  </si>
  <si>
    <t>Training Hours</t>
  </si>
  <si>
    <t>Performance Score</t>
  </si>
  <si>
    <t>Satisfaction Score</t>
  </si>
  <si>
    <t>Salary</t>
  </si>
  <si>
    <t>E001</t>
  </si>
  <si>
    <t>John Doe</t>
  </si>
  <si>
    <t>Marketing</t>
  </si>
  <si>
    <t>Manager</t>
  </si>
  <si>
    <t>E002</t>
  </si>
  <si>
    <t>Jane Smith</t>
  </si>
  <si>
    <t>Sales</t>
  </si>
  <si>
    <t>Executive</t>
  </si>
  <si>
    <t>E003</t>
  </si>
  <si>
    <t>Alex Brown</t>
  </si>
  <si>
    <t>IT</t>
  </si>
  <si>
    <t>Developer</t>
  </si>
  <si>
    <t>E004</t>
  </si>
  <si>
    <t>Emily Davis</t>
  </si>
  <si>
    <t>HR</t>
  </si>
  <si>
    <t>Recruiter</t>
  </si>
  <si>
    <t>E005</t>
  </si>
  <si>
    <t>Sam Wilson</t>
  </si>
  <si>
    <t>Finance</t>
  </si>
  <si>
    <t>Analyst</t>
  </si>
  <si>
    <t>E006</t>
  </si>
  <si>
    <t>Michael Lee</t>
  </si>
  <si>
    <t>Operations</t>
  </si>
  <si>
    <t>Coordinator</t>
  </si>
  <si>
    <t>E007</t>
  </si>
  <si>
    <t>Sarah Johnson</t>
  </si>
  <si>
    <t>E008</t>
  </si>
  <si>
    <t>David Miller</t>
  </si>
  <si>
    <t>E009</t>
  </si>
  <si>
    <t>Laura Wilson</t>
  </si>
  <si>
    <t>E010</t>
  </si>
  <si>
    <t>Robert Taylor</t>
  </si>
  <si>
    <t>E011</t>
  </si>
  <si>
    <t>Maria Garcia</t>
  </si>
  <si>
    <t>Specialist</t>
  </si>
  <si>
    <t>E012</t>
  </si>
  <si>
    <t>James Moore</t>
  </si>
  <si>
    <t>Supervisor</t>
  </si>
  <si>
    <t>E013</t>
  </si>
  <si>
    <t>Emma Anderson</t>
  </si>
  <si>
    <t>E014</t>
  </si>
  <si>
    <t>Daniel Thomas</t>
  </si>
  <si>
    <t>E015</t>
  </si>
  <si>
    <t>Olivia White</t>
  </si>
  <si>
    <t>E016</t>
  </si>
  <si>
    <t>William Martinez</t>
  </si>
  <si>
    <t>E017</t>
  </si>
  <si>
    <t>Sophia Harris</t>
  </si>
  <si>
    <t>E018</t>
  </si>
  <si>
    <t>Joseph Martin</t>
  </si>
  <si>
    <t>E019</t>
  </si>
  <si>
    <t>Charlotte Thompson</t>
  </si>
  <si>
    <t>E020</t>
  </si>
  <si>
    <t>Ethan Moore</t>
  </si>
  <si>
    <t>E021</t>
  </si>
  <si>
    <t>Amelia Allen</t>
  </si>
  <si>
    <t>E022</t>
  </si>
  <si>
    <t>Mason Young</t>
  </si>
  <si>
    <t>E023</t>
  </si>
  <si>
    <t>Harper King</t>
  </si>
  <si>
    <t>E024</t>
  </si>
  <si>
    <t>Logan Wright</t>
  </si>
  <si>
    <t>E025</t>
  </si>
  <si>
    <t>Evelyn Scott</t>
  </si>
  <si>
    <t>E026</t>
  </si>
  <si>
    <t>Alexander Green</t>
  </si>
  <si>
    <t>E027</t>
  </si>
  <si>
    <t>Abigail Baker</t>
  </si>
  <si>
    <t>E028</t>
  </si>
  <si>
    <t>Benjamin Adams</t>
  </si>
  <si>
    <t>E029</t>
  </si>
  <si>
    <t>Emily Nelson</t>
  </si>
  <si>
    <t>E030</t>
  </si>
  <si>
    <t>Jacob Carter</t>
  </si>
  <si>
    <t>E031</t>
  </si>
  <si>
    <t>Madison Perez</t>
  </si>
  <si>
    <t>E032</t>
  </si>
  <si>
    <t>Michael Roberts</t>
  </si>
  <si>
    <t>E033</t>
  </si>
  <si>
    <t>Elijah Hall</t>
  </si>
  <si>
    <t>E034</t>
  </si>
  <si>
    <t>Elizabeth Young</t>
  </si>
  <si>
    <t>E035</t>
  </si>
  <si>
    <t>Sofia Allen</t>
  </si>
  <si>
    <t>E036</t>
  </si>
  <si>
    <t>Matthew Hernandez</t>
  </si>
  <si>
    <t>E037</t>
  </si>
  <si>
    <t>Avery Rivera</t>
  </si>
  <si>
    <t>E038</t>
  </si>
  <si>
    <t>Lucas Washington</t>
  </si>
  <si>
    <t>E039</t>
  </si>
  <si>
    <t>Ella Torres</t>
  </si>
  <si>
    <t>E040</t>
  </si>
  <si>
    <t>Jackson Nguyen</t>
  </si>
  <si>
    <t>E041</t>
  </si>
  <si>
    <t>Scarlett Kim</t>
  </si>
  <si>
    <t>E042</t>
  </si>
  <si>
    <t>Liam Evans</t>
  </si>
  <si>
    <t>E043</t>
  </si>
  <si>
    <t>Chloe Murphy</t>
  </si>
  <si>
    <t>E044</t>
  </si>
  <si>
    <t>Noah Price</t>
  </si>
  <si>
    <t>E045</t>
  </si>
  <si>
    <t>Penelope Bell</t>
  </si>
  <si>
    <t>E046</t>
  </si>
  <si>
    <t>James Coleman</t>
  </si>
  <si>
    <t>E047</t>
  </si>
  <si>
    <t>Victoria Gonzales</t>
  </si>
  <si>
    <t>E048</t>
  </si>
  <si>
    <t>Samuel Howard</t>
  </si>
  <si>
    <t>E049</t>
  </si>
  <si>
    <t>Luna Cox</t>
  </si>
  <si>
    <t>E050</t>
  </si>
  <si>
    <t>Oliver Ward</t>
  </si>
  <si>
    <t>AVG perfo score</t>
  </si>
  <si>
    <t>average attendance % for employees with &gt;2 years of tenure?</t>
  </si>
  <si>
    <t>corr btw attendance and performance score</t>
  </si>
  <si>
    <t>Row Labels</t>
  </si>
  <si>
    <t>(blank)</t>
  </si>
  <si>
    <t>Grand Total</t>
  </si>
  <si>
    <t>Average of Salary</t>
  </si>
  <si>
    <t>higher satisfaction scores</t>
  </si>
  <si>
    <t>Average of Performance Score</t>
  </si>
  <si>
    <t>*</t>
  </si>
  <si>
    <t>Jan</t>
  </si>
  <si>
    <t>Feb</t>
  </si>
  <si>
    <t>Mar</t>
  </si>
  <si>
    <t>Apr</t>
  </si>
  <si>
    <t>May</t>
  </si>
  <si>
    <t>Jun</t>
  </si>
  <si>
    <t>Jul</t>
  </si>
  <si>
    <t>Aug</t>
  </si>
  <si>
    <t>Sep</t>
  </si>
  <si>
    <t>Oct</t>
  </si>
  <si>
    <t>Nov</t>
  </si>
  <si>
    <t>Dec</t>
  </si>
  <si>
    <t>Sum of Attendance (%)</t>
  </si>
  <si>
    <t>Average of Attendance (%)</t>
  </si>
  <si>
    <t>month</t>
  </si>
  <si>
    <t>Month</t>
  </si>
  <si>
    <t>Count of Employee ID</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</si>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</sst>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quot;₹&quot;\ #,##0.00"/>
  </numFmts>
  <fonts count="2" x14ac:knownFonts="1">
    <font>
      <sz val="11"/>
      <color theme="1"/>
      <name val="Century Gothic"/>
      <family val="2"/>
      <scheme val="minor"/>
    </font>
    <font>
      <sz val="14"/>
      <color theme="1"/>
      <name val="Century Gothic"/>
      <family val="2"/>
      <scheme val="minor"/>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0" xfId="0" applyFont="1"/>
    <xf numFmtId="164" fontId="0" fillId="0" borderId="0" xfId="0" applyNumberFormat="1" applyAlignment="1">
      <alignment horizontal="center"/>
    </xf>
    <xf numFmtId="164" fontId="0" fillId="0" borderId="0" xfId="0" applyNumberFormat="1"/>
    <xf numFmtId="0" fontId="0" fillId="0" borderId="0" xfId="0" applyAlignment="1">
      <alignment horizontal="left" indent="1"/>
    </xf>
    <xf numFmtId="0" fontId="1" fillId="0" borderId="0" xfId="0" pivotButton="1" applyFont="1"/>
    <xf numFmtId="0" fontId="1" fillId="0" borderId="1" xfId="0" applyFont="1" applyBorder="1" applyAlignment="1">
      <alignment horizontal="left"/>
    </xf>
    <xf numFmtId="44" fontId="1" fillId="0" borderId="1" xfId="0" applyNumberFormat="1" applyFont="1" applyBorder="1"/>
    <xf numFmtId="165" fontId="0" fillId="0" borderId="0" xfId="0" pivotButton="1" applyNumberFormat="1"/>
    <xf numFmtId="165" fontId="0" fillId="0" borderId="0" xfId="0" applyNumberFormat="1"/>
    <xf numFmtId="0" fontId="0" fillId="2" borderId="0" xfId="0" applyFill="1" applyAlignment="1">
      <alignment horizontal="center" wrapText="1"/>
    </xf>
    <xf numFmtId="0" fontId="0" fillId="0" borderId="0" xfId="0" applyNumberFormat="1"/>
  </cellXfs>
  <cellStyles count="1">
    <cellStyle name="Normal" xfId="0" builtinId="0"/>
  </cellStyles>
  <dxfs count="29">
    <dxf>
      <border>
        <bottom style="thin">
          <color indexed="64"/>
        </bottom>
      </border>
    </dxf>
    <dxf>
      <border>
        <bottom style="thin">
          <color indexed="64"/>
        </bottom>
      </border>
    </dxf>
    <dxf>
      <border>
        <bottom style="thin">
          <color indexed="64"/>
        </bottom>
      </border>
    </dxf>
    <dxf>
      <border>
        <bottom style="thin">
          <color indexed="64"/>
        </bottom>
      </border>
    </dxf>
    <dxf>
      <font>
        <sz val="14"/>
      </font>
    </dxf>
    <dxf>
      <font>
        <sz val="14"/>
      </font>
    </dxf>
    <dxf>
      <font>
        <sz val="14"/>
      </font>
    </dxf>
    <dxf>
      <font>
        <sz val="14"/>
      </font>
    </dxf>
    <dxf>
      <numFmt numFmtId="34" formatCode="_ &quot;₹&quot;\ * #,##0.00_ ;_ &quot;₹&quot;\ * \-#,##0.00_ ;_ &quot;₹&quot;\ * &quot;-&quot;??_ ;_ @_ "/>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 [$₹-4009]\ * #,##0.00_ ;_ [$₹-4009]\ * \-#,##0.00_ ;_ [$₹-4009]\ * &quot;-&quot;??_ ;_ @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pro.xlsx]Sheet12!PivotTable10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Attendance</a:t>
            </a:r>
            <a:r>
              <a:rPr lang="en-US"/>
              <a:t> </a:t>
            </a:r>
            <a:r>
              <a:rPr lang="en-US" b="1"/>
              <a:t>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Sheet12!$B$4:$B$16</c:f>
              <c:numCache>
                <c:formatCode>General</c:formatCode>
                <c:ptCount val="12"/>
                <c:pt idx="0">
                  <c:v>92.5</c:v>
                </c:pt>
                <c:pt idx="1">
                  <c:v>87.75</c:v>
                </c:pt>
                <c:pt idx="2">
                  <c:v>90</c:v>
                </c:pt>
                <c:pt idx="3">
                  <c:v>95</c:v>
                </c:pt>
                <c:pt idx="4">
                  <c:v>92.25</c:v>
                </c:pt>
                <c:pt idx="5">
                  <c:v>93.8</c:v>
                </c:pt>
                <c:pt idx="6">
                  <c:v>91.2</c:v>
                </c:pt>
                <c:pt idx="7">
                  <c:v>88.8</c:v>
                </c:pt>
                <c:pt idx="8">
                  <c:v>91.4</c:v>
                </c:pt>
                <c:pt idx="9">
                  <c:v>92</c:v>
                </c:pt>
                <c:pt idx="10">
                  <c:v>92</c:v>
                </c:pt>
                <c:pt idx="11">
                  <c:v>97.666666666666671</c:v>
                </c:pt>
              </c:numCache>
            </c:numRef>
          </c:val>
          <c:smooth val="0"/>
          <c:extLst>
            <c:ext xmlns:c16="http://schemas.microsoft.com/office/drawing/2014/chart" uri="{C3380CC4-5D6E-409C-BE32-E72D297353CC}">
              <c16:uniqueId val="{00000000-A30D-4A46-94F5-F7F701FA2426}"/>
            </c:ext>
          </c:extLst>
        </c:ser>
        <c:dLbls>
          <c:showLegendKey val="0"/>
          <c:showVal val="0"/>
          <c:showCatName val="0"/>
          <c:showSerName val="0"/>
          <c:showPercent val="0"/>
          <c:showBubbleSize val="0"/>
        </c:dLbls>
        <c:smooth val="0"/>
        <c:axId val="1666438688"/>
        <c:axId val="1666439648"/>
      </c:lineChart>
      <c:catAx>
        <c:axId val="166643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39648"/>
        <c:crosses val="autoZero"/>
        <c:auto val="1"/>
        <c:lblAlgn val="ctr"/>
        <c:lblOffset val="100"/>
        <c:noMultiLvlLbl val="0"/>
      </c:catAx>
      <c:valAx>
        <c:axId val="1666439648"/>
        <c:scaling>
          <c:orientation val="minMax"/>
        </c:scaling>
        <c:delete val="1"/>
        <c:axPos val="l"/>
        <c:numFmt formatCode="General" sourceLinked="1"/>
        <c:majorTickMark val="out"/>
        <c:minorTickMark val="none"/>
        <c:tickLblPos val="nextTo"/>
        <c:crossAx val="16664386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Performance Score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'Training vs. Performance'!$B$1</c:f>
              <c:strCache>
                <c:ptCount val="1"/>
                <c:pt idx="0">
                  <c:v>Performance Score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'Training vs. Performance'!$A$2:$A$51</c:f>
              <c:numCache>
                <c:formatCode>General</c:formatCode>
                <c:ptCount val="50"/>
                <c:pt idx="0">
                  <c:v>20</c:v>
                </c:pt>
                <c:pt idx="1">
                  <c:v>15</c:v>
                </c:pt>
                <c:pt idx="2">
                  <c:v>30</c:v>
                </c:pt>
                <c:pt idx="3">
                  <c:v>10</c:v>
                </c:pt>
                <c:pt idx="4">
                  <c:v>25</c:v>
                </c:pt>
                <c:pt idx="5">
                  <c:v>18</c:v>
                </c:pt>
                <c:pt idx="6">
                  <c:v>35</c:v>
                </c:pt>
                <c:pt idx="7">
                  <c:v>12</c:v>
                </c:pt>
                <c:pt idx="8">
                  <c:v>22</c:v>
                </c:pt>
                <c:pt idx="9">
                  <c:v>28</c:v>
                </c:pt>
                <c:pt idx="10">
                  <c:v>8</c:v>
                </c:pt>
                <c:pt idx="11">
                  <c:v>20</c:v>
                </c:pt>
                <c:pt idx="12">
                  <c:v>32</c:v>
                </c:pt>
                <c:pt idx="13">
                  <c:v>14</c:v>
                </c:pt>
                <c:pt idx="14">
                  <c:v>9</c:v>
                </c:pt>
                <c:pt idx="15">
                  <c:v>27</c:v>
                </c:pt>
                <c:pt idx="16">
                  <c:v>21</c:v>
                </c:pt>
                <c:pt idx="17">
                  <c:v>17</c:v>
                </c:pt>
                <c:pt idx="18">
                  <c:v>33</c:v>
                </c:pt>
                <c:pt idx="19">
                  <c:v>13</c:v>
                </c:pt>
                <c:pt idx="20">
                  <c:v>11</c:v>
                </c:pt>
                <c:pt idx="21">
                  <c:v>26</c:v>
                </c:pt>
                <c:pt idx="22">
                  <c:v>19</c:v>
                </c:pt>
                <c:pt idx="23">
                  <c:v>23</c:v>
                </c:pt>
                <c:pt idx="24">
                  <c:v>34</c:v>
                </c:pt>
                <c:pt idx="25">
                  <c:v>10</c:v>
                </c:pt>
                <c:pt idx="26">
                  <c:v>24</c:v>
                </c:pt>
                <c:pt idx="27">
                  <c:v>29</c:v>
                </c:pt>
                <c:pt idx="28">
                  <c:v>7</c:v>
                </c:pt>
                <c:pt idx="29">
                  <c:v>16</c:v>
                </c:pt>
                <c:pt idx="30">
                  <c:v>36</c:v>
                </c:pt>
                <c:pt idx="31">
                  <c:v>9</c:v>
                </c:pt>
                <c:pt idx="32">
                  <c:v>8</c:v>
                </c:pt>
                <c:pt idx="33">
                  <c:v>30</c:v>
                </c:pt>
                <c:pt idx="34">
                  <c:v>22</c:v>
                </c:pt>
                <c:pt idx="35">
                  <c:v>25</c:v>
                </c:pt>
                <c:pt idx="36">
                  <c:v>37</c:v>
                </c:pt>
                <c:pt idx="37">
                  <c:v>7</c:v>
                </c:pt>
                <c:pt idx="38">
                  <c:v>6</c:v>
                </c:pt>
                <c:pt idx="39">
                  <c:v>31</c:v>
                </c:pt>
                <c:pt idx="40">
                  <c:v>20</c:v>
                </c:pt>
                <c:pt idx="41">
                  <c:v>15</c:v>
                </c:pt>
                <c:pt idx="42">
                  <c:v>38</c:v>
                </c:pt>
                <c:pt idx="43">
                  <c:v>5</c:v>
                </c:pt>
                <c:pt idx="44">
                  <c:v>21</c:v>
                </c:pt>
                <c:pt idx="45">
                  <c:v>32</c:v>
                </c:pt>
                <c:pt idx="46">
                  <c:v>18</c:v>
                </c:pt>
                <c:pt idx="47">
                  <c:v>26</c:v>
                </c:pt>
                <c:pt idx="48">
                  <c:v>39</c:v>
                </c:pt>
                <c:pt idx="49">
                  <c:v>4</c:v>
                </c:pt>
              </c:numCache>
            </c:numRef>
          </c:xVal>
          <c:yVal>
            <c:numRef>
              <c:f>'Training vs. Performance'!$B$2:$B$51</c:f>
              <c:numCache>
                <c:formatCode>General</c:formatCode>
                <c:ptCount val="50"/>
                <c:pt idx="0">
                  <c:v>8.5</c:v>
                </c:pt>
                <c:pt idx="1">
                  <c:v>7.8</c:v>
                </c:pt>
                <c:pt idx="2">
                  <c:v>9.1999999999999993</c:v>
                </c:pt>
                <c:pt idx="3">
                  <c:v>6.5</c:v>
                </c:pt>
                <c:pt idx="4">
                  <c:v>8.9</c:v>
                </c:pt>
                <c:pt idx="5">
                  <c:v>7.5</c:v>
                </c:pt>
                <c:pt idx="6">
                  <c:v>9</c:v>
                </c:pt>
                <c:pt idx="7">
                  <c:v>6.8</c:v>
                </c:pt>
                <c:pt idx="8">
                  <c:v>8</c:v>
                </c:pt>
                <c:pt idx="9">
                  <c:v>8.6999999999999993</c:v>
                </c:pt>
                <c:pt idx="10">
                  <c:v>6.2</c:v>
                </c:pt>
                <c:pt idx="11">
                  <c:v>7.9</c:v>
                </c:pt>
                <c:pt idx="12">
                  <c:v>9.1</c:v>
                </c:pt>
                <c:pt idx="13">
                  <c:v>7</c:v>
                </c:pt>
                <c:pt idx="14">
                  <c:v>6.4</c:v>
                </c:pt>
                <c:pt idx="15">
                  <c:v>8.8000000000000007</c:v>
                </c:pt>
                <c:pt idx="16">
                  <c:v>8.3000000000000007</c:v>
                </c:pt>
                <c:pt idx="17">
                  <c:v>7.4</c:v>
                </c:pt>
                <c:pt idx="18">
                  <c:v>9.3000000000000007</c:v>
                </c:pt>
                <c:pt idx="19">
                  <c:v>6.9</c:v>
                </c:pt>
                <c:pt idx="20">
                  <c:v>6.6</c:v>
                </c:pt>
                <c:pt idx="21">
                  <c:v>8.6</c:v>
                </c:pt>
                <c:pt idx="22">
                  <c:v>7.7</c:v>
                </c:pt>
                <c:pt idx="23">
                  <c:v>8.1</c:v>
                </c:pt>
                <c:pt idx="24">
                  <c:v>9.4</c:v>
                </c:pt>
                <c:pt idx="25">
                  <c:v>6.7</c:v>
                </c:pt>
                <c:pt idx="26">
                  <c:v>8.1999999999999993</c:v>
                </c:pt>
                <c:pt idx="27">
                  <c:v>8.9</c:v>
                </c:pt>
                <c:pt idx="28">
                  <c:v>6.3</c:v>
                </c:pt>
                <c:pt idx="29">
                  <c:v>7.3</c:v>
                </c:pt>
                <c:pt idx="30">
                  <c:v>9.5</c:v>
                </c:pt>
                <c:pt idx="31">
                  <c:v>6.5</c:v>
                </c:pt>
                <c:pt idx="32">
                  <c:v>6.1</c:v>
                </c:pt>
                <c:pt idx="33">
                  <c:v>9</c:v>
                </c:pt>
                <c:pt idx="34">
                  <c:v>8.4</c:v>
                </c:pt>
                <c:pt idx="35">
                  <c:v>8.6999999999999993</c:v>
                </c:pt>
                <c:pt idx="36">
                  <c:v>9.6</c:v>
                </c:pt>
                <c:pt idx="37">
                  <c:v>6.4</c:v>
                </c:pt>
                <c:pt idx="38">
                  <c:v>6</c:v>
                </c:pt>
                <c:pt idx="39">
                  <c:v>9.1</c:v>
                </c:pt>
                <c:pt idx="40">
                  <c:v>7.8</c:v>
                </c:pt>
                <c:pt idx="41">
                  <c:v>7.1</c:v>
                </c:pt>
                <c:pt idx="42">
                  <c:v>9.6999999999999993</c:v>
                </c:pt>
                <c:pt idx="43">
                  <c:v>6.2</c:v>
                </c:pt>
                <c:pt idx="44">
                  <c:v>8.5</c:v>
                </c:pt>
                <c:pt idx="45">
                  <c:v>9.1999999999999993</c:v>
                </c:pt>
                <c:pt idx="46">
                  <c:v>7.6</c:v>
                </c:pt>
                <c:pt idx="47">
                  <c:v>8.8000000000000007</c:v>
                </c:pt>
                <c:pt idx="48">
                  <c:v>9.8000000000000007</c:v>
                </c:pt>
                <c:pt idx="49">
                  <c:v>6</c:v>
                </c:pt>
              </c:numCache>
            </c:numRef>
          </c:yVal>
          <c:smooth val="0"/>
          <c:extLst>
            <c:ext xmlns:c16="http://schemas.microsoft.com/office/drawing/2014/chart" uri="{C3380CC4-5D6E-409C-BE32-E72D297353CC}">
              <c16:uniqueId val="{00000001-7741-4E93-9CFC-84E774D8C131}"/>
            </c:ext>
          </c:extLst>
        </c:ser>
        <c:dLbls>
          <c:showLegendKey val="0"/>
          <c:showVal val="0"/>
          <c:showCatName val="0"/>
          <c:showSerName val="0"/>
          <c:showPercent val="0"/>
          <c:showBubbleSize val="0"/>
        </c:dLbls>
        <c:axId val="1505949200"/>
        <c:axId val="1505948240"/>
      </c:scatterChart>
      <c:valAx>
        <c:axId val="15059492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05948240"/>
        <c:crosses val="autoZero"/>
        <c:crossBetween val="midCat"/>
      </c:valAx>
      <c:valAx>
        <c:axId val="150594824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5059492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pro.xlsx]Department Performance!PivotTable2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Department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Performance'!$B$3</c:f>
              <c:strCache>
                <c:ptCount val="1"/>
                <c:pt idx="0">
                  <c:v>Total</c:v>
                </c:pt>
              </c:strCache>
            </c:strRef>
          </c:tx>
          <c:spPr>
            <a:solidFill>
              <a:schemeClr val="accent1"/>
            </a:solidFill>
            <a:ln>
              <a:noFill/>
            </a:ln>
            <a:effectLst/>
          </c:spPr>
          <c:invertIfNegative val="0"/>
          <c:cat>
            <c:strRef>
              <c:f>'Department Performance'!$A$4:$A$10</c:f>
              <c:strCache>
                <c:ptCount val="6"/>
                <c:pt idx="0">
                  <c:v>Finance</c:v>
                </c:pt>
                <c:pt idx="1">
                  <c:v>HR</c:v>
                </c:pt>
                <c:pt idx="2">
                  <c:v>IT</c:v>
                </c:pt>
                <c:pt idx="3">
                  <c:v>Marketing</c:v>
                </c:pt>
                <c:pt idx="4">
                  <c:v>Operations</c:v>
                </c:pt>
                <c:pt idx="5">
                  <c:v>Sales</c:v>
                </c:pt>
              </c:strCache>
            </c:strRef>
          </c:cat>
          <c:val>
            <c:numRef>
              <c:f>'Department Performance'!$B$4:$B$10</c:f>
              <c:numCache>
                <c:formatCode>General</c:formatCode>
                <c:ptCount val="6"/>
                <c:pt idx="0">
                  <c:v>8.9</c:v>
                </c:pt>
                <c:pt idx="1">
                  <c:v>7.0375000000000005</c:v>
                </c:pt>
                <c:pt idx="2">
                  <c:v>9.3999999999999986</c:v>
                </c:pt>
                <c:pt idx="3">
                  <c:v>7.6</c:v>
                </c:pt>
                <c:pt idx="4">
                  <c:v>7.85</c:v>
                </c:pt>
                <c:pt idx="5">
                  <c:v>6.7</c:v>
                </c:pt>
              </c:numCache>
            </c:numRef>
          </c:val>
          <c:extLst>
            <c:ext xmlns:c16="http://schemas.microsoft.com/office/drawing/2014/chart" uri="{C3380CC4-5D6E-409C-BE32-E72D297353CC}">
              <c16:uniqueId val="{00000000-E3C5-41A2-9E72-0BE23109A0F7}"/>
            </c:ext>
          </c:extLst>
        </c:ser>
        <c:dLbls>
          <c:showLegendKey val="0"/>
          <c:showVal val="0"/>
          <c:showCatName val="0"/>
          <c:showSerName val="0"/>
          <c:showPercent val="0"/>
          <c:showBubbleSize val="0"/>
        </c:dLbls>
        <c:gapWidth val="219"/>
        <c:overlap val="-27"/>
        <c:axId val="949078720"/>
        <c:axId val="949079680"/>
      </c:barChart>
      <c:catAx>
        <c:axId val="94907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079680"/>
        <c:crosses val="autoZero"/>
        <c:auto val="1"/>
        <c:lblAlgn val="ctr"/>
        <c:lblOffset val="100"/>
        <c:noMultiLvlLbl val="0"/>
      </c:catAx>
      <c:valAx>
        <c:axId val="949079680"/>
        <c:scaling>
          <c:orientation val="minMax"/>
        </c:scaling>
        <c:delete val="1"/>
        <c:axPos val="l"/>
        <c:numFmt formatCode="General" sourceLinked="1"/>
        <c:majorTickMark val="none"/>
        <c:minorTickMark val="none"/>
        <c:tickLblPos val="nextTo"/>
        <c:crossAx val="94907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pro.xlsx]Sheet16!PivotTable15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Departmental</a:t>
            </a:r>
            <a:r>
              <a:rPr lang="en-US" b="1" baseline="0"/>
              <a:t> Salary Distribution</a:t>
            </a:r>
            <a:endParaRPr lang="en-US" b="1"/>
          </a:p>
        </c:rich>
      </c:tx>
      <c:layout>
        <c:manualLayout>
          <c:xMode val="edge"/>
          <c:yMode val="edge"/>
          <c:x val="0.26470438328236501"/>
          <c:y val="0.1244782926724323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Sheet16!$B$3</c:f>
              <c:strCache>
                <c:ptCount val="1"/>
                <c:pt idx="0">
                  <c:v>Total</c:v>
                </c:pt>
              </c:strCache>
            </c:strRef>
          </c:tx>
          <c:spPr>
            <a:solidFill>
              <a:schemeClr val="accent1"/>
            </a:solidFill>
            <a:ln>
              <a:noFill/>
            </a:ln>
            <a:effectLst/>
          </c:spPr>
          <c:invertIfNegative val="0"/>
          <c:cat>
            <c:strRef>
              <c:f>Sheet16!$A$4:$A$11</c:f>
              <c:strCache>
                <c:ptCount val="7"/>
                <c:pt idx="0">
                  <c:v>Finance</c:v>
                </c:pt>
                <c:pt idx="1">
                  <c:v>HR</c:v>
                </c:pt>
                <c:pt idx="2">
                  <c:v>IT</c:v>
                </c:pt>
                <c:pt idx="3">
                  <c:v>Marketing</c:v>
                </c:pt>
                <c:pt idx="4">
                  <c:v>Operations</c:v>
                </c:pt>
                <c:pt idx="5">
                  <c:v>Sales</c:v>
                </c:pt>
                <c:pt idx="6">
                  <c:v>(blank)</c:v>
                </c:pt>
              </c:strCache>
            </c:strRef>
          </c:cat>
          <c:val>
            <c:numRef>
              <c:f>Sheet16!$B$4:$B$11</c:f>
              <c:numCache>
                <c:formatCode>General</c:formatCode>
                <c:ptCount val="7"/>
                <c:pt idx="0">
                  <c:v>83625</c:v>
                </c:pt>
                <c:pt idx="1">
                  <c:v>62875</c:v>
                </c:pt>
                <c:pt idx="2">
                  <c:v>91222.222222222219</c:v>
                </c:pt>
                <c:pt idx="3">
                  <c:v>67500</c:v>
                </c:pt>
                <c:pt idx="4">
                  <c:v>68875</c:v>
                </c:pt>
                <c:pt idx="5">
                  <c:v>58055.555555555555</c:v>
                </c:pt>
              </c:numCache>
            </c:numRef>
          </c:val>
          <c:extLst>
            <c:ext xmlns:c16="http://schemas.microsoft.com/office/drawing/2014/chart" uri="{C3380CC4-5D6E-409C-BE32-E72D297353CC}">
              <c16:uniqueId val="{00000000-BABA-44FA-93D4-1C0CF831BBD2}"/>
            </c:ext>
          </c:extLst>
        </c:ser>
        <c:dLbls>
          <c:showLegendKey val="0"/>
          <c:showVal val="0"/>
          <c:showCatName val="0"/>
          <c:showSerName val="0"/>
          <c:showPercent val="0"/>
          <c:showBubbleSize val="0"/>
        </c:dLbls>
        <c:gapWidth val="182"/>
        <c:axId val="1505976560"/>
        <c:axId val="1505973200"/>
      </c:barChart>
      <c:catAx>
        <c:axId val="150597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973200"/>
        <c:crosses val="autoZero"/>
        <c:auto val="1"/>
        <c:lblAlgn val="ctr"/>
        <c:lblOffset val="100"/>
        <c:noMultiLvlLbl val="0"/>
      </c:catAx>
      <c:valAx>
        <c:axId val="1505973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97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Role wise Highest Salary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CC-46DF-97D7-EC78080507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CC-46DF-97D7-EC78080507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CC-46DF-97D7-EC78080507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CC-46DF-97D7-EC78080507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CC-46DF-97D7-EC78080507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Analyst</c:v>
                </c:pt>
                <c:pt idx="1">
                  <c:v>Developer</c:v>
                </c:pt>
                <c:pt idx="2">
                  <c:v>Executive</c:v>
                </c:pt>
                <c:pt idx="3">
                  <c:v>Manager</c:v>
                </c:pt>
                <c:pt idx="4">
                  <c:v>Supervisor</c:v>
                </c:pt>
              </c:strCache>
            </c:strRef>
          </c:cat>
          <c:val>
            <c:numRef>
              <c:f>Sheet1!$B$4:$B$9</c:f>
              <c:numCache>
                <c:formatCode>General</c:formatCode>
                <c:ptCount val="5"/>
                <c:pt idx="0">
                  <c:v>669000</c:v>
                </c:pt>
                <c:pt idx="1">
                  <c:v>821000</c:v>
                </c:pt>
                <c:pt idx="2">
                  <c:v>522500</c:v>
                </c:pt>
                <c:pt idx="3">
                  <c:v>463000</c:v>
                </c:pt>
                <c:pt idx="4">
                  <c:v>311000</c:v>
                </c:pt>
              </c:numCache>
            </c:numRef>
          </c:val>
          <c:extLst>
            <c:ext xmlns:c16="http://schemas.microsoft.com/office/drawing/2014/chart" uri="{C3380CC4-5D6E-409C-BE32-E72D297353CC}">
              <c16:uniqueId val="{0000000A-F8CC-46DF-97D7-EC78080507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Salary Distribution</a:t>
          </a:r>
        </a:p>
      </cx:txPr>
    </cx:title>
    <cx:plotArea>
      <cx:plotAreaRegion>
        <cx:series layoutId="boxWhisker" uniqueId="{E01CFF77-1260-40DD-8ED0-F1BDFA9C137E}">
          <cx:tx>
            <cx:txData>
              <cx:f>_xlchart.v1.4</cx:f>
              <cx:v>Role</cx:v>
            </cx:txData>
          </cx:tx>
          <cx:dataId val="0"/>
          <cx:layoutPr>
            <cx:visibility meanLine="0" meanMarker="1" nonoutliers="0" outliers="1"/>
            <cx:statistics quartileMethod="exclusive"/>
          </cx:layoutPr>
        </cx:series>
        <cx:series layoutId="boxWhisker" uniqueId="{A88889B2-8696-435D-8CE9-BFB3A1BF073A}">
          <cx:tx>
            <cx:txData>
              <cx:f>_xlchart.v1.6</cx:f>
              <cx:v>Salary</cx:v>
            </cx:txData>
          </cx:tx>
          <cx:dataId val="1"/>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2.xml"/><Relationship Id="rId7" Type="http://schemas.openxmlformats.org/officeDocument/2006/relationships/image" Target="../media/image3.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7620</xdr:colOff>
      <xdr:row>0</xdr:row>
      <xdr:rowOff>45720</xdr:rowOff>
    </xdr:from>
    <xdr:to>
      <xdr:col>15</xdr:col>
      <xdr:colOff>228600</xdr:colOff>
      <xdr:row>2</xdr:row>
      <xdr:rowOff>68580</xdr:rowOff>
    </xdr:to>
    <xdr:sp macro="" textlink="">
      <xdr:nvSpPr>
        <xdr:cNvPr id="2" name="TextBox 1">
          <a:extLst>
            <a:ext uri="{FF2B5EF4-FFF2-40B4-BE49-F238E27FC236}">
              <a16:creationId xmlns:a16="http://schemas.microsoft.com/office/drawing/2014/main" id="{3DAFADEA-428E-4670-B8A3-2B99FB3CBB38}"/>
            </a:ext>
          </a:extLst>
        </xdr:cNvPr>
        <xdr:cNvSpPr txBox="1"/>
      </xdr:nvSpPr>
      <xdr:spPr>
        <a:xfrm>
          <a:off x="4030980" y="45720"/>
          <a:ext cx="625602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a:solidFill>
                <a:schemeClr val="dk1"/>
              </a:solidFill>
              <a:effectLst/>
              <a:latin typeface="Arial Black" panose="020B0A04020102020204" pitchFamily="34" charset="0"/>
              <a:ea typeface="+mn-ea"/>
              <a:cs typeface="+mn-cs"/>
            </a:rPr>
            <a:t>Employee Performance &amp; Productivity Dashboard</a:t>
          </a:r>
        </a:p>
        <a:p>
          <a:pPr algn="ctr"/>
          <a:endParaRPr lang="en-IN" sz="1600"/>
        </a:p>
      </xdr:txBody>
    </xdr:sp>
    <xdr:clientData/>
  </xdr:twoCellAnchor>
  <xdr:twoCellAnchor>
    <xdr:from>
      <xdr:col>6</xdr:col>
      <xdr:colOff>502920</xdr:colOff>
      <xdr:row>7</xdr:row>
      <xdr:rowOff>15240</xdr:rowOff>
    </xdr:from>
    <xdr:to>
      <xdr:col>14</xdr:col>
      <xdr:colOff>236220</xdr:colOff>
      <xdr:row>20</xdr:row>
      <xdr:rowOff>129540</xdr:rowOff>
    </xdr:to>
    <xdr:graphicFrame macro="">
      <xdr:nvGraphicFramePr>
        <xdr:cNvPr id="3" name="Chart 1">
          <a:extLst>
            <a:ext uri="{FF2B5EF4-FFF2-40B4-BE49-F238E27FC236}">
              <a16:creationId xmlns:a16="http://schemas.microsoft.com/office/drawing/2014/main" id="{D9A18DC0-F61E-7851-36B1-2E4D292A9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297180</xdr:colOff>
      <xdr:row>7</xdr:row>
      <xdr:rowOff>7620</xdr:rowOff>
    </xdr:from>
    <xdr:to>
      <xdr:col>21</xdr:col>
      <xdr:colOff>335280</xdr:colOff>
      <xdr:row>20</xdr:row>
      <xdr:rowOff>129540</xdr:rowOff>
    </xdr:to>
    <mc:AlternateContent xmlns:mc="http://schemas.openxmlformats.org/markup-compatibility/2006">
      <mc:Choice xmlns:cx1="http://schemas.microsoft.com/office/drawing/2015/9/8/chartex" Requires="cx1">
        <xdr:graphicFrame macro="">
          <xdr:nvGraphicFramePr>
            <xdr:cNvPr id="4" name="Chart 1">
              <a:extLst>
                <a:ext uri="{FF2B5EF4-FFF2-40B4-BE49-F238E27FC236}">
                  <a16:creationId xmlns:a16="http://schemas.microsoft.com/office/drawing/2014/main" id="{E8A4BE09-7D2D-C23C-033A-24708B87F9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685020" y="1234440"/>
              <a:ext cx="4732020" cy="2400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68580</xdr:colOff>
      <xdr:row>21</xdr:row>
      <xdr:rowOff>45720</xdr:rowOff>
    </xdr:from>
    <xdr:to>
      <xdr:col>6</xdr:col>
      <xdr:colOff>403860</xdr:colOff>
      <xdr:row>34</xdr:row>
      <xdr:rowOff>11926</xdr:rowOff>
    </xdr:to>
    <xdr:graphicFrame macro="">
      <xdr:nvGraphicFramePr>
        <xdr:cNvPr id="5" name="Chart 3">
          <a:extLst>
            <a:ext uri="{FF2B5EF4-FFF2-40B4-BE49-F238E27FC236}">
              <a16:creationId xmlns:a16="http://schemas.microsoft.com/office/drawing/2014/main" id="{1B89492C-35A9-65B2-C8A8-F01559771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92612</xdr:colOff>
      <xdr:row>7</xdr:row>
      <xdr:rowOff>6741</xdr:rowOff>
    </xdr:from>
    <xdr:to>
      <xdr:col>6</xdr:col>
      <xdr:colOff>411480</xdr:colOff>
      <xdr:row>20</xdr:row>
      <xdr:rowOff>99060</xdr:rowOff>
    </xdr:to>
    <xdr:graphicFrame macro="">
      <xdr:nvGraphicFramePr>
        <xdr:cNvPr id="6" name="Chart 1">
          <a:extLst>
            <a:ext uri="{FF2B5EF4-FFF2-40B4-BE49-F238E27FC236}">
              <a16:creationId xmlns:a16="http://schemas.microsoft.com/office/drawing/2014/main" id="{96DD4BD8-2CB3-EFB6-63BE-92A921C72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83820</xdr:colOff>
      <xdr:row>2</xdr:row>
      <xdr:rowOff>160020</xdr:rowOff>
    </xdr:from>
    <xdr:to>
      <xdr:col>1</xdr:col>
      <xdr:colOff>624840</xdr:colOff>
      <xdr:row>6</xdr:row>
      <xdr:rowOff>129540</xdr:rowOff>
    </xdr:to>
    <xdr:sp macro="" textlink="">
      <xdr:nvSpPr>
        <xdr:cNvPr id="7" name="Rectangle: Rounded Corners 6">
          <a:extLst>
            <a:ext uri="{FF2B5EF4-FFF2-40B4-BE49-F238E27FC236}">
              <a16:creationId xmlns:a16="http://schemas.microsoft.com/office/drawing/2014/main" id="{BDF7D4CF-ACF2-B693-F250-C8119FE077EC}"/>
            </a:ext>
          </a:extLst>
        </xdr:cNvPr>
        <xdr:cNvSpPr/>
      </xdr:nvSpPr>
      <xdr:spPr>
        <a:xfrm>
          <a:off x="83820" y="510540"/>
          <a:ext cx="1211580" cy="670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Total Employees</a:t>
          </a:r>
        </a:p>
        <a:p>
          <a:pPr algn="l"/>
          <a:r>
            <a:rPr lang="en-IN" sz="1050"/>
            <a:t>         50</a:t>
          </a:r>
        </a:p>
      </xdr:txBody>
    </xdr:sp>
    <xdr:clientData/>
  </xdr:twoCellAnchor>
  <xdr:twoCellAnchor>
    <xdr:from>
      <xdr:col>3</xdr:col>
      <xdr:colOff>655320</xdr:colOff>
      <xdr:row>3</xdr:row>
      <xdr:rowOff>0</xdr:rowOff>
    </xdr:from>
    <xdr:to>
      <xdr:col>5</xdr:col>
      <xdr:colOff>472440</xdr:colOff>
      <xdr:row>6</xdr:row>
      <xdr:rowOff>137160</xdr:rowOff>
    </xdr:to>
    <xdr:sp macro="" textlink="">
      <xdr:nvSpPr>
        <xdr:cNvPr id="8" name="Rectangle: Rounded Corners 7">
          <a:extLst>
            <a:ext uri="{FF2B5EF4-FFF2-40B4-BE49-F238E27FC236}">
              <a16:creationId xmlns:a16="http://schemas.microsoft.com/office/drawing/2014/main" id="{BE02C192-5996-D515-71B8-448D53BFF4FC}"/>
            </a:ext>
          </a:extLst>
        </xdr:cNvPr>
        <xdr:cNvSpPr/>
      </xdr:nvSpPr>
      <xdr:spPr>
        <a:xfrm>
          <a:off x="2667000" y="525780"/>
          <a:ext cx="115824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0" i="0">
              <a:solidFill>
                <a:schemeClr val="lt1"/>
              </a:solidFill>
              <a:effectLst/>
              <a:latin typeface="+mn-lt"/>
              <a:ea typeface="+mn-ea"/>
              <a:cs typeface="+mn-cs"/>
            </a:rPr>
            <a:t>Average</a:t>
          </a:r>
          <a:r>
            <a:rPr lang="en-IN" sz="1050" b="0" i="0" baseline="0">
              <a:solidFill>
                <a:schemeClr val="lt1"/>
              </a:solidFill>
              <a:effectLst/>
              <a:latin typeface="+mn-lt"/>
              <a:ea typeface="+mn-ea"/>
              <a:cs typeface="+mn-cs"/>
            </a:rPr>
            <a:t> Performance        7.92</a:t>
          </a:r>
        </a:p>
        <a:p>
          <a:pPr algn="l"/>
          <a:endParaRPr lang="en-IN" sz="1050"/>
        </a:p>
      </xdr:txBody>
    </xdr:sp>
    <xdr:clientData/>
  </xdr:twoCellAnchor>
  <xdr:twoCellAnchor>
    <xdr:from>
      <xdr:col>15</xdr:col>
      <xdr:colOff>281940</xdr:colOff>
      <xdr:row>3</xdr:row>
      <xdr:rowOff>53340</xdr:rowOff>
    </xdr:from>
    <xdr:to>
      <xdr:col>17</xdr:col>
      <xdr:colOff>167640</xdr:colOff>
      <xdr:row>6</xdr:row>
      <xdr:rowOff>106680</xdr:rowOff>
    </xdr:to>
    <xdr:sp macro="" textlink="">
      <xdr:nvSpPr>
        <xdr:cNvPr id="9" name="Rectangle: Rounded Corners 8">
          <a:extLst>
            <a:ext uri="{FF2B5EF4-FFF2-40B4-BE49-F238E27FC236}">
              <a16:creationId xmlns:a16="http://schemas.microsoft.com/office/drawing/2014/main" id="{17EB04F6-8B37-2BDB-2668-9415E2A82B47}"/>
            </a:ext>
          </a:extLst>
        </xdr:cNvPr>
        <xdr:cNvSpPr/>
      </xdr:nvSpPr>
      <xdr:spPr>
        <a:xfrm>
          <a:off x="10340340" y="579120"/>
          <a:ext cx="122682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i="0">
              <a:solidFill>
                <a:schemeClr val="lt1"/>
              </a:solidFill>
              <a:effectLst/>
              <a:latin typeface="+mn-lt"/>
              <a:ea typeface="+mn-ea"/>
              <a:cs typeface="+mn-cs"/>
            </a:rPr>
            <a:t>Avg Salary 72130 ₹</a:t>
          </a:r>
          <a:endParaRPr lang="en-IN">
            <a:effectLst/>
          </a:endParaRPr>
        </a:p>
        <a:p>
          <a:pPr algn="l"/>
          <a:endParaRPr lang="en-IN" sz="1100" b="0" i="0">
            <a:solidFill>
              <a:schemeClr val="lt1"/>
            </a:solidFill>
            <a:effectLst/>
            <a:latin typeface="+mn-lt"/>
            <a:ea typeface="+mn-ea"/>
            <a:cs typeface="+mn-cs"/>
          </a:endParaRPr>
        </a:p>
      </xdr:txBody>
    </xdr:sp>
    <xdr:clientData/>
  </xdr:twoCellAnchor>
  <xdr:twoCellAnchor editAs="oneCell">
    <xdr:from>
      <xdr:col>17</xdr:col>
      <xdr:colOff>266700</xdr:colOff>
      <xdr:row>0</xdr:row>
      <xdr:rowOff>68579</xdr:rowOff>
    </xdr:from>
    <xdr:to>
      <xdr:col>19</xdr:col>
      <xdr:colOff>434340</xdr:colOff>
      <xdr:row>6</xdr:row>
      <xdr:rowOff>15240</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B03FE92F-35D6-4B68-ECA5-6E9B3DD3360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666220" y="68579"/>
              <a:ext cx="1508760" cy="998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647700</xdr:colOff>
      <xdr:row>0</xdr:row>
      <xdr:rowOff>68580</xdr:rowOff>
    </xdr:from>
    <xdr:to>
      <xdr:col>21</xdr:col>
      <xdr:colOff>68580</xdr:colOff>
      <xdr:row>6</xdr:row>
      <xdr:rowOff>15239</xdr:rowOff>
    </xdr:to>
    <mc:AlternateContent xmlns:mc="http://schemas.openxmlformats.org/markup-compatibility/2006" xmlns:a14="http://schemas.microsoft.com/office/drawing/2010/main">
      <mc:Choice Requires="a14">
        <xdr:graphicFrame macro="">
          <xdr:nvGraphicFramePr>
            <xdr:cNvPr id="11" name="Role">
              <a:extLst>
                <a:ext uri="{FF2B5EF4-FFF2-40B4-BE49-F238E27FC236}">
                  <a16:creationId xmlns:a16="http://schemas.microsoft.com/office/drawing/2014/main" id="{CD2BDA25-7F8B-35CF-74BC-F0BD6C3E7C70}"/>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12717780" y="68580"/>
              <a:ext cx="139446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495300</xdr:colOff>
      <xdr:row>21</xdr:row>
      <xdr:rowOff>45720</xdr:rowOff>
    </xdr:from>
    <xdr:to>
      <xdr:col>14</xdr:col>
      <xdr:colOff>205740</xdr:colOff>
      <xdr:row>34</xdr:row>
      <xdr:rowOff>53340</xdr:rowOff>
    </xdr:to>
    <xdr:graphicFrame macro="">
      <xdr:nvGraphicFramePr>
        <xdr:cNvPr id="13" name="Chart 1">
          <a:extLst>
            <a:ext uri="{FF2B5EF4-FFF2-40B4-BE49-F238E27FC236}">
              <a16:creationId xmlns:a16="http://schemas.microsoft.com/office/drawing/2014/main" id="{46BED5F3-20B5-64EB-1F91-2D2CC9397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274320</xdr:colOff>
      <xdr:row>21</xdr:row>
      <xdr:rowOff>60960</xdr:rowOff>
    </xdr:from>
    <xdr:to>
      <xdr:col>21</xdr:col>
      <xdr:colOff>99060</xdr:colOff>
      <xdr:row>34</xdr:row>
      <xdr:rowOff>60960</xdr:rowOff>
    </xdr:to>
    <xdr:graphicFrame macro="">
      <xdr:nvGraphicFramePr>
        <xdr:cNvPr id="16" name="Chart 1">
          <a:extLst>
            <a:ext uri="{FF2B5EF4-FFF2-40B4-BE49-F238E27FC236}">
              <a16:creationId xmlns:a16="http://schemas.microsoft.com/office/drawing/2014/main" id="{8FC2D776-F257-011C-11A1-1991225FB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487680</xdr:colOff>
      <xdr:row>2</xdr:row>
      <xdr:rowOff>152400</xdr:rowOff>
    </xdr:from>
    <xdr:to>
      <xdr:col>10</xdr:col>
      <xdr:colOff>426720</xdr:colOff>
      <xdr:row>6</xdr:row>
      <xdr:rowOff>121920</xdr:rowOff>
    </xdr:to>
    <xdr:pic>
      <xdr:nvPicPr>
        <xdr:cNvPr id="19" name="Graphic 18" descr="Checklist with solid fill">
          <a:extLst>
            <a:ext uri="{FF2B5EF4-FFF2-40B4-BE49-F238E27FC236}">
              <a16:creationId xmlns:a16="http://schemas.microsoft.com/office/drawing/2014/main" id="{07A09A22-0D7D-D39D-B3B3-8C7BDD9997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22720" y="502920"/>
          <a:ext cx="670560" cy="6705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rivastava" refreshedDate="45776.470598495369" createdVersion="8" refreshedVersion="8" minRefreshableVersion="3" recordCount="51" xr:uid="{49FCA980-552B-4CB4-B265-F5FD1773E96D}">
  <cacheSource type="worksheet">
    <worksheetSource ref="B1:L1048576" sheet="DATA"/>
  </cacheSource>
  <cacheFields count="11">
    <cacheField name="Name" numFmtId="0">
      <sharedItems containsBlank="1"/>
    </cacheField>
    <cacheField name="Department" numFmtId="0">
      <sharedItems containsBlank="1"/>
    </cacheField>
    <cacheField name="Role" numFmtId="0">
      <sharedItems containsBlank="1" count="9">
        <s v="Manager"/>
        <s v="Executive"/>
        <s v="Developer"/>
        <s v="Recruiter"/>
        <s v="Analyst"/>
        <s v="Coordinator"/>
        <s v="Specialist"/>
        <s v="Supervisor"/>
        <m/>
      </sharedItems>
    </cacheField>
    <cacheField name="Date of Joining" numFmtId="0">
      <sharedItems containsNonDate="0" containsDate="1" containsString="0" containsBlank="1" minDate="2019-03-08T00:00:00" maxDate="2023-09-16T00:00:00"/>
    </cacheField>
    <cacheField name="Hours Worked" numFmtId="0">
      <sharedItems containsString="0" containsBlank="1" containsNumber="1" containsInteger="1" minValue="144" maxValue="177"/>
    </cacheField>
    <cacheField name="Tasks Completed" numFmtId="0">
      <sharedItems containsString="0" containsBlank="1" containsNumber="1" containsInteger="1" minValue="30" maxValue="60"/>
    </cacheField>
    <cacheField name="Attendance (%)" numFmtId="0">
      <sharedItems containsString="0" containsBlank="1" containsNumber="1" containsInteger="1" minValue="80" maxValue="100"/>
    </cacheField>
    <cacheField name="Training Hours" numFmtId="0">
      <sharedItems containsString="0" containsBlank="1" containsNumber="1" containsInteger="1" minValue="4" maxValue="39"/>
    </cacheField>
    <cacheField name="Performance Score" numFmtId="0">
      <sharedItems containsString="0" containsBlank="1" containsNumber="1" minValue="6" maxValue="9.8000000000000007"/>
    </cacheField>
    <cacheField name="Satisfaction Score" numFmtId="0">
      <sharedItems containsString="0" containsBlank="1" containsNumber="1" minValue="2.5" maxValue="5"/>
    </cacheField>
    <cacheField name="Salary" numFmtId="0">
      <sharedItems containsString="0" containsBlank="1" containsNumber="1" containsInteger="1" minValue="50000" maxValue="98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rivastava" refreshedDate="45776.473959722221" createdVersion="8" refreshedVersion="8" minRefreshableVersion="3" recordCount="50" xr:uid="{E00E0311-0716-4B7B-A935-8F31018CDB94}">
  <cacheSource type="worksheet">
    <worksheetSource name="Table1"/>
  </cacheSource>
  <cacheFields count="12">
    <cacheField name="Employee ID" numFmtId="0">
      <sharedItems/>
    </cacheField>
    <cacheField name="Name" numFmtId="0">
      <sharedItems/>
    </cacheField>
    <cacheField name="Department" numFmtId="0">
      <sharedItems count="6">
        <s v="Marketing"/>
        <s v="Sales"/>
        <s v="IT"/>
        <s v="HR"/>
        <s v="Finance"/>
        <s v="Operations"/>
      </sharedItems>
    </cacheField>
    <cacheField name="Role" numFmtId="0">
      <sharedItems count="8">
        <s v="Manager"/>
        <s v="Executive"/>
        <s v="Developer"/>
        <s v="Recruiter"/>
        <s v="Analyst"/>
        <s v="Coordinator"/>
        <s v="Specialist"/>
        <s v="Supervisor"/>
      </sharedItems>
    </cacheField>
    <cacheField name="Date of Joining" numFmtId="14">
      <sharedItems containsSemiMixedTypes="0" containsNonDate="0" containsDate="1" containsString="0" minDate="2019-03-08T00:00:00" maxDate="2023-09-16T00:00:00"/>
    </cacheField>
    <cacheField name="Hours Worked" numFmtId="0">
      <sharedItems containsSemiMixedTypes="0" containsString="0" containsNumber="1" containsInteger="1" minValue="144" maxValue="177"/>
    </cacheField>
    <cacheField name="Tasks Completed" numFmtId="0">
      <sharedItems containsSemiMixedTypes="0" containsString="0" containsNumber="1" containsInteger="1" minValue="30" maxValue="60"/>
    </cacheField>
    <cacheField name="Attendance (%)" numFmtId="0">
      <sharedItems containsSemiMixedTypes="0" containsString="0" containsNumber="1" containsInteger="1" minValue="80" maxValue="100"/>
    </cacheField>
    <cacheField name="Training Hours" numFmtId="0">
      <sharedItems containsSemiMixedTypes="0" containsString="0" containsNumber="1" containsInteger="1" minValue="4" maxValue="39"/>
    </cacheField>
    <cacheField name="Performance Score" numFmtId="0">
      <sharedItems containsSemiMixedTypes="0" containsString="0" containsNumber="1" minValue="6" maxValue="9.8000000000000007"/>
    </cacheField>
    <cacheField name="Satisfaction Score" numFmtId="0">
      <sharedItems containsSemiMixedTypes="0" containsString="0" containsNumber="1" minValue="2.5" maxValue="5"/>
    </cacheField>
    <cacheField name="Salary" numFmtId="0">
      <sharedItems containsSemiMixedTypes="0" containsString="0" containsNumber="1" containsInteger="1" minValue="50000" maxValue="98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rivastava" refreshedDate="45776.525721180558" createdVersion="8" refreshedVersion="8" minRefreshableVersion="3" recordCount="51" xr:uid="{01901CE1-BB63-4853-A5E2-5CA2853FED55}">
  <cacheSource type="worksheet">
    <worksheetSource ref="C1:M1048576" sheet="DATA"/>
  </cacheSource>
  <cacheFields count="11">
    <cacheField name="Department" numFmtId="0">
      <sharedItems containsBlank="1" count="7">
        <s v="Marketing"/>
        <s v="Sales"/>
        <s v="IT"/>
        <s v="HR"/>
        <s v="Finance"/>
        <s v="Operations"/>
        <m/>
      </sharedItems>
    </cacheField>
    <cacheField name="Role" numFmtId="0">
      <sharedItems containsBlank="1" count="9">
        <s v="Manager"/>
        <s v="Executive"/>
        <s v="Developer"/>
        <s v="Recruiter"/>
        <s v="Analyst"/>
        <s v="Coordinator"/>
        <s v="Specialist"/>
        <s v="Supervisor"/>
        <m/>
      </sharedItems>
    </cacheField>
    <cacheField name="Date of Joining" numFmtId="14">
      <sharedItems containsNonDate="0" containsDate="1" containsString="0" containsBlank="1" minDate="2019-03-08T00:00:00" maxDate="2023-09-16T00:00:00"/>
    </cacheField>
    <cacheField name="Hours Worked" numFmtId="0">
      <sharedItems containsString="0" containsBlank="1" containsNumber="1" containsInteger="1" minValue="144" maxValue="177"/>
    </cacheField>
    <cacheField name="Tasks Completed" numFmtId="0">
      <sharedItems containsString="0" containsBlank="1" containsNumber="1" containsInteger="1" minValue="30" maxValue="60"/>
    </cacheField>
    <cacheField name="Attendance (%)" numFmtId="0">
      <sharedItems containsString="0" containsBlank="1" containsNumber="1" containsInteger="1" minValue="80" maxValue="100"/>
    </cacheField>
    <cacheField name="Training Hours" numFmtId="0">
      <sharedItems containsString="0" containsBlank="1" containsNumber="1" containsInteger="1" minValue="4" maxValue="39"/>
    </cacheField>
    <cacheField name="Performance Score" numFmtId="0">
      <sharedItems containsString="0" containsBlank="1" containsNumber="1" minValue="6" maxValue="9.8000000000000007"/>
    </cacheField>
    <cacheField name="Satisfaction Score" numFmtId="0">
      <sharedItems containsString="0" containsBlank="1" containsNumber="1" minValue="2.5" maxValue="5"/>
    </cacheField>
    <cacheField name="Salary" numFmtId="164">
      <sharedItems containsString="0" containsBlank="1" containsNumber="1" containsInteger="1" minValue="50000" maxValue="98000"/>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Shrivastava" refreshedDate="45776.524418287037" backgroundQuery="1" createdVersion="8" refreshedVersion="8" minRefreshableVersion="3" recordCount="0" supportSubquery="1" supportAdvancedDrill="1" xr:uid="{C4EB3399-3E1F-464B-8602-D40DDB2724E2}">
  <cacheSource type="external" connectionId="1"/>
  <cacheFields count="3">
    <cacheField name="[Table1].[Date of Joining (Month)].[Date of Joining (Month)]" caption="Date of Joining (Month)" numFmtId="0" hierarchy="37" level="1">
      <sharedItems count="12">
        <s v="Jan"/>
        <s v="Feb"/>
        <s v="Mar"/>
        <s v="Apr"/>
        <s v="May"/>
        <s v="Jun"/>
        <s v="Jul"/>
        <s v="Aug"/>
        <s v="Sep"/>
        <s v="Oct"/>
        <s v="Nov"/>
        <s v="Dec"/>
      </sharedItems>
    </cacheField>
    <cacheField name="[Measures].[Average of Attendance (%) 2]" caption="Average of Attendance (%) 2" numFmtId="0" hierarchy="45" level="32767"/>
    <cacheField name="[Range].[Role].[Role]" caption="Role" numFmtId="0" hierarchy="3" level="1">
      <sharedItems containsSemiMixedTypes="0" containsNonDate="0" containsString="0"/>
    </cacheField>
  </cacheFields>
  <cacheHierarchies count="47">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Role]" caption="Role" attribute="1" defaultMemberUniqueName="[Range].[Role].[All]" allUniqueName="[Range].[Role].[All]" dimensionUniqueName="[Range]" displayFolder="" count="2" memberValueDatatype="130" unbalanced="0">
      <fieldsUsage count="2">
        <fieldUsage x="-1"/>
        <fieldUsage x="2"/>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Hours Worked]" caption="Hours Worked" attribute="1" defaultMemberUniqueName="[Range].[Hours Worked].[All]" allUniqueName="[Range].[Hours Work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Training Hours]" caption="Training Hours" attribute="1" defaultMemberUniqueName="[Range].[Training Hours].[All]" allUniqueName="[Range].[Training Hours].[All]" dimensionUniqueName="[Range]" displayFolder="" count="0" memberValueDatatype="20" unbalanced="0"/>
    <cacheHierarchy uniqueName="[Range].[Performance Score]" caption="Performance Score" attribute="1" defaultMemberUniqueName="[Range].[Performance Score].[All]" allUniqueName="[Range].[Performance Score].[All]" dimensionUniqueName="[Range]" displayFolder="" count="0" memberValueDatatype="5" unbalanced="0"/>
    <cacheHierarchy uniqueName="[Range].[Satisfaction Score]" caption="Satisfaction Score" attribute="1" defaultMemberUniqueName="[Range].[Satisfaction Score].[All]" allUniqueName="[Range].[Satisfaction Score].[All]" dimensionUniqueName="[Range]" displayFolder="" count="0" memberValueDatatype="5" unbalanced="0"/>
    <cacheHierarchy uniqueName="[Range].[Salary]" caption="Salary" attribute="1" defaultMemberUniqueName="[Range].[Salary].[All]" allUniqueName="[Range].[Salary].[All]" dimensionUniqueName="[Range]" displayFolder="" count="0" memberValueDatatype="20" unbalanced="0"/>
    <cacheHierarchy uniqueName="[Range 1].[Department]" caption="Department" attribute="1" defaultMemberUniqueName="[Range 1].[Department].[All]" allUniqueName="[Range 1].[Department].[All]" dimensionUniqueName="[Range 1]" displayFolder="" count="0" memberValueDatatype="130" unbalanced="0"/>
    <cacheHierarchy uniqueName="[Range 1].[Role]" caption="Role" attribute="1" defaultMemberUniqueName="[Range 1].[Role].[All]" allUniqueName="[Range 1].[Role].[All]" dimensionUniqueName="[Range 1]" displayFolder="" count="0" memberValueDatatype="130" unbalanced="0"/>
    <cacheHierarchy uniqueName="[Range 1].[Date of Joining]" caption="Date of Joining" attribute="1" time="1" defaultMemberUniqueName="[Range 1].[Date of Joining].[All]" allUniqueName="[Range 1].[Date of Joining].[All]" dimensionUniqueName="[Range 1]" displayFolder="" count="0" memberValueDatatype="7" unbalanced="0"/>
    <cacheHierarchy uniqueName="[Range 1].[Hours Worked]" caption="Hours Worked" attribute="1" defaultMemberUniqueName="[Range 1].[Hours Worked].[All]" allUniqueName="[Range 1].[Hours Work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Attendance (%)]" caption="Attendance (%)" attribute="1" defaultMemberUniqueName="[Range 1].[Attendance (%)].[All]" allUniqueName="[Range 1].[Attendance (%)].[All]" dimensionUniqueName="[Range 1]" displayFolder="" count="0" memberValueDatatype="20" unbalanced="0"/>
    <cacheHierarchy uniqueName="[Range 1].[Training Hours]" caption="Training Hours" attribute="1" defaultMemberUniqueName="[Range 1].[Training Hours].[All]" allUniqueName="[Range 1].[Training Hours].[All]" dimensionUniqueName="[Range 1]" displayFolder="" count="0" memberValueDatatype="20" unbalanced="0"/>
    <cacheHierarchy uniqueName="[Range 1].[Performance Score]" caption="Performance Score" attribute="1" defaultMemberUniqueName="[Range 1].[Performance Score].[All]" allUniqueName="[Range 1].[Performance Score].[All]" dimensionUniqueName="[Range 1]" displayFolder="" count="0" memberValueDatatype="5" unbalanced="0"/>
    <cacheHierarchy uniqueName="[Range 1].[Satisfaction Score]" caption="Satisfaction Score" attribute="1" defaultMemberUniqueName="[Range 1].[Satisfaction Score].[All]" allUniqueName="[Range 1].[Satisfaction Score].[All]" dimensionUniqueName="[Range 1]" displayFolder="" count="0" memberValueDatatype="5" unbalanced="0"/>
    <cacheHierarchy uniqueName="[Range 1].[Salary]" caption="Salary" attribute="1" defaultMemberUniqueName="[Range 1].[Salary].[All]" allUniqueName="[Range 1].[Salary].[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ole]" caption="Role" attribute="1" defaultMemberUniqueName="[Table1].[Role].[All]" allUniqueName="[Table1].[Role].[All]" dimensionUniqueName="[Table1]" displayFolder="" count="0" memberValueDatatype="130" unbalanced="0"/>
    <cacheHierarchy uniqueName="[Table1].[Date of Joining]" caption="Date of Joining" attribute="1" time="1" defaultMemberUniqueName="[Table1].[Date of Joining].[All]" allUniqueName="[Table1].[Date of Joining].[All]" dimensionUniqueName="[Table1]" displayFolder="" count="0" memberValueDatatype="7" unbalanced="0"/>
    <cacheHierarchy uniqueName="[Table1].[Hours Worked]" caption="Hours Worked" attribute="1" defaultMemberUniqueName="[Table1].[Hours Worked].[All]" allUniqueName="[Table1].[Hours Worked].[All]" dimensionUniqueName="[Table1]" displayFolder="" count="0" memberValueDatatype="20" unbalanced="0"/>
    <cacheHierarchy uniqueName="[Table1].[Tasks Completed]" caption="Tasks Completed" attribute="1" defaultMemberUniqueName="[Table1].[Tasks Completed].[All]" allUniqueName="[Table1].[Tasks Completed].[All]" dimensionUniqueName="[Table1]" displayFolder="" count="0" memberValueDatatype="20" unbalanced="0"/>
    <cacheHierarchy uniqueName="[Table1].[Attendance (%)]" caption="Attendance (%)" attribute="1" defaultMemberUniqueName="[Table1].[Attendance (%)].[All]" allUniqueName="[Table1].[Attendance (%)].[All]" dimensionUniqueName="[Table1]" displayFolder="" count="0" memberValueDatatype="20"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Salary]" caption="Salary" attribute="1" defaultMemberUniqueName="[Table1].[Salary].[All]" allUniqueName="[Table1].[Salary].[All]" dimensionUniqueName="[Table1]" displayFolder="" count="0" memberValueDatatype="20" unbalanced="0"/>
    <cacheHierarchy uniqueName="[Table1].[Date of Joining (Year)]" caption="Date of Joining (Year)" attribute="1" defaultMemberUniqueName="[Table1].[Date of Joining (Year)].[All]" allUniqueName="[Table1].[Date of Joining (Year)].[All]" dimensionUniqueName="[Table1]" displayFolder="" count="0" memberValueDatatype="130" unbalanced="0"/>
    <cacheHierarchy uniqueName="[Table1].[Date of Joining (Quarter)]" caption="Date of Joining (Quarter)" attribute="1" defaultMemberUniqueName="[Table1].[Date of Joining (Quarter)].[All]" allUniqueName="[Table1].[Date of Joining (Quarter)].[All]" dimensionUniqueName="[Table1]" displayFolder="" count="0" memberValueDatatype="130" unbalanced="0"/>
    <cacheHierarchy uniqueName="[Table1].[Date of Joining (Month)]" caption="Date of Joining (Month)" attribute="1" defaultMemberUniqueName="[Table1].[Date of Joining (Month)].[All]" allUniqueName="[Table1].[Date of Joining (Month)].[All]" dimensionUniqueName="[Table1]" displayFolder="" count="2" memberValueDatatype="130" unbalanced="0">
      <fieldsUsage count="2">
        <fieldUsage x="-1"/>
        <fieldUsage x="0"/>
      </fieldsUsage>
    </cacheHierarchy>
    <cacheHierarchy uniqueName="[Table1].[Date of Joining (Month Index)]" caption="Date of Joining (Month Index)" attribute="1" defaultMemberUniqueName="[Table1].[Date of Joining (Month Index)].[All]" allUniqueName="[Table1].[Date of Joining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Attendance (%)]" caption="Average of Attendance (%)" measure="1" displayFolder="" measureGroup="Range" count="0" hidden="1">
      <extLst>
        <ext xmlns:x15="http://schemas.microsoft.com/office/spreadsheetml/2010/11/main" uri="{B97F6D7D-B522-45F9-BDA1-12C45D357490}">
          <x15:cacheHierarchy aggregatedColumn="7"/>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30"/>
        </ext>
      </extLst>
    </cacheHierarchy>
    <cacheHierarchy uniqueName="[Measures].[Average of Attendance (%) 2]" caption="Average of Attendance (%) 2" measure="1" displayFolder="" measureGroup="Table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Shrivastava" refreshedDate="45776.527413888885" backgroundQuery="1" createdVersion="8" refreshedVersion="8" minRefreshableVersion="3" recordCount="0" supportSubquery="1" supportAdvancedDrill="1" xr:uid="{AC43E3A0-08CB-4D08-B860-486FF803C0C3}">
  <cacheSource type="external" connectionId="1"/>
  <cacheFields count="3">
    <cacheField name="[Range 1].[Department].[Department]" caption="Department" numFmtId="0" hierarchy="12" level="1">
      <sharedItems containsBlank="1" count="7">
        <m/>
        <s v="Finance"/>
        <s v="HR"/>
        <s v="IT"/>
        <s v="Marketing"/>
        <s v="Operations"/>
        <s v="Sales"/>
      </sharedItems>
    </cacheField>
    <cacheField name="[Range 1].[Role].[Role]" caption="Role" numFmtId="0" hierarchy="13" level="1">
      <sharedItems count="8">
        <s v="Analyst"/>
        <s v="Manager"/>
        <s v="Recruiter"/>
        <s v="Developer"/>
        <s v="Specialist"/>
        <s v="Coordinator"/>
        <s v="Supervisor"/>
        <s v="Executive"/>
      </sharedItems>
    </cacheField>
    <cacheField name="[Measures].[Count of Employee ID]" caption="Count of Employee ID" numFmtId="0" hierarchy="46" level="32767"/>
  </cacheFields>
  <cacheHierarchies count="47">
    <cacheHierarchy uniqueName="[Range].[Employee ID]" caption="Employee ID" attribute="1" defaultMemberUniqueName="[Range].[Employee ID].[All]" allUniqueName="[Range].[Employee ID].[All]" dimensionUniqueName="[Range]" displayFolder="" count="2"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Hours Worked]" caption="Hours Worked" attribute="1" defaultMemberUniqueName="[Range].[Hours Worked].[All]" allUniqueName="[Range].[Hours Work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Training Hours]" caption="Training Hours" attribute="1" defaultMemberUniqueName="[Range].[Training Hours].[All]" allUniqueName="[Range].[Training Hours].[All]" dimensionUniqueName="[Range]" displayFolder="" count="0" memberValueDatatype="20" unbalanced="0"/>
    <cacheHierarchy uniqueName="[Range].[Performance Score]" caption="Performance Score" attribute="1" defaultMemberUniqueName="[Range].[Performance Score].[All]" allUniqueName="[Range].[Performance Score].[All]" dimensionUniqueName="[Range]" displayFolder="" count="0" memberValueDatatype="5" unbalanced="0"/>
    <cacheHierarchy uniqueName="[Range].[Satisfaction Score]" caption="Satisfaction Score" attribute="1" defaultMemberUniqueName="[Range].[Satisfaction Score].[All]" allUniqueName="[Range].[Satisfaction Score].[All]" dimensionUniqueName="[Range]" displayFolder="" count="0" memberValueDatatype="5" unbalanced="0"/>
    <cacheHierarchy uniqueName="[Range].[Salary]" caption="Salary" attribute="1" defaultMemberUniqueName="[Range].[Salary].[All]" allUniqueName="[Range].[Salary].[All]" dimensionUniqueName="[Range]" displayFolder="" count="0" memberValueDatatype="2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Role]" caption="Role" attribute="1" defaultMemberUniqueName="[Range 1].[Role].[All]" allUniqueName="[Range 1].[Role].[All]" dimensionUniqueName="[Range 1]" displayFolder="" count="2" memberValueDatatype="130" unbalanced="0">
      <fieldsUsage count="2">
        <fieldUsage x="-1"/>
        <fieldUsage x="1"/>
      </fieldsUsage>
    </cacheHierarchy>
    <cacheHierarchy uniqueName="[Range 1].[Date of Joining]" caption="Date of Joining" attribute="1" time="1" defaultMemberUniqueName="[Range 1].[Date of Joining].[All]" allUniqueName="[Range 1].[Date of Joining].[All]" dimensionUniqueName="[Range 1]" displayFolder="" count="0" memberValueDatatype="7" unbalanced="0"/>
    <cacheHierarchy uniqueName="[Range 1].[Hours Worked]" caption="Hours Worked" attribute="1" defaultMemberUniqueName="[Range 1].[Hours Worked].[All]" allUniqueName="[Range 1].[Hours Work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Attendance (%)]" caption="Attendance (%)" attribute="1" defaultMemberUniqueName="[Range 1].[Attendance (%)].[All]" allUniqueName="[Range 1].[Attendance (%)].[All]" dimensionUniqueName="[Range 1]" displayFolder="" count="0" memberValueDatatype="20" unbalanced="0"/>
    <cacheHierarchy uniqueName="[Range 1].[Training Hours]" caption="Training Hours" attribute="1" defaultMemberUniqueName="[Range 1].[Training Hours].[All]" allUniqueName="[Range 1].[Training Hours].[All]" dimensionUniqueName="[Range 1]" displayFolder="" count="0" memberValueDatatype="20" unbalanced="0"/>
    <cacheHierarchy uniqueName="[Range 1].[Performance Score]" caption="Performance Score" attribute="1" defaultMemberUniqueName="[Range 1].[Performance Score].[All]" allUniqueName="[Range 1].[Performance Score].[All]" dimensionUniqueName="[Range 1]" displayFolder="" count="0" memberValueDatatype="5" unbalanced="0"/>
    <cacheHierarchy uniqueName="[Range 1].[Satisfaction Score]" caption="Satisfaction Score" attribute="1" defaultMemberUniqueName="[Range 1].[Satisfaction Score].[All]" allUniqueName="[Range 1].[Satisfaction Score].[All]" dimensionUniqueName="[Range 1]" displayFolder="" count="0" memberValueDatatype="5" unbalanced="0"/>
    <cacheHierarchy uniqueName="[Range 1].[Salary]" caption="Salary" attribute="1" defaultMemberUniqueName="[Range 1].[Salary].[All]" allUniqueName="[Range 1].[Salary].[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ole]" caption="Role" attribute="1" defaultMemberUniqueName="[Table1].[Role].[All]" allUniqueName="[Table1].[Role].[All]" dimensionUniqueName="[Table1]" displayFolder="" count="0" memberValueDatatype="130" unbalanced="0"/>
    <cacheHierarchy uniqueName="[Table1].[Date of Joining]" caption="Date of Joining" attribute="1" time="1" defaultMemberUniqueName="[Table1].[Date of Joining].[All]" allUniqueName="[Table1].[Date of Joining].[All]" dimensionUniqueName="[Table1]" displayFolder="" count="0" memberValueDatatype="7" unbalanced="0"/>
    <cacheHierarchy uniqueName="[Table1].[Hours Worked]" caption="Hours Worked" attribute="1" defaultMemberUniqueName="[Table1].[Hours Worked].[All]" allUniqueName="[Table1].[Hours Worked].[All]" dimensionUniqueName="[Table1]" displayFolder="" count="0" memberValueDatatype="20" unbalanced="0"/>
    <cacheHierarchy uniqueName="[Table1].[Tasks Completed]" caption="Tasks Completed" attribute="1" defaultMemberUniqueName="[Table1].[Tasks Completed].[All]" allUniqueName="[Table1].[Tasks Completed].[All]" dimensionUniqueName="[Table1]" displayFolder="" count="0" memberValueDatatype="20" unbalanced="0"/>
    <cacheHierarchy uniqueName="[Table1].[Attendance (%)]" caption="Attendance (%)" attribute="1" defaultMemberUniqueName="[Table1].[Attendance (%)].[All]" allUniqueName="[Table1].[Attendance (%)].[All]" dimensionUniqueName="[Table1]" displayFolder="" count="0" memberValueDatatype="20"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Salary]" caption="Salary" attribute="1" defaultMemberUniqueName="[Table1].[Salary].[All]" allUniqueName="[Table1].[Salary].[All]" dimensionUniqueName="[Table1]" displayFolder="" count="0" memberValueDatatype="20" unbalanced="0"/>
    <cacheHierarchy uniqueName="[Table1].[Date of Joining (Year)]" caption="Date of Joining (Year)" attribute="1" defaultMemberUniqueName="[Table1].[Date of Joining (Year)].[All]" allUniqueName="[Table1].[Date of Joining (Year)].[All]" dimensionUniqueName="[Table1]" displayFolder="" count="0" memberValueDatatype="130" unbalanced="0"/>
    <cacheHierarchy uniqueName="[Table1].[Date of Joining (Quarter)]" caption="Date of Joining (Quarter)" attribute="1" defaultMemberUniqueName="[Table1].[Date of Joining (Quarter)].[All]" allUniqueName="[Table1].[Date of Joining (Quarter)].[All]" dimensionUniqueName="[Table1]" displayFolder="" count="0" memberValueDatatype="130" unbalanced="0"/>
    <cacheHierarchy uniqueName="[Table1].[Date of Joining (Month)]" caption="Date of Joining (Month)" attribute="1" defaultMemberUniqueName="[Table1].[Date of Joining (Month)].[All]" allUniqueName="[Table1].[Date of Joining (Month)].[All]" dimensionUniqueName="[Table1]" displayFolder="" count="0" memberValueDatatype="130" unbalanced="0"/>
    <cacheHierarchy uniqueName="[Table1].[Date of Joining (Month Index)]" caption="Date of Joining (Month Index)" attribute="1" defaultMemberUniqueName="[Table1].[Date of Joining (Month Index)].[All]" allUniqueName="[Table1].[Date of Joining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Attendance (%)]" caption="Average of Attendance (%)" measure="1" displayFolder="" measureGroup="Range" count="0" hidden="1">
      <extLst>
        <ext xmlns:x15="http://schemas.microsoft.com/office/spreadsheetml/2010/11/main" uri="{B97F6D7D-B522-45F9-BDA1-12C45D357490}">
          <x15:cacheHierarchy aggregatedColumn="7"/>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30"/>
        </ext>
      </extLst>
    </cacheHierarchy>
    <cacheHierarchy uniqueName="[Measures].[Average of Attendance (%) 2]" caption="Average of Attendance (%) 2" measure="1" displayFolder="" measureGroup="Table1" count="0" hidden="1">
      <extLst>
        <ext xmlns:x15="http://schemas.microsoft.com/office/spreadsheetml/2010/11/main" uri="{B97F6D7D-B522-45F9-BDA1-12C45D357490}">
          <x15:cacheHierarchy aggregatedColumn="30"/>
        </ext>
      </extLst>
    </cacheHierarchy>
    <cacheHierarchy uniqueName="[Measures].[Count of Employee ID]" caption="Count of Employee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hrivastava" refreshedDate="45776.530961226854" createdVersion="8" refreshedVersion="8" minRefreshableVersion="3" recordCount="51" xr:uid="{B62C3FC3-8B67-4A43-8AF9-F4D60FA79299}">
  <cacheSource type="worksheet">
    <worksheetSource ref="A1:M1048576" sheet="DATA"/>
  </cacheSource>
  <cacheFields count="13">
    <cacheField name="Employee ID" numFmtId="0">
      <sharedItems containsBlank="1"/>
    </cacheField>
    <cacheField name="Name" numFmtId="0">
      <sharedItems containsBlank="1"/>
    </cacheField>
    <cacheField name="Department" numFmtId="0">
      <sharedItems containsBlank="1" count="7">
        <s v="Marketing"/>
        <s v="Sales"/>
        <s v="IT"/>
        <s v="HR"/>
        <s v="Finance"/>
        <s v="Operations"/>
        <m/>
      </sharedItems>
    </cacheField>
    <cacheField name="Role" numFmtId="0">
      <sharedItems containsBlank="1"/>
    </cacheField>
    <cacheField name="Date of Joining" numFmtId="14">
      <sharedItems containsNonDate="0" containsDate="1" containsString="0" containsBlank="1" minDate="2019-03-08T00:00:00" maxDate="2023-09-16T00:00:00"/>
    </cacheField>
    <cacheField name="Hours Worked" numFmtId="0">
      <sharedItems containsString="0" containsBlank="1" containsNumber="1" containsInteger="1" minValue="144" maxValue="177"/>
    </cacheField>
    <cacheField name="Tasks Completed" numFmtId="0">
      <sharedItems containsString="0" containsBlank="1" containsNumber="1" containsInteger="1" minValue="30" maxValue="60"/>
    </cacheField>
    <cacheField name="Attendance (%)" numFmtId="0">
      <sharedItems containsString="0" containsBlank="1" containsNumber="1" containsInteger="1" minValue="80" maxValue="100"/>
    </cacheField>
    <cacheField name="Training Hours" numFmtId="0">
      <sharedItems containsString="0" containsBlank="1" containsNumber="1" containsInteger="1" minValue="4" maxValue="39"/>
    </cacheField>
    <cacheField name="Performance Score" numFmtId="0">
      <sharedItems containsString="0" containsBlank="1" containsNumber="1" minValue="6" maxValue="9.8000000000000007"/>
    </cacheField>
    <cacheField name="Satisfaction Score" numFmtId="0">
      <sharedItems containsString="0" containsBlank="1" containsNumber="1" minValue="2.5" maxValue="5"/>
    </cacheField>
    <cacheField name="Salary" numFmtId="164">
      <sharedItems containsString="0" containsBlank="1" containsNumber="1" containsInteger="1" minValue="50000" maxValue="98000"/>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 Shrivastava" refreshedDate="45776.521772569446" backgroundQuery="1" createdVersion="3" refreshedVersion="8" minRefreshableVersion="3" recordCount="0" supportSubquery="1" supportAdvancedDrill="1" xr:uid="{611AC4FF-C3D4-4577-AE6A-F3DB0F450903}">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Role]" caption="Role" attribute="1" defaultMemberUniqueName="[Range].[Role].[All]" allUniqueName="[Range].[Role].[All]" dimensionUniqueName="[Range]" displayFolder="" count="0" memberValueDatatype="13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Hours Worked]" caption="Hours Worked" attribute="1" defaultMemberUniqueName="[Range].[Hours Worked].[All]" allUniqueName="[Range].[Hours Worked].[All]" dimensionUniqueName="[Range]" displayFolder="" count="0" memberValueDatatype="20" unbalanced="0"/>
    <cacheHierarchy uniqueName="[Range].[Tasks Completed]" caption="Tasks Completed" attribute="1" defaultMemberUniqueName="[Range].[Tasks Completed].[All]" allUniqueName="[Range].[Tasks Completed].[All]" dimensionUniqueName="[Range]" displayFolder="" count="0" memberValueDatatype="20" unbalanced="0"/>
    <cacheHierarchy uniqueName="[Range].[Attendance (%)]" caption="Attendance (%)" attribute="1" defaultMemberUniqueName="[Range].[Attendance (%)].[All]" allUniqueName="[Range].[Attendance (%)].[All]" dimensionUniqueName="[Range]" displayFolder="" count="0" memberValueDatatype="20" unbalanced="0"/>
    <cacheHierarchy uniqueName="[Range].[Training Hours]" caption="Training Hours" attribute="1" defaultMemberUniqueName="[Range].[Training Hours].[All]" allUniqueName="[Range].[Training Hours].[All]" dimensionUniqueName="[Range]" displayFolder="" count="0" memberValueDatatype="20" unbalanced="0"/>
    <cacheHierarchy uniqueName="[Range].[Performance Score]" caption="Performance Score" attribute="1" defaultMemberUniqueName="[Range].[Performance Score].[All]" allUniqueName="[Range].[Performance Score].[All]" dimensionUniqueName="[Range]" displayFolder="" count="0" memberValueDatatype="5" unbalanced="0"/>
    <cacheHierarchy uniqueName="[Range].[Satisfaction Score]" caption="Satisfaction Score" attribute="1" defaultMemberUniqueName="[Range].[Satisfaction Score].[All]" allUniqueName="[Range].[Satisfaction Score].[All]" dimensionUniqueName="[Range]" displayFolder="" count="0" memberValueDatatype="5" unbalanced="0"/>
    <cacheHierarchy uniqueName="[Range].[Salary]" caption="Salary" attribute="1" defaultMemberUniqueName="[Range].[Salary].[All]" allUniqueName="[Range].[Salary].[All]" dimensionUniqueName="[Range]" displayFolder="" count="0" memberValueDatatype="20" unbalanced="0"/>
    <cacheHierarchy uniqueName="[Range 1].[Department]" caption="Department" attribute="1" defaultMemberUniqueName="[Range 1].[Department].[All]" allUniqueName="[Range 1].[Department].[All]" dimensionUniqueName="[Range 1]" displayFolder="" count="0" memberValueDatatype="130" unbalanced="0"/>
    <cacheHierarchy uniqueName="[Range 1].[Role]" caption="Role" attribute="1" defaultMemberUniqueName="[Range 1].[Role].[All]" allUniqueName="[Range 1].[Role].[All]" dimensionUniqueName="[Range 1]" displayFolder="" count="0" memberValueDatatype="130" unbalanced="0"/>
    <cacheHierarchy uniqueName="[Range 1].[Date of Joining]" caption="Date of Joining" attribute="1" time="1" defaultMemberUniqueName="[Range 1].[Date of Joining].[All]" allUniqueName="[Range 1].[Date of Joining].[All]" dimensionUniqueName="[Range 1]" displayFolder="" count="0" memberValueDatatype="7" unbalanced="0"/>
    <cacheHierarchy uniqueName="[Range 1].[Hours Worked]" caption="Hours Worked" attribute="1" defaultMemberUniqueName="[Range 1].[Hours Worked].[All]" allUniqueName="[Range 1].[Hours Worked].[All]" dimensionUniqueName="[Range 1]" displayFolder="" count="0" memberValueDatatype="20" unbalanced="0"/>
    <cacheHierarchy uniqueName="[Range 1].[Tasks Completed]" caption="Tasks Completed" attribute="1" defaultMemberUniqueName="[Range 1].[Tasks Completed].[All]" allUniqueName="[Range 1].[Tasks Completed].[All]" dimensionUniqueName="[Range 1]" displayFolder="" count="0" memberValueDatatype="20" unbalanced="0"/>
    <cacheHierarchy uniqueName="[Range 1].[Attendance (%)]" caption="Attendance (%)" attribute="1" defaultMemberUniqueName="[Range 1].[Attendance (%)].[All]" allUniqueName="[Range 1].[Attendance (%)].[All]" dimensionUniqueName="[Range 1]" displayFolder="" count="0" memberValueDatatype="20" unbalanced="0"/>
    <cacheHierarchy uniqueName="[Range 1].[Training Hours]" caption="Training Hours" attribute="1" defaultMemberUniqueName="[Range 1].[Training Hours].[All]" allUniqueName="[Range 1].[Training Hours].[All]" dimensionUniqueName="[Range 1]" displayFolder="" count="0" memberValueDatatype="20" unbalanced="0"/>
    <cacheHierarchy uniqueName="[Range 1].[Performance Score]" caption="Performance Score" attribute="1" defaultMemberUniqueName="[Range 1].[Performance Score].[All]" allUniqueName="[Range 1].[Performance Score].[All]" dimensionUniqueName="[Range 1]" displayFolder="" count="0" memberValueDatatype="5" unbalanced="0"/>
    <cacheHierarchy uniqueName="[Range 1].[Satisfaction Score]" caption="Satisfaction Score" attribute="1" defaultMemberUniqueName="[Range 1].[Satisfaction Score].[All]" allUniqueName="[Range 1].[Satisfaction Score].[All]" dimensionUniqueName="[Range 1]" displayFolder="" count="0" memberValueDatatype="5" unbalanced="0"/>
    <cacheHierarchy uniqueName="[Range 1].[Salary]" caption="Salary" attribute="1" defaultMemberUniqueName="[Range 1].[Salary].[All]" allUniqueName="[Range 1].[Salary].[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Table1].[Employee ID]" caption="Employee ID" attribute="1" defaultMemberUniqueName="[Table1].[Employee ID].[All]" allUniqueName="[Table1].[Employee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Role]" caption="Role" attribute="1" defaultMemberUniqueName="[Table1].[Role].[All]" allUniqueName="[Table1].[Role].[All]" dimensionUniqueName="[Table1]" displayFolder="" count="0" memberValueDatatype="130" unbalanced="0"/>
    <cacheHierarchy uniqueName="[Table1].[Date of Joining]" caption="Date of Joining" attribute="1" time="1" defaultMemberUniqueName="[Table1].[Date of Joining].[All]" allUniqueName="[Table1].[Date of Joining].[All]" dimensionUniqueName="[Table1]" displayFolder="" count="0" memberValueDatatype="7" unbalanced="0"/>
    <cacheHierarchy uniqueName="[Table1].[Hours Worked]" caption="Hours Worked" attribute="1" defaultMemberUniqueName="[Table1].[Hours Worked].[All]" allUniqueName="[Table1].[Hours Worked].[All]" dimensionUniqueName="[Table1]" displayFolder="" count="0" memberValueDatatype="20" unbalanced="0"/>
    <cacheHierarchy uniqueName="[Table1].[Tasks Completed]" caption="Tasks Completed" attribute="1" defaultMemberUniqueName="[Table1].[Tasks Completed].[All]" allUniqueName="[Table1].[Tasks Completed].[All]" dimensionUniqueName="[Table1]" displayFolder="" count="0" memberValueDatatype="20" unbalanced="0"/>
    <cacheHierarchy uniqueName="[Table1].[Attendance (%)]" caption="Attendance (%)" attribute="1" defaultMemberUniqueName="[Table1].[Attendance (%)].[All]" allUniqueName="[Table1].[Attendance (%)].[All]" dimensionUniqueName="[Table1]" displayFolder="" count="0" memberValueDatatype="20" unbalanced="0"/>
    <cacheHierarchy uniqueName="[Table1].[Training Hours]" caption="Training Hours" attribute="1" defaultMemberUniqueName="[Table1].[Training Hours].[All]" allUniqueName="[Table1].[Training Hours].[All]" dimensionUniqueName="[Table1]" displayFolder="" count="0" memberValueDatatype="20" unbalanced="0"/>
    <cacheHierarchy uniqueName="[Table1].[Performance Score]" caption="Performance Score" attribute="1" defaultMemberUniqueName="[Table1].[Performance Score].[All]" allUniqueName="[Table1].[Performance Score].[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Salary]" caption="Salary" attribute="1" defaultMemberUniqueName="[Table1].[Salary].[All]" allUniqueName="[Table1].[Salary].[All]" dimensionUniqueName="[Table1]" displayFolder="" count="0" memberValueDatatype="20" unbalanced="0"/>
    <cacheHierarchy uniqueName="[Table1].[Date of Joining (Year)]" caption="Date of Joining (Year)" attribute="1" defaultMemberUniqueName="[Table1].[Date of Joining (Year)].[All]" allUniqueName="[Table1].[Date of Joining (Year)].[All]" dimensionUniqueName="[Table1]" displayFolder="" count="0" memberValueDatatype="130" unbalanced="0"/>
    <cacheHierarchy uniqueName="[Table1].[Date of Joining (Quarter)]" caption="Date of Joining (Quarter)" attribute="1" defaultMemberUniqueName="[Table1].[Date of Joining (Quarter)].[All]" allUniqueName="[Table1].[Date of Joining (Quarter)].[All]" dimensionUniqueName="[Table1]" displayFolder="" count="0" memberValueDatatype="130" unbalanced="0"/>
    <cacheHierarchy uniqueName="[Table1].[Date of Joining (Month)]" caption="Date of Joining (Month)" attribute="1" defaultMemberUniqueName="[Table1].[Date of Joining (Month)].[All]" allUniqueName="[Table1].[Date of Joining (Month)].[All]" dimensionUniqueName="[Table1]" displayFolder="" count="0" memberValueDatatype="130" unbalanced="0"/>
    <cacheHierarchy uniqueName="[Table1].[Date of Joining (Month Index)]" caption="Date of Joining (Month Index)" attribute="1" defaultMemberUniqueName="[Table1].[Date of Joining (Month Index)].[All]" allUniqueName="[Table1].[Date of Joining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Average of Attendance (%)]" caption="Average of Attendance (%)" measure="1" displayFolder="" measureGroup="Range" count="0" hidden="1">
      <extLst>
        <ext xmlns:x15="http://schemas.microsoft.com/office/spreadsheetml/2010/11/main" uri="{B97F6D7D-B522-45F9-BDA1-12C45D357490}">
          <x15:cacheHierarchy aggregatedColumn="7"/>
        </ext>
      </extLst>
    </cacheHierarchy>
    <cacheHierarchy uniqueName="[Measures].[Sum of Attendance (%)]" caption="Sum of Attendance (%)" measure="1" displayFolder="" measureGroup="Table1" count="0" hidden="1">
      <extLst>
        <ext xmlns:x15="http://schemas.microsoft.com/office/spreadsheetml/2010/11/main" uri="{B97F6D7D-B522-45F9-BDA1-12C45D357490}">
          <x15:cacheHierarchy aggregatedColumn="30"/>
        </ext>
      </extLst>
    </cacheHierarchy>
    <cacheHierarchy uniqueName="[Measures].[Average of Attendance (%) 2]" caption="Average of Attendance (%) 2" measure="1" displayFolder="" measureGroup="Table1" count="0" hidden="1">
      <extLst>
        <ext xmlns:x15="http://schemas.microsoft.com/office/spreadsheetml/2010/11/main" uri="{B97F6D7D-B522-45F9-BDA1-12C45D357490}">
          <x15:cacheHierarchy aggregatedColumn="30"/>
        </ext>
      </extLst>
    </cacheHierarchy>
  </cacheHierarchies>
  <kpis count="0"/>
  <dimensions count="4">
    <dimension measure="1" name="Measures" uniqueName="[Measures]" caption="Measures"/>
    <dimension name="Range" uniqueName="[Range]" caption="Range"/>
    <dimension name="Range 1" uniqueName="[Range 1]" caption="Range 1"/>
    <dimension name="Table1" uniqueName="[Table1]" caption="Table1"/>
  </dimensions>
  <measureGroups count="3">
    <measureGroup name="Range" caption="Range"/>
    <measureGroup name="Range 1" caption="Range 1"/>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licerData="1" pivotCacheId="61747048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John Doe"/>
    <s v="Marketing"/>
    <x v="0"/>
    <d v="2020-05-15T00:00:00"/>
    <n v="160"/>
    <n v="45"/>
    <n v="95"/>
    <n v="20"/>
    <n v="8.5"/>
    <n v="4.2"/>
    <n v="75000"/>
  </r>
  <r>
    <s v="Jane Smith"/>
    <s v="Sales"/>
    <x v="1"/>
    <d v="2021-02-10T00:00:00"/>
    <n v="155"/>
    <n v="38"/>
    <n v="90"/>
    <n v="15"/>
    <n v="7.8"/>
    <n v="3.8"/>
    <n v="60000"/>
  </r>
  <r>
    <s v="Alex Brown"/>
    <s v="IT"/>
    <x v="2"/>
    <d v="2019-11-01T00:00:00"/>
    <n v="170"/>
    <n v="50"/>
    <n v="98"/>
    <n v="30"/>
    <n v="9.1999999999999993"/>
    <n v="4.5"/>
    <n v="85000"/>
  </r>
  <r>
    <s v="Emily Davis"/>
    <s v="HR"/>
    <x v="3"/>
    <d v="2022-08-22T00:00:00"/>
    <n v="150"/>
    <n v="32"/>
    <n v="88"/>
    <n v="10"/>
    <n v="6.5"/>
    <n v="3.5"/>
    <n v="55000"/>
  </r>
  <r>
    <s v="Sam Wilson"/>
    <s v="Finance"/>
    <x v="4"/>
    <d v="2020-03-05T00:00:00"/>
    <n v="165"/>
    <n v="48"/>
    <n v="96"/>
    <n v="25"/>
    <n v="8.9"/>
    <n v="4.0999999999999996"/>
    <n v="80000"/>
  </r>
  <r>
    <s v="Michael Lee"/>
    <s v="Operations"/>
    <x v="5"/>
    <d v="2021-07-12T00:00:00"/>
    <n v="158"/>
    <n v="40"/>
    <n v="92"/>
    <n v="18"/>
    <n v="7.5"/>
    <n v="4"/>
    <n v="58000"/>
  </r>
  <r>
    <s v="Sarah Johnson"/>
    <s v="IT"/>
    <x v="2"/>
    <d v="2020-09-25T00:00:00"/>
    <n v="168"/>
    <n v="55"/>
    <n v="97"/>
    <n v="35"/>
    <n v="9"/>
    <n v="4.5999999999999996"/>
    <n v="88000"/>
  </r>
  <r>
    <s v="David Miller"/>
    <s v="Sales"/>
    <x v="1"/>
    <d v="2022-01-30T00:00:00"/>
    <n v="152"/>
    <n v="35"/>
    <n v="85"/>
    <n v="12"/>
    <n v="6.8"/>
    <n v="3.4"/>
    <n v="62000"/>
  </r>
  <r>
    <s v="Laura Wilson"/>
    <s v="HR"/>
    <x v="0"/>
    <d v="2019-06-10T00:00:00"/>
    <n v="162"/>
    <n v="42"/>
    <n v="94"/>
    <n v="22"/>
    <n v="8"/>
    <n v="4.3"/>
    <n v="78000"/>
  </r>
  <r>
    <s v="Robert Taylor"/>
    <s v="Finance"/>
    <x v="4"/>
    <d v="2021-11-15T00:00:00"/>
    <n v="167"/>
    <n v="47"/>
    <n v="95"/>
    <n v="28"/>
    <n v="8.6999999999999993"/>
    <n v="4.4000000000000004"/>
    <n v="82000"/>
  </r>
  <r>
    <s v="Maria Garcia"/>
    <s v="Marketing"/>
    <x v="6"/>
    <d v="2023-02-18T00:00:00"/>
    <n v="145"/>
    <n v="30"/>
    <n v="87"/>
    <n v="8"/>
    <n v="6.2"/>
    <n v="3.2"/>
    <n v="50000"/>
  </r>
  <r>
    <s v="James Moore"/>
    <s v="Operations"/>
    <x v="7"/>
    <d v="2020-04-20T00:00:00"/>
    <n v="160"/>
    <n v="43"/>
    <n v="93"/>
    <n v="20"/>
    <n v="7.9"/>
    <n v="4"/>
    <n v="72000"/>
  </r>
  <r>
    <s v="Emma Anderson"/>
    <s v="IT"/>
    <x v="2"/>
    <d v="2022-05-05T00:00:00"/>
    <n v="172"/>
    <n v="53"/>
    <n v="99"/>
    <n v="32"/>
    <n v="9.1"/>
    <n v="4.7"/>
    <n v="87000"/>
  </r>
  <r>
    <s v="Daniel Thomas"/>
    <s v="Sales"/>
    <x v="1"/>
    <d v="2021-08-14T00:00:00"/>
    <n v="154"/>
    <n v="37"/>
    <n v="89"/>
    <n v="14"/>
    <n v="7"/>
    <n v="3.6"/>
    <n v="61000"/>
  </r>
  <r>
    <s v="Olivia White"/>
    <s v="HR"/>
    <x v="3"/>
    <d v="2023-03-22T00:00:00"/>
    <n v="148"/>
    <n v="34"/>
    <n v="86"/>
    <n v="9"/>
    <n v="6.4"/>
    <n v="3.3"/>
    <n v="54000"/>
  </r>
  <r>
    <s v="William Martinez"/>
    <s v="Finance"/>
    <x v="4"/>
    <d v="2019-12-01T00:00:00"/>
    <n v="169"/>
    <n v="49"/>
    <n v="97"/>
    <n v="27"/>
    <n v="8.8000000000000007"/>
    <n v="4.5"/>
    <n v="83000"/>
  </r>
  <r>
    <s v="Sophia Harris"/>
    <s v="Marketing"/>
    <x v="0"/>
    <d v="2021-04-17T00:00:00"/>
    <n v="163"/>
    <n v="44"/>
    <n v="94"/>
    <n v="21"/>
    <n v="8.3000000000000007"/>
    <n v="4.2"/>
    <n v="76000"/>
  </r>
  <r>
    <s v="Joseph Martin"/>
    <s v="Operations"/>
    <x v="5"/>
    <d v="2022-09-10T00:00:00"/>
    <n v="157"/>
    <n v="39"/>
    <n v="91"/>
    <n v="17"/>
    <n v="7.4"/>
    <n v="3.9"/>
    <n v="59000"/>
  </r>
  <r>
    <s v="Charlotte Thompson"/>
    <s v="IT"/>
    <x v="2"/>
    <d v="2020-10-30T00:00:00"/>
    <n v="171"/>
    <n v="54"/>
    <n v="98"/>
    <n v="33"/>
    <n v="9.3000000000000007"/>
    <n v="4.5999999999999996"/>
    <n v="89000"/>
  </r>
  <r>
    <s v="Ethan Moore"/>
    <s v="Sales"/>
    <x v="1"/>
    <d v="2023-01-05T00:00:00"/>
    <n v="153"/>
    <n v="36"/>
    <n v="88"/>
    <n v="13"/>
    <n v="6.9"/>
    <n v="3.5"/>
    <n v="61500"/>
  </r>
  <r>
    <s v="Amelia Allen"/>
    <s v="HR"/>
    <x v="3"/>
    <d v="2021-05-19T00:00:00"/>
    <n v="149"/>
    <n v="33"/>
    <n v="85"/>
    <n v="11"/>
    <n v="6.6"/>
    <n v="3.4"/>
    <n v="56000"/>
  </r>
  <r>
    <s v="Mason Young"/>
    <s v="Finance"/>
    <x v="4"/>
    <d v="2022-06-25T00:00:00"/>
    <n v="166"/>
    <n v="46"/>
    <n v="95"/>
    <n v="26"/>
    <n v="8.6"/>
    <n v="4.3"/>
    <n v="81000"/>
  </r>
  <r>
    <s v="Harper King"/>
    <s v="Marketing"/>
    <x v="6"/>
    <d v="2020-07-08T00:00:00"/>
    <n v="159"/>
    <n v="41"/>
    <n v="92"/>
    <n v="19"/>
    <n v="7.7"/>
    <n v="4.0999999999999996"/>
    <n v="70000"/>
  </r>
  <r>
    <s v="Logan Wright"/>
    <s v="Operations"/>
    <x v="7"/>
    <d v="2021-09-11T00:00:00"/>
    <n v="164"/>
    <n v="45"/>
    <n v="94"/>
    <n v="23"/>
    <n v="8.1"/>
    <n v="4.2"/>
    <n v="74000"/>
  </r>
  <r>
    <s v="Evelyn Scott"/>
    <s v="IT"/>
    <x v="2"/>
    <d v="2023-04-15T00:00:00"/>
    <n v="173"/>
    <n v="56"/>
    <n v="100"/>
    <n v="34"/>
    <n v="9.4"/>
    <n v="4.8"/>
    <n v="90000"/>
  </r>
  <r>
    <s v="Alexander Green"/>
    <s v="Sales"/>
    <x v="1"/>
    <d v="2019-08-24T00:00:00"/>
    <n v="151"/>
    <n v="35"/>
    <n v="84"/>
    <n v="10"/>
    <n v="6.7"/>
    <n v="3.3"/>
    <n v="59000"/>
  </r>
  <r>
    <s v="Abigail Baker"/>
    <s v="HR"/>
    <x v="0"/>
    <d v="2022-02-28T00:00:00"/>
    <n v="161"/>
    <n v="43"/>
    <n v="93"/>
    <n v="24"/>
    <n v="8.1999999999999993"/>
    <n v="4.0999999999999996"/>
    <n v="77000"/>
  </r>
  <r>
    <s v="Benjamin Adams"/>
    <s v="Finance"/>
    <x v="4"/>
    <d v="2020-12-05T00:00:00"/>
    <n v="168"/>
    <n v="50"/>
    <n v="96"/>
    <n v="29"/>
    <n v="8.9"/>
    <n v="4.4000000000000004"/>
    <n v="84000"/>
  </r>
  <r>
    <s v="Emily Nelson"/>
    <s v="Marketing"/>
    <x v="6"/>
    <d v="2021-06-13T00:00:00"/>
    <n v="146"/>
    <n v="31"/>
    <n v="86"/>
    <n v="7"/>
    <n v="6.3"/>
    <n v="3.1"/>
    <n v="51000"/>
  </r>
  <r>
    <s v="Jacob Carter"/>
    <s v="Operations"/>
    <x v="5"/>
    <d v="2023-05-20T00:00:00"/>
    <n v="156"/>
    <n v="38"/>
    <n v="90"/>
    <n v="16"/>
    <n v="7.3"/>
    <n v="3.8"/>
    <n v="60000"/>
  </r>
  <r>
    <s v="Madison Perez"/>
    <s v="IT"/>
    <x v="2"/>
    <d v="2019-04-12T00:00:00"/>
    <n v="174"/>
    <n v="57"/>
    <n v="99"/>
    <n v="36"/>
    <n v="9.5"/>
    <n v="4.9000000000000004"/>
    <n v="92000"/>
  </r>
  <r>
    <s v="Michael Roberts"/>
    <s v="Sales"/>
    <x v="1"/>
    <d v="2022-07-07T00:00:00"/>
    <n v="150"/>
    <n v="34"/>
    <n v="83"/>
    <n v="9"/>
    <n v="6.5"/>
    <n v="3"/>
    <n v="58000"/>
  </r>
  <r>
    <s v="Elijah Hall"/>
    <s v="HR"/>
    <x v="3"/>
    <d v="2021-10-21T00:00:00"/>
    <n v="147"/>
    <n v="32"/>
    <n v="84"/>
    <n v="8"/>
    <n v="6.1"/>
    <n v="3"/>
    <n v="53000"/>
  </r>
  <r>
    <s v="Elizabeth Young"/>
    <s v="Finance"/>
    <x v="4"/>
    <d v="2020-01-25T00:00:00"/>
    <n v="170"/>
    <n v="51"/>
    <n v="97"/>
    <n v="30"/>
    <n v="9"/>
    <n v="4.5"/>
    <n v="85000"/>
  </r>
  <r>
    <s v="Sofia Allen"/>
    <s v="Marketing"/>
    <x v="0"/>
    <d v="2023-06-30T00:00:00"/>
    <n v="162"/>
    <n v="44"/>
    <n v="94"/>
    <n v="22"/>
    <n v="8.4"/>
    <n v="4.3"/>
    <n v="79000"/>
  </r>
  <r>
    <s v="Matthew Hernandez"/>
    <s v="Operations"/>
    <x v="7"/>
    <d v="2019-09-15T00:00:00"/>
    <n v="165"/>
    <n v="47"/>
    <n v="95"/>
    <n v="25"/>
    <n v="8.6999999999999993"/>
    <n v="4.4000000000000004"/>
    <n v="82000"/>
  </r>
  <r>
    <s v="Avery Rivera"/>
    <s v="IT"/>
    <x v="2"/>
    <d v="2021-12-10T00:00:00"/>
    <n v="175"/>
    <n v="58"/>
    <n v="100"/>
    <n v="37"/>
    <n v="9.6"/>
    <n v="5"/>
    <n v="95000"/>
  </r>
  <r>
    <s v="Lucas Washington"/>
    <s v="Sales"/>
    <x v="1"/>
    <d v="2022-03-18T00:00:00"/>
    <n v="149"/>
    <n v="33"/>
    <n v="82"/>
    <n v="7"/>
    <n v="6.4"/>
    <n v="2.9"/>
    <n v="57000"/>
  </r>
  <r>
    <s v="Ella Torres"/>
    <s v="HR"/>
    <x v="3"/>
    <d v="2020-11-05T00:00:00"/>
    <n v="148"/>
    <n v="31"/>
    <n v="83"/>
    <n v="6"/>
    <n v="6"/>
    <n v="2.8"/>
    <n v="52000"/>
  </r>
  <r>
    <s v="Jackson Nguyen"/>
    <s v="Finance"/>
    <x v="4"/>
    <d v="2023-07-25T00:00:00"/>
    <n v="172"/>
    <n v="52"/>
    <n v="98"/>
    <n v="31"/>
    <n v="9.1"/>
    <n v="4.5999999999999996"/>
    <n v="86000"/>
  </r>
  <r>
    <s v="Scarlett Kim"/>
    <s v="Marketing"/>
    <x v="6"/>
    <d v="2019-07-03T00:00:00"/>
    <n v="160"/>
    <n v="42"/>
    <n v="91"/>
    <n v="20"/>
    <n v="7.8"/>
    <n v="4"/>
    <n v="71000"/>
  </r>
  <r>
    <s v="Liam Evans"/>
    <s v="Operations"/>
    <x v="5"/>
    <d v="2022-04-12T00:00:00"/>
    <n v="155"/>
    <n v="37"/>
    <n v="89"/>
    <n v="15"/>
    <n v="7.1"/>
    <n v="3.7"/>
    <n v="63000"/>
  </r>
  <r>
    <s v="Chloe Murphy"/>
    <s v="IT"/>
    <x v="2"/>
    <d v="2021-01-15T00:00:00"/>
    <n v="176"/>
    <n v="59"/>
    <n v="100"/>
    <n v="38"/>
    <n v="9.6999999999999993"/>
    <n v="5"/>
    <n v="97000"/>
  </r>
  <r>
    <s v="Noah Price"/>
    <s v="Sales"/>
    <x v="1"/>
    <d v="2020-02-20T00:00:00"/>
    <n v="147"/>
    <n v="32"/>
    <n v="81"/>
    <n v="5"/>
    <n v="6.2"/>
    <n v="2.7"/>
    <n v="54000"/>
  </r>
  <r>
    <s v="Penelope Bell"/>
    <s v="HR"/>
    <x v="0"/>
    <d v="2023-08-05T00:00:00"/>
    <n v="163"/>
    <n v="45"/>
    <n v="93"/>
    <n v="21"/>
    <n v="8.5"/>
    <n v="4.2"/>
    <n v="78000"/>
  </r>
  <r>
    <s v="James Coleman"/>
    <s v="Finance"/>
    <x v="4"/>
    <d v="2019-03-08T00:00:00"/>
    <n v="171"/>
    <n v="53"/>
    <n v="96"/>
    <n v="32"/>
    <n v="9.1999999999999993"/>
    <n v="4.7"/>
    <n v="88000"/>
  </r>
  <r>
    <s v="Victoria Gonzales"/>
    <s v="Marketing"/>
    <x v="6"/>
    <d v="2021-08-22T00:00:00"/>
    <n v="158"/>
    <n v="40"/>
    <n v="90"/>
    <n v="18"/>
    <n v="7.6"/>
    <n v="3.9"/>
    <n v="68000"/>
  </r>
  <r>
    <s v="Samuel Howard"/>
    <s v="Operations"/>
    <x v="7"/>
    <d v="2022-10-10T00:00:00"/>
    <n v="167"/>
    <n v="49"/>
    <n v="94"/>
    <n v="26"/>
    <n v="8.8000000000000007"/>
    <n v="4.3"/>
    <n v="83000"/>
  </r>
  <r>
    <s v="Luna Cox"/>
    <s v="IT"/>
    <x v="2"/>
    <d v="2020-06-17T00:00:00"/>
    <n v="177"/>
    <n v="60"/>
    <n v="100"/>
    <n v="39"/>
    <n v="9.8000000000000007"/>
    <n v="5"/>
    <n v="98000"/>
  </r>
  <r>
    <s v="Oliver Ward"/>
    <s v="Sales"/>
    <x v="1"/>
    <d v="2023-09-15T00:00:00"/>
    <n v="144"/>
    <n v="30"/>
    <n v="80"/>
    <n v="4"/>
    <n v="6"/>
    <n v="2.5"/>
    <n v="50000"/>
  </r>
  <r>
    <m/>
    <m/>
    <x v="8"/>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001"/>
    <s v="John Doe"/>
    <x v="0"/>
    <x v="0"/>
    <d v="2020-05-15T00:00:00"/>
    <n v="160"/>
    <n v="45"/>
    <n v="95"/>
    <n v="20"/>
    <n v="8.5"/>
    <n v="4.2"/>
    <n v="75000"/>
  </r>
  <r>
    <s v="E002"/>
    <s v="Jane Smith"/>
    <x v="1"/>
    <x v="1"/>
    <d v="2021-02-10T00:00:00"/>
    <n v="155"/>
    <n v="38"/>
    <n v="90"/>
    <n v="15"/>
    <n v="7.8"/>
    <n v="3.8"/>
    <n v="60000"/>
  </r>
  <r>
    <s v="E003"/>
    <s v="Alex Brown"/>
    <x v="2"/>
    <x v="2"/>
    <d v="2019-11-01T00:00:00"/>
    <n v="170"/>
    <n v="50"/>
    <n v="98"/>
    <n v="30"/>
    <n v="9.1999999999999993"/>
    <n v="4.5"/>
    <n v="85000"/>
  </r>
  <r>
    <s v="E004"/>
    <s v="Emily Davis"/>
    <x v="3"/>
    <x v="3"/>
    <d v="2022-08-22T00:00:00"/>
    <n v="150"/>
    <n v="32"/>
    <n v="88"/>
    <n v="10"/>
    <n v="6.5"/>
    <n v="3.5"/>
    <n v="55000"/>
  </r>
  <r>
    <s v="E005"/>
    <s v="Sam Wilson"/>
    <x v="4"/>
    <x v="4"/>
    <d v="2020-03-05T00:00:00"/>
    <n v="165"/>
    <n v="48"/>
    <n v="96"/>
    <n v="25"/>
    <n v="8.9"/>
    <n v="4.0999999999999996"/>
    <n v="80000"/>
  </r>
  <r>
    <s v="E006"/>
    <s v="Michael Lee"/>
    <x v="5"/>
    <x v="5"/>
    <d v="2021-07-12T00:00:00"/>
    <n v="158"/>
    <n v="40"/>
    <n v="92"/>
    <n v="18"/>
    <n v="7.5"/>
    <n v="4"/>
    <n v="58000"/>
  </r>
  <r>
    <s v="E007"/>
    <s v="Sarah Johnson"/>
    <x v="2"/>
    <x v="2"/>
    <d v="2020-09-25T00:00:00"/>
    <n v="168"/>
    <n v="55"/>
    <n v="97"/>
    <n v="35"/>
    <n v="9"/>
    <n v="4.5999999999999996"/>
    <n v="88000"/>
  </r>
  <r>
    <s v="E008"/>
    <s v="David Miller"/>
    <x v="1"/>
    <x v="1"/>
    <d v="2022-01-30T00:00:00"/>
    <n v="152"/>
    <n v="35"/>
    <n v="85"/>
    <n v="12"/>
    <n v="6.8"/>
    <n v="3.4"/>
    <n v="62000"/>
  </r>
  <r>
    <s v="E009"/>
    <s v="Laura Wilson"/>
    <x v="3"/>
    <x v="0"/>
    <d v="2019-06-10T00:00:00"/>
    <n v="162"/>
    <n v="42"/>
    <n v="94"/>
    <n v="22"/>
    <n v="8"/>
    <n v="4.3"/>
    <n v="78000"/>
  </r>
  <r>
    <s v="E010"/>
    <s v="Robert Taylor"/>
    <x v="4"/>
    <x v="4"/>
    <d v="2021-11-15T00:00:00"/>
    <n v="167"/>
    <n v="47"/>
    <n v="95"/>
    <n v="28"/>
    <n v="8.6999999999999993"/>
    <n v="4.4000000000000004"/>
    <n v="82000"/>
  </r>
  <r>
    <s v="E011"/>
    <s v="Maria Garcia"/>
    <x v="0"/>
    <x v="6"/>
    <d v="2023-02-18T00:00:00"/>
    <n v="145"/>
    <n v="30"/>
    <n v="87"/>
    <n v="8"/>
    <n v="6.2"/>
    <n v="3.2"/>
    <n v="50000"/>
  </r>
  <r>
    <s v="E012"/>
    <s v="James Moore"/>
    <x v="5"/>
    <x v="7"/>
    <d v="2020-04-20T00:00:00"/>
    <n v="160"/>
    <n v="43"/>
    <n v="93"/>
    <n v="20"/>
    <n v="7.9"/>
    <n v="4"/>
    <n v="72000"/>
  </r>
  <r>
    <s v="E013"/>
    <s v="Emma Anderson"/>
    <x v="2"/>
    <x v="2"/>
    <d v="2022-05-05T00:00:00"/>
    <n v="172"/>
    <n v="53"/>
    <n v="99"/>
    <n v="32"/>
    <n v="9.1"/>
    <n v="4.7"/>
    <n v="87000"/>
  </r>
  <r>
    <s v="E014"/>
    <s v="Daniel Thomas"/>
    <x v="1"/>
    <x v="1"/>
    <d v="2021-08-14T00:00:00"/>
    <n v="154"/>
    <n v="37"/>
    <n v="89"/>
    <n v="14"/>
    <n v="7"/>
    <n v="3.6"/>
    <n v="61000"/>
  </r>
  <r>
    <s v="E015"/>
    <s v="Olivia White"/>
    <x v="3"/>
    <x v="3"/>
    <d v="2023-03-22T00:00:00"/>
    <n v="148"/>
    <n v="34"/>
    <n v="86"/>
    <n v="9"/>
    <n v="6.4"/>
    <n v="3.3"/>
    <n v="54000"/>
  </r>
  <r>
    <s v="E016"/>
    <s v="William Martinez"/>
    <x v="4"/>
    <x v="4"/>
    <d v="2019-12-01T00:00:00"/>
    <n v="169"/>
    <n v="49"/>
    <n v="97"/>
    <n v="27"/>
    <n v="8.8000000000000007"/>
    <n v="4.5"/>
    <n v="83000"/>
  </r>
  <r>
    <s v="E017"/>
    <s v="Sophia Harris"/>
    <x v="0"/>
    <x v="0"/>
    <d v="2021-04-17T00:00:00"/>
    <n v="163"/>
    <n v="44"/>
    <n v="94"/>
    <n v="21"/>
    <n v="8.3000000000000007"/>
    <n v="4.2"/>
    <n v="76000"/>
  </r>
  <r>
    <s v="E018"/>
    <s v="Joseph Martin"/>
    <x v="5"/>
    <x v="5"/>
    <d v="2022-09-10T00:00:00"/>
    <n v="157"/>
    <n v="39"/>
    <n v="91"/>
    <n v="17"/>
    <n v="7.4"/>
    <n v="3.9"/>
    <n v="59000"/>
  </r>
  <r>
    <s v="E019"/>
    <s v="Charlotte Thompson"/>
    <x v="2"/>
    <x v="2"/>
    <d v="2020-10-30T00:00:00"/>
    <n v="171"/>
    <n v="54"/>
    <n v="98"/>
    <n v="33"/>
    <n v="9.3000000000000007"/>
    <n v="4.5999999999999996"/>
    <n v="89000"/>
  </r>
  <r>
    <s v="E020"/>
    <s v="Ethan Moore"/>
    <x v="1"/>
    <x v="1"/>
    <d v="2023-01-05T00:00:00"/>
    <n v="153"/>
    <n v="36"/>
    <n v="88"/>
    <n v="13"/>
    <n v="6.9"/>
    <n v="3.5"/>
    <n v="61500"/>
  </r>
  <r>
    <s v="E021"/>
    <s v="Amelia Allen"/>
    <x v="3"/>
    <x v="3"/>
    <d v="2021-05-19T00:00:00"/>
    <n v="149"/>
    <n v="33"/>
    <n v="85"/>
    <n v="11"/>
    <n v="6.6"/>
    <n v="3.4"/>
    <n v="56000"/>
  </r>
  <r>
    <s v="E022"/>
    <s v="Mason Young"/>
    <x v="4"/>
    <x v="4"/>
    <d v="2022-06-25T00:00:00"/>
    <n v="166"/>
    <n v="46"/>
    <n v="95"/>
    <n v="26"/>
    <n v="8.6"/>
    <n v="4.3"/>
    <n v="81000"/>
  </r>
  <r>
    <s v="E023"/>
    <s v="Harper King"/>
    <x v="0"/>
    <x v="6"/>
    <d v="2020-07-08T00:00:00"/>
    <n v="159"/>
    <n v="41"/>
    <n v="92"/>
    <n v="19"/>
    <n v="7.7"/>
    <n v="4.0999999999999996"/>
    <n v="70000"/>
  </r>
  <r>
    <s v="E024"/>
    <s v="Logan Wright"/>
    <x v="5"/>
    <x v="7"/>
    <d v="2021-09-11T00:00:00"/>
    <n v="164"/>
    <n v="45"/>
    <n v="94"/>
    <n v="23"/>
    <n v="8.1"/>
    <n v="4.2"/>
    <n v="74000"/>
  </r>
  <r>
    <s v="E025"/>
    <s v="Evelyn Scott"/>
    <x v="2"/>
    <x v="2"/>
    <d v="2023-04-15T00:00:00"/>
    <n v="173"/>
    <n v="56"/>
    <n v="100"/>
    <n v="34"/>
    <n v="9.4"/>
    <n v="4.8"/>
    <n v="90000"/>
  </r>
  <r>
    <s v="E026"/>
    <s v="Alexander Green"/>
    <x v="1"/>
    <x v="1"/>
    <d v="2019-08-24T00:00:00"/>
    <n v="151"/>
    <n v="35"/>
    <n v="84"/>
    <n v="10"/>
    <n v="6.7"/>
    <n v="3.3"/>
    <n v="59000"/>
  </r>
  <r>
    <s v="E027"/>
    <s v="Abigail Baker"/>
    <x v="3"/>
    <x v="0"/>
    <d v="2022-02-28T00:00:00"/>
    <n v="161"/>
    <n v="43"/>
    <n v="93"/>
    <n v="24"/>
    <n v="8.1999999999999993"/>
    <n v="4.0999999999999996"/>
    <n v="77000"/>
  </r>
  <r>
    <s v="E028"/>
    <s v="Benjamin Adams"/>
    <x v="4"/>
    <x v="4"/>
    <d v="2020-12-05T00:00:00"/>
    <n v="168"/>
    <n v="50"/>
    <n v="96"/>
    <n v="29"/>
    <n v="8.9"/>
    <n v="4.4000000000000004"/>
    <n v="84000"/>
  </r>
  <r>
    <s v="E029"/>
    <s v="Emily Nelson"/>
    <x v="0"/>
    <x v="6"/>
    <d v="2021-06-13T00:00:00"/>
    <n v="146"/>
    <n v="31"/>
    <n v="86"/>
    <n v="7"/>
    <n v="6.3"/>
    <n v="3.1"/>
    <n v="51000"/>
  </r>
  <r>
    <s v="E030"/>
    <s v="Jacob Carter"/>
    <x v="5"/>
    <x v="5"/>
    <d v="2023-05-20T00:00:00"/>
    <n v="156"/>
    <n v="38"/>
    <n v="90"/>
    <n v="16"/>
    <n v="7.3"/>
    <n v="3.8"/>
    <n v="60000"/>
  </r>
  <r>
    <s v="E031"/>
    <s v="Madison Perez"/>
    <x v="2"/>
    <x v="2"/>
    <d v="2019-04-12T00:00:00"/>
    <n v="174"/>
    <n v="57"/>
    <n v="99"/>
    <n v="36"/>
    <n v="9.5"/>
    <n v="4.9000000000000004"/>
    <n v="92000"/>
  </r>
  <r>
    <s v="E032"/>
    <s v="Michael Roberts"/>
    <x v="1"/>
    <x v="1"/>
    <d v="2022-07-07T00:00:00"/>
    <n v="150"/>
    <n v="34"/>
    <n v="83"/>
    <n v="9"/>
    <n v="6.5"/>
    <n v="3"/>
    <n v="58000"/>
  </r>
  <r>
    <s v="E033"/>
    <s v="Elijah Hall"/>
    <x v="3"/>
    <x v="3"/>
    <d v="2021-10-21T00:00:00"/>
    <n v="147"/>
    <n v="32"/>
    <n v="84"/>
    <n v="8"/>
    <n v="6.1"/>
    <n v="3"/>
    <n v="53000"/>
  </r>
  <r>
    <s v="E034"/>
    <s v="Elizabeth Young"/>
    <x v="4"/>
    <x v="4"/>
    <d v="2020-01-25T00:00:00"/>
    <n v="170"/>
    <n v="51"/>
    <n v="97"/>
    <n v="30"/>
    <n v="9"/>
    <n v="4.5"/>
    <n v="85000"/>
  </r>
  <r>
    <s v="E035"/>
    <s v="Sofia Allen"/>
    <x v="0"/>
    <x v="0"/>
    <d v="2023-06-30T00:00:00"/>
    <n v="162"/>
    <n v="44"/>
    <n v="94"/>
    <n v="22"/>
    <n v="8.4"/>
    <n v="4.3"/>
    <n v="79000"/>
  </r>
  <r>
    <s v="E036"/>
    <s v="Matthew Hernandez"/>
    <x v="5"/>
    <x v="7"/>
    <d v="2019-09-15T00:00:00"/>
    <n v="165"/>
    <n v="47"/>
    <n v="95"/>
    <n v="25"/>
    <n v="8.6999999999999993"/>
    <n v="4.4000000000000004"/>
    <n v="82000"/>
  </r>
  <r>
    <s v="E037"/>
    <s v="Avery Rivera"/>
    <x v="2"/>
    <x v="2"/>
    <d v="2021-12-10T00:00:00"/>
    <n v="175"/>
    <n v="58"/>
    <n v="100"/>
    <n v="37"/>
    <n v="9.6"/>
    <n v="5"/>
    <n v="95000"/>
  </r>
  <r>
    <s v="E038"/>
    <s v="Lucas Washington"/>
    <x v="1"/>
    <x v="1"/>
    <d v="2022-03-18T00:00:00"/>
    <n v="149"/>
    <n v="33"/>
    <n v="82"/>
    <n v="7"/>
    <n v="6.4"/>
    <n v="2.9"/>
    <n v="57000"/>
  </r>
  <r>
    <s v="E039"/>
    <s v="Ella Torres"/>
    <x v="3"/>
    <x v="3"/>
    <d v="2020-11-05T00:00:00"/>
    <n v="148"/>
    <n v="31"/>
    <n v="83"/>
    <n v="6"/>
    <n v="6"/>
    <n v="2.8"/>
    <n v="52000"/>
  </r>
  <r>
    <s v="E040"/>
    <s v="Jackson Nguyen"/>
    <x v="4"/>
    <x v="4"/>
    <d v="2023-07-25T00:00:00"/>
    <n v="172"/>
    <n v="52"/>
    <n v="98"/>
    <n v="31"/>
    <n v="9.1"/>
    <n v="4.5999999999999996"/>
    <n v="86000"/>
  </r>
  <r>
    <s v="E041"/>
    <s v="Scarlett Kim"/>
    <x v="0"/>
    <x v="6"/>
    <d v="2019-07-03T00:00:00"/>
    <n v="160"/>
    <n v="42"/>
    <n v="91"/>
    <n v="20"/>
    <n v="7.8"/>
    <n v="4"/>
    <n v="71000"/>
  </r>
  <r>
    <s v="E042"/>
    <s v="Liam Evans"/>
    <x v="5"/>
    <x v="5"/>
    <d v="2022-04-12T00:00:00"/>
    <n v="155"/>
    <n v="37"/>
    <n v="89"/>
    <n v="15"/>
    <n v="7.1"/>
    <n v="3.7"/>
    <n v="63000"/>
  </r>
  <r>
    <s v="E043"/>
    <s v="Chloe Murphy"/>
    <x v="2"/>
    <x v="2"/>
    <d v="2021-01-15T00:00:00"/>
    <n v="176"/>
    <n v="59"/>
    <n v="100"/>
    <n v="38"/>
    <n v="9.6999999999999993"/>
    <n v="5"/>
    <n v="97000"/>
  </r>
  <r>
    <s v="E044"/>
    <s v="Noah Price"/>
    <x v="1"/>
    <x v="1"/>
    <d v="2020-02-20T00:00:00"/>
    <n v="147"/>
    <n v="32"/>
    <n v="81"/>
    <n v="5"/>
    <n v="6.2"/>
    <n v="2.7"/>
    <n v="54000"/>
  </r>
  <r>
    <s v="E045"/>
    <s v="Penelope Bell"/>
    <x v="3"/>
    <x v="0"/>
    <d v="2023-08-05T00:00:00"/>
    <n v="163"/>
    <n v="45"/>
    <n v="93"/>
    <n v="21"/>
    <n v="8.5"/>
    <n v="4.2"/>
    <n v="78000"/>
  </r>
  <r>
    <s v="E046"/>
    <s v="James Coleman"/>
    <x v="4"/>
    <x v="4"/>
    <d v="2019-03-08T00:00:00"/>
    <n v="171"/>
    <n v="53"/>
    <n v="96"/>
    <n v="32"/>
    <n v="9.1999999999999993"/>
    <n v="4.7"/>
    <n v="88000"/>
  </r>
  <r>
    <s v="E047"/>
    <s v="Victoria Gonzales"/>
    <x v="0"/>
    <x v="6"/>
    <d v="2021-08-22T00:00:00"/>
    <n v="158"/>
    <n v="40"/>
    <n v="90"/>
    <n v="18"/>
    <n v="7.6"/>
    <n v="3.9"/>
    <n v="68000"/>
  </r>
  <r>
    <s v="E048"/>
    <s v="Samuel Howard"/>
    <x v="5"/>
    <x v="7"/>
    <d v="2022-10-10T00:00:00"/>
    <n v="167"/>
    <n v="49"/>
    <n v="94"/>
    <n v="26"/>
    <n v="8.8000000000000007"/>
    <n v="4.3"/>
    <n v="83000"/>
  </r>
  <r>
    <s v="E049"/>
    <s v="Luna Cox"/>
    <x v="2"/>
    <x v="2"/>
    <d v="2020-06-17T00:00:00"/>
    <n v="177"/>
    <n v="60"/>
    <n v="100"/>
    <n v="39"/>
    <n v="9.8000000000000007"/>
    <n v="5"/>
    <n v="98000"/>
  </r>
  <r>
    <s v="E050"/>
    <s v="Oliver Ward"/>
    <x v="1"/>
    <x v="1"/>
    <d v="2023-09-15T00:00:00"/>
    <n v="144"/>
    <n v="30"/>
    <n v="80"/>
    <n v="4"/>
    <n v="6"/>
    <n v="2.5"/>
    <n v="5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d v="2020-05-15T00:00:00"/>
    <n v="160"/>
    <n v="45"/>
    <n v="95"/>
    <n v="20"/>
    <n v="8.5"/>
    <n v="4.2"/>
    <n v="75000"/>
    <s v="May"/>
  </r>
  <r>
    <x v="1"/>
    <x v="1"/>
    <d v="2021-02-10T00:00:00"/>
    <n v="155"/>
    <n v="38"/>
    <n v="90"/>
    <n v="15"/>
    <n v="7.8"/>
    <n v="3.8"/>
    <n v="60000"/>
    <s v="Feb"/>
  </r>
  <r>
    <x v="2"/>
    <x v="2"/>
    <d v="2019-11-01T00:00:00"/>
    <n v="170"/>
    <n v="50"/>
    <n v="98"/>
    <n v="30"/>
    <n v="9.1999999999999993"/>
    <n v="4.5"/>
    <n v="85000"/>
    <s v="Nov"/>
  </r>
  <r>
    <x v="3"/>
    <x v="3"/>
    <d v="2022-08-22T00:00:00"/>
    <n v="150"/>
    <n v="32"/>
    <n v="88"/>
    <n v="10"/>
    <n v="6.5"/>
    <n v="3.5"/>
    <n v="55000"/>
    <s v="Aug"/>
  </r>
  <r>
    <x v="4"/>
    <x v="4"/>
    <d v="2020-03-05T00:00:00"/>
    <n v="165"/>
    <n v="48"/>
    <n v="96"/>
    <n v="25"/>
    <n v="8.9"/>
    <n v="4.0999999999999996"/>
    <n v="80000"/>
    <s v="Mar"/>
  </r>
  <r>
    <x v="5"/>
    <x v="5"/>
    <d v="2021-07-12T00:00:00"/>
    <n v="158"/>
    <n v="40"/>
    <n v="92"/>
    <n v="18"/>
    <n v="7.5"/>
    <n v="4"/>
    <n v="58000"/>
    <s v="Jul"/>
  </r>
  <r>
    <x v="2"/>
    <x v="2"/>
    <d v="2020-09-25T00:00:00"/>
    <n v="168"/>
    <n v="55"/>
    <n v="97"/>
    <n v="35"/>
    <n v="9"/>
    <n v="4.5999999999999996"/>
    <n v="88000"/>
    <s v="Sep"/>
  </r>
  <r>
    <x v="1"/>
    <x v="1"/>
    <d v="2022-01-30T00:00:00"/>
    <n v="152"/>
    <n v="35"/>
    <n v="85"/>
    <n v="12"/>
    <n v="6.8"/>
    <n v="3.4"/>
    <n v="62000"/>
    <s v="Jan"/>
  </r>
  <r>
    <x v="3"/>
    <x v="0"/>
    <d v="2019-06-10T00:00:00"/>
    <n v="162"/>
    <n v="42"/>
    <n v="94"/>
    <n v="22"/>
    <n v="8"/>
    <n v="4.3"/>
    <n v="78000"/>
    <s v="Jun"/>
  </r>
  <r>
    <x v="4"/>
    <x v="4"/>
    <d v="2021-11-15T00:00:00"/>
    <n v="167"/>
    <n v="47"/>
    <n v="95"/>
    <n v="28"/>
    <n v="8.6999999999999993"/>
    <n v="4.4000000000000004"/>
    <n v="82000"/>
    <s v="Nov"/>
  </r>
  <r>
    <x v="0"/>
    <x v="6"/>
    <d v="2023-02-18T00:00:00"/>
    <n v="145"/>
    <n v="30"/>
    <n v="87"/>
    <n v="8"/>
    <n v="6.2"/>
    <n v="3.2"/>
    <n v="50000"/>
    <s v="Feb"/>
  </r>
  <r>
    <x v="5"/>
    <x v="7"/>
    <d v="2020-04-20T00:00:00"/>
    <n v="160"/>
    <n v="43"/>
    <n v="93"/>
    <n v="20"/>
    <n v="7.9"/>
    <n v="4"/>
    <n v="72000"/>
    <s v="Apr"/>
  </r>
  <r>
    <x v="2"/>
    <x v="2"/>
    <d v="2022-05-05T00:00:00"/>
    <n v="172"/>
    <n v="53"/>
    <n v="99"/>
    <n v="32"/>
    <n v="9.1"/>
    <n v="4.7"/>
    <n v="87000"/>
    <s v="May"/>
  </r>
  <r>
    <x v="1"/>
    <x v="1"/>
    <d v="2021-08-14T00:00:00"/>
    <n v="154"/>
    <n v="37"/>
    <n v="89"/>
    <n v="14"/>
    <n v="7"/>
    <n v="3.6"/>
    <n v="61000"/>
    <s v="Aug"/>
  </r>
  <r>
    <x v="3"/>
    <x v="3"/>
    <d v="2023-03-22T00:00:00"/>
    <n v="148"/>
    <n v="34"/>
    <n v="86"/>
    <n v="9"/>
    <n v="6.4"/>
    <n v="3.3"/>
    <n v="54000"/>
    <s v="Mar"/>
  </r>
  <r>
    <x v="4"/>
    <x v="4"/>
    <d v="2019-12-01T00:00:00"/>
    <n v="169"/>
    <n v="49"/>
    <n v="97"/>
    <n v="27"/>
    <n v="8.8000000000000007"/>
    <n v="4.5"/>
    <n v="83000"/>
    <s v="Dec"/>
  </r>
  <r>
    <x v="0"/>
    <x v="0"/>
    <d v="2021-04-17T00:00:00"/>
    <n v="163"/>
    <n v="44"/>
    <n v="94"/>
    <n v="21"/>
    <n v="8.3000000000000007"/>
    <n v="4.2"/>
    <n v="76000"/>
    <s v="Apr"/>
  </r>
  <r>
    <x v="5"/>
    <x v="5"/>
    <d v="2022-09-10T00:00:00"/>
    <n v="157"/>
    <n v="39"/>
    <n v="91"/>
    <n v="17"/>
    <n v="7.4"/>
    <n v="3.9"/>
    <n v="59000"/>
    <s v="Sep"/>
  </r>
  <r>
    <x v="2"/>
    <x v="2"/>
    <d v="2020-10-30T00:00:00"/>
    <n v="171"/>
    <n v="54"/>
    <n v="98"/>
    <n v="33"/>
    <n v="9.3000000000000007"/>
    <n v="4.5999999999999996"/>
    <n v="89000"/>
    <s v="Oct"/>
  </r>
  <r>
    <x v="1"/>
    <x v="1"/>
    <d v="2023-01-05T00:00:00"/>
    <n v="153"/>
    <n v="36"/>
    <n v="88"/>
    <n v="13"/>
    <n v="6.9"/>
    <n v="3.5"/>
    <n v="61500"/>
    <s v="Jan"/>
  </r>
  <r>
    <x v="3"/>
    <x v="3"/>
    <d v="2021-05-19T00:00:00"/>
    <n v="149"/>
    <n v="33"/>
    <n v="85"/>
    <n v="11"/>
    <n v="6.6"/>
    <n v="3.4"/>
    <n v="56000"/>
    <s v="May"/>
  </r>
  <r>
    <x v="4"/>
    <x v="4"/>
    <d v="2022-06-25T00:00:00"/>
    <n v="166"/>
    <n v="46"/>
    <n v="95"/>
    <n v="26"/>
    <n v="8.6"/>
    <n v="4.3"/>
    <n v="81000"/>
    <s v="Jun"/>
  </r>
  <r>
    <x v="0"/>
    <x v="6"/>
    <d v="2020-07-08T00:00:00"/>
    <n v="159"/>
    <n v="41"/>
    <n v="92"/>
    <n v="19"/>
    <n v="7.7"/>
    <n v="4.0999999999999996"/>
    <n v="70000"/>
    <s v="Jul"/>
  </r>
  <r>
    <x v="5"/>
    <x v="7"/>
    <d v="2021-09-11T00:00:00"/>
    <n v="164"/>
    <n v="45"/>
    <n v="94"/>
    <n v="23"/>
    <n v="8.1"/>
    <n v="4.2"/>
    <n v="74000"/>
    <s v="Sep"/>
  </r>
  <r>
    <x v="2"/>
    <x v="2"/>
    <d v="2023-04-15T00:00:00"/>
    <n v="173"/>
    <n v="56"/>
    <n v="100"/>
    <n v="34"/>
    <n v="9.4"/>
    <n v="4.8"/>
    <n v="90000"/>
    <s v="Apr"/>
  </r>
  <r>
    <x v="1"/>
    <x v="1"/>
    <d v="2019-08-24T00:00:00"/>
    <n v="151"/>
    <n v="35"/>
    <n v="84"/>
    <n v="10"/>
    <n v="6.7"/>
    <n v="3.3"/>
    <n v="59000"/>
    <s v="Aug"/>
  </r>
  <r>
    <x v="3"/>
    <x v="0"/>
    <d v="2022-02-28T00:00:00"/>
    <n v="161"/>
    <n v="43"/>
    <n v="93"/>
    <n v="24"/>
    <n v="8.1999999999999993"/>
    <n v="4.0999999999999996"/>
    <n v="77000"/>
    <s v="Feb"/>
  </r>
  <r>
    <x v="4"/>
    <x v="4"/>
    <d v="2020-12-05T00:00:00"/>
    <n v="168"/>
    <n v="50"/>
    <n v="96"/>
    <n v="29"/>
    <n v="8.9"/>
    <n v="4.4000000000000004"/>
    <n v="84000"/>
    <s v="Dec"/>
  </r>
  <r>
    <x v="0"/>
    <x v="6"/>
    <d v="2021-06-13T00:00:00"/>
    <n v="146"/>
    <n v="31"/>
    <n v="86"/>
    <n v="7"/>
    <n v="6.3"/>
    <n v="3.1"/>
    <n v="51000"/>
    <s v="Jun"/>
  </r>
  <r>
    <x v="5"/>
    <x v="5"/>
    <d v="2023-05-20T00:00:00"/>
    <n v="156"/>
    <n v="38"/>
    <n v="90"/>
    <n v="16"/>
    <n v="7.3"/>
    <n v="3.8"/>
    <n v="60000"/>
    <s v="May"/>
  </r>
  <r>
    <x v="2"/>
    <x v="2"/>
    <d v="2019-04-12T00:00:00"/>
    <n v="174"/>
    <n v="57"/>
    <n v="99"/>
    <n v="36"/>
    <n v="9.5"/>
    <n v="4.9000000000000004"/>
    <n v="92000"/>
    <s v="Apr"/>
  </r>
  <r>
    <x v="1"/>
    <x v="1"/>
    <d v="2022-07-07T00:00:00"/>
    <n v="150"/>
    <n v="34"/>
    <n v="83"/>
    <n v="9"/>
    <n v="6.5"/>
    <n v="3"/>
    <n v="58000"/>
    <s v="Jul"/>
  </r>
  <r>
    <x v="3"/>
    <x v="3"/>
    <d v="2021-10-21T00:00:00"/>
    <n v="147"/>
    <n v="32"/>
    <n v="84"/>
    <n v="8"/>
    <n v="6.1"/>
    <n v="3"/>
    <n v="53000"/>
    <s v="Oct"/>
  </r>
  <r>
    <x v="4"/>
    <x v="4"/>
    <d v="2020-01-25T00:00:00"/>
    <n v="170"/>
    <n v="51"/>
    <n v="97"/>
    <n v="30"/>
    <n v="9"/>
    <n v="4.5"/>
    <n v="85000"/>
    <s v="Jan"/>
  </r>
  <r>
    <x v="0"/>
    <x v="0"/>
    <d v="2023-06-30T00:00:00"/>
    <n v="162"/>
    <n v="44"/>
    <n v="94"/>
    <n v="22"/>
    <n v="8.4"/>
    <n v="4.3"/>
    <n v="79000"/>
    <s v="Jun"/>
  </r>
  <r>
    <x v="5"/>
    <x v="7"/>
    <d v="2019-09-15T00:00:00"/>
    <n v="165"/>
    <n v="47"/>
    <n v="95"/>
    <n v="25"/>
    <n v="8.6999999999999993"/>
    <n v="4.4000000000000004"/>
    <n v="82000"/>
    <s v="Sep"/>
  </r>
  <r>
    <x v="2"/>
    <x v="2"/>
    <d v="2021-12-10T00:00:00"/>
    <n v="175"/>
    <n v="58"/>
    <n v="100"/>
    <n v="37"/>
    <n v="9.6"/>
    <n v="5"/>
    <n v="95000"/>
    <s v="Dec"/>
  </r>
  <r>
    <x v="1"/>
    <x v="1"/>
    <d v="2022-03-18T00:00:00"/>
    <n v="149"/>
    <n v="33"/>
    <n v="82"/>
    <n v="7"/>
    <n v="6.4"/>
    <n v="2.9"/>
    <n v="57000"/>
    <s v="Mar"/>
  </r>
  <r>
    <x v="3"/>
    <x v="3"/>
    <d v="2020-11-05T00:00:00"/>
    <n v="148"/>
    <n v="31"/>
    <n v="83"/>
    <n v="6"/>
    <n v="6"/>
    <n v="2.8"/>
    <n v="52000"/>
    <s v="Nov"/>
  </r>
  <r>
    <x v="4"/>
    <x v="4"/>
    <d v="2023-07-25T00:00:00"/>
    <n v="172"/>
    <n v="52"/>
    <n v="98"/>
    <n v="31"/>
    <n v="9.1"/>
    <n v="4.5999999999999996"/>
    <n v="86000"/>
    <s v="Jul"/>
  </r>
  <r>
    <x v="0"/>
    <x v="6"/>
    <d v="2019-07-03T00:00:00"/>
    <n v="160"/>
    <n v="42"/>
    <n v="91"/>
    <n v="20"/>
    <n v="7.8"/>
    <n v="4"/>
    <n v="71000"/>
    <s v="Jul"/>
  </r>
  <r>
    <x v="5"/>
    <x v="5"/>
    <d v="2022-04-12T00:00:00"/>
    <n v="155"/>
    <n v="37"/>
    <n v="89"/>
    <n v="15"/>
    <n v="7.1"/>
    <n v="3.7"/>
    <n v="63000"/>
    <s v="Apr"/>
  </r>
  <r>
    <x v="2"/>
    <x v="2"/>
    <d v="2021-01-15T00:00:00"/>
    <n v="176"/>
    <n v="59"/>
    <n v="100"/>
    <n v="38"/>
    <n v="9.6999999999999993"/>
    <n v="5"/>
    <n v="97000"/>
    <s v="Jan"/>
  </r>
  <r>
    <x v="1"/>
    <x v="1"/>
    <d v="2020-02-20T00:00:00"/>
    <n v="147"/>
    <n v="32"/>
    <n v="81"/>
    <n v="5"/>
    <n v="6.2"/>
    <n v="2.7"/>
    <n v="54000"/>
    <s v="Feb"/>
  </r>
  <r>
    <x v="3"/>
    <x v="0"/>
    <d v="2023-08-05T00:00:00"/>
    <n v="163"/>
    <n v="45"/>
    <n v="93"/>
    <n v="21"/>
    <n v="8.5"/>
    <n v="4.2"/>
    <n v="78000"/>
    <s v="Aug"/>
  </r>
  <r>
    <x v="4"/>
    <x v="4"/>
    <d v="2019-03-08T00:00:00"/>
    <n v="171"/>
    <n v="53"/>
    <n v="96"/>
    <n v="32"/>
    <n v="9.1999999999999993"/>
    <n v="4.7"/>
    <n v="88000"/>
    <s v="Mar"/>
  </r>
  <r>
    <x v="0"/>
    <x v="6"/>
    <d v="2021-08-22T00:00:00"/>
    <n v="158"/>
    <n v="40"/>
    <n v="90"/>
    <n v="18"/>
    <n v="7.6"/>
    <n v="3.9"/>
    <n v="68000"/>
    <s v="Aug"/>
  </r>
  <r>
    <x v="5"/>
    <x v="7"/>
    <d v="2022-10-10T00:00:00"/>
    <n v="167"/>
    <n v="49"/>
    <n v="94"/>
    <n v="26"/>
    <n v="8.8000000000000007"/>
    <n v="4.3"/>
    <n v="83000"/>
    <s v="Oct"/>
  </r>
  <r>
    <x v="2"/>
    <x v="2"/>
    <d v="2020-06-17T00:00:00"/>
    <n v="177"/>
    <n v="60"/>
    <n v="100"/>
    <n v="39"/>
    <n v="9.8000000000000007"/>
    <n v="5"/>
    <n v="98000"/>
    <s v="Jun"/>
  </r>
  <r>
    <x v="1"/>
    <x v="1"/>
    <d v="2023-09-15T00:00:00"/>
    <n v="144"/>
    <n v="30"/>
    <n v="80"/>
    <n v="4"/>
    <n v="6"/>
    <n v="2.5"/>
    <n v="50000"/>
    <s v="Sep"/>
  </r>
  <r>
    <x v="6"/>
    <x v="8"/>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E001"/>
    <s v="John Doe"/>
    <x v="0"/>
    <s v="Manager"/>
    <d v="2020-05-15T00:00:00"/>
    <n v="160"/>
    <n v="45"/>
    <n v="95"/>
    <n v="20"/>
    <n v="8.5"/>
    <n v="4.2"/>
    <n v="75000"/>
    <s v="May"/>
  </r>
  <r>
    <s v="E002"/>
    <s v="Jane Smith"/>
    <x v="1"/>
    <s v="Executive"/>
    <d v="2021-02-10T00:00:00"/>
    <n v="155"/>
    <n v="38"/>
    <n v="90"/>
    <n v="15"/>
    <n v="7.8"/>
    <n v="3.8"/>
    <n v="60000"/>
    <s v="Feb"/>
  </r>
  <r>
    <s v="E003"/>
    <s v="Alex Brown"/>
    <x v="2"/>
    <s v="Developer"/>
    <d v="2019-11-01T00:00:00"/>
    <n v="170"/>
    <n v="50"/>
    <n v="98"/>
    <n v="30"/>
    <n v="9.1999999999999993"/>
    <n v="4.5"/>
    <n v="85000"/>
    <s v="Nov"/>
  </r>
  <r>
    <s v="E004"/>
    <s v="Emily Davis"/>
    <x v="3"/>
    <s v="Recruiter"/>
    <d v="2022-08-22T00:00:00"/>
    <n v="150"/>
    <n v="32"/>
    <n v="88"/>
    <n v="10"/>
    <n v="6.5"/>
    <n v="3.5"/>
    <n v="55000"/>
    <s v="Aug"/>
  </r>
  <r>
    <s v="E005"/>
    <s v="Sam Wilson"/>
    <x v="4"/>
    <s v="Analyst"/>
    <d v="2020-03-05T00:00:00"/>
    <n v="165"/>
    <n v="48"/>
    <n v="96"/>
    <n v="25"/>
    <n v="8.9"/>
    <n v="4.0999999999999996"/>
    <n v="80000"/>
    <s v="Mar"/>
  </r>
  <r>
    <s v="E006"/>
    <s v="Michael Lee"/>
    <x v="5"/>
    <s v="Coordinator"/>
    <d v="2021-07-12T00:00:00"/>
    <n v="158"/>
    <n v="40"/>
    <n v="92"/>
    <n v="18"/>
    <n v="7.5"/>
    <n v="4"/>
    <n v="58000"/>
    <s v="Jul"/>
  </r>
  <r>
    <s v="E007"/>
    <s v="Sarah Johnson"/>
    <x v="2"/>
    <s v="Developer"/>
    <d v="2020-09-25T00:00:00"/>
    <n v="168"/>
    <n v="55"/>
    <n v="97"/>
    <n v="35"/>
    <n v="9"/>
    <n v="4.5999999999999996"/>
    <n v="88000"/>
    <s v="Sep"/>
  </r>
  <r>
    <s v="E008"/>
    <s v="David Miller"/>
    <x v="1"/>
    <s v="Executive"/>
    <d v="2022-01-30T00:00:00"/>
    <n v="152"/>
    <n v="35"/>
    <n v="85"/>
    <n v="12"/>
    <n v="6.8"/>
    <n v="3.4"/>
    <n v="62000"/>
    <s v="Jan"/>
  </r>
  <r>
    <s v="E009"/>
    <s v="Laura Wilson"/>
    <x v="3"/>
    <s v="Manager"/>
    <d v="2019-06-10T00:00:00"/>
    <n v="162"/>
    <n v="42"/>
    <n v="94"/>
    <n v="22"/>
    <n v="8"/>
    <n v="4.3"/>
    <n v="78000"/>
    <s v="Jun"/>
  </r>
  <r>
    <s v="E010"/>
    <s v="Robert Taylor"/>
    <x v="4"/>
    <s v="Analyst"/>
    <d v="2021-11-15T00:00:00"/>
    <n v="167"/>
    <n v="47"/>
    <n v="95"/>
    <n v="28"/>
    <n v="8.6999999999999993"/>
    <n v="4.4000000000000004"/>
    <n v="82000"/>
    <s v="Nov"/>
  </r>
  <r>
    <s v="E011"/>
    <s v="Maria Garcia"/>
    <x v="0"/>
    <s v="Specialist"/>
    <d v="2023-02-18T00:00:00"/>
    <n v="145"/>
    <n v="30"/>
    <n v="87"/>
    <n v="8"/>
    <n v="6.2"/>
    <n v="3.2"/>
    <n v="50000"/>
    <s v="Feb"/>
  </r>
  <r>
    <s v="E012"/>
    <s v="James Moore"/>
    <x v="5"/>
    <s v="Supervisor"/>
    <d v="2020-04-20T00:00:00"/>
    <n v="160"/>
    <n v="43"/>
    <n v="93"/>
    <n v="20"/>
    <n v="7.9"/>
    <n v="4"/>
    <n v="72000"/>
    <s v="Apr"/>
  </r>
  <r>
    <s v="E013"/>
    <s v="Emma Anderson"/>
    <x v="2"/>
    <s v="Developer"/>
    <d v="2022-05-05T00:00:00"/>
    <n v="172"/>
    <n v="53"/>
    <n v="99"/>
    <n v="32"/>
    <n v="9.1"/>
    <n v="4.7"/>
    <n v="87000"/>
    <s v="May"/>
  </r>
  <r>
    <s v="E014"/>
    <s v="Daniel Thomas"/>
    <x v="1"/>
    <s v="Executive"/>
    <d v="2021-08-14T00:00:00"/>
    <n v="154"/>
    <n v="37"/>
    <n v="89"/>
    <n v="14"/>
    <n v="7"/>
    <n v="3.6"/>
    <n v="61000"/>
    <s v="Aug"/>
  </r>
  <r>
    <s v="E015"/>
    <s v="Olivia White"/>
    <x v="3"/>
    <s v="Recruiter"/>
    <d v="2023-03-22T00:00:00"/>
    <n v="148"/>
    <n v="34"/>
    <n v="86"/>
    <n v="9"/>
    <n v="6.4"/>
    <n v="3.3"/>
    <n v="54000"/>
    <s v="Mar"/>
  </r>
  <r>
    <s v="E016"/>
    <s v="William Martinez"/>
    <x v="4"/>
    <s v="Analyst"/>
    <d v="2019-12-01T00:00:00"/>
    <n v="169"/>
    <n v="49"/>
    <n v="97"/>
    <n v="27"/>
    <n v="8.8000000000000007"/>
    <n v="4.5"/>
    <n v="83000"/>
    <s v="Dec"/>
  </r>
  <r>
    <s v="E017"/>
    <s v="Sophia Harris"/>
    <x v="0"/>
    <s v="Manager"/>
    <d v="2021-04-17T00:00:00"/>
    <n v="163"/>
    <n v="44"/>
    <n v="94"/>
    <n v="21"/>
    <n v="8.3000000000000007"/>
    <n v="4.2"/>
    <n v="76000"/>
    <s v="Apr"/>
  </r>
  <r>
    <s v="E018"/>
    <s v="Joseph Martin"/>
    <x v="5"/>
    <s v="Coordinator"/>
    <d v="2022-09-10T00:00:00"/>
    <n v="157"/>
    <n v="39"/>
    <n v="91"/>
    <n v="17"/>
    <n v="7.4"/>
    <n v="3.9"/>
    <n v="59000"/>
    <s v="Sep"/>
  </r>
  <r>
    <s v="E019"/>
    <s v="Charlotte Thompson"/>
    <x v="2"/>
    <s v="Developer"/>
    <d v="2020-10-30T00:00:00"/>
    <n v="171"/>
    <n v="54"/>
    <n v="98"/>
    <n v="33"/>
    <n v="9.3000000000000007"/>
    <n v="4.5999999999999996"/>
    <n v="89000"/>
    <s v="Oct"/>
  </r>
  <r>
    <s v="E020"/>
    <s v="Ethan Moore"/>
    <x v="1"/>
    <s v="Executive"/>
    <d v="2023-01-05T00:00:00"/>
    <n v="153"/>
    <n v="36"/>
    <n v="88"/>
    <n v="13"/>
    <n v="6.9"/>
    <n v="3.5"/>
    <n v="61500"/>
    <s v="Jan"/>
  </r>
  <r>
    <s v="E021"/>
    <s v="Amelia Allen"/>
    <x v="3"/>
    <s v="Recruiter"/>
    <d v="2021-05-19T00:00:00"/>
    <n v="149"/>
    <n v="33"/>
    <n v="85"/>
    <n v="11"/>
    <n v="6.6"/>
    <n v="3.4"/>
    <n v="56000"/>
    <s v="May"/>
  </r>
  <r>
    <s v="E022"/>
    <s v="Mason Young"/>
    <x v="4"/>
    <s v="Analyst"/>
    <d v="2022-06-25T00:00:00"/>
    <n v="166"/>
    <n v="46"/>
    <n v="95"/>
    <n v="26"/>
    <n v="8.6"/>
    <n v="4.3"/>
    <n v="81000"/>
    <s v="Jun"/>
  </r>
  <r>
    <s v="E023"/>
    <s v="Harper King"/>
    <x v="0"/>
    <s v="Specialist"/>
    <d v="2020-07-08T00:00:00"/>
    <n v="159"/>
    <n v="41"/>
    <n v="92"/>
    <n v="19"/>
    <n v="7.7"/>
    <n v="4.0999999999999996"/>
    <n v="70000"/>
    <s v="Jul"/>
  </r>
  <r>
    <s v="E024"/>
    <s v="Logan Wright"/>
    <x v="5"/>
    <s v="Supervisor"/>
    <d v="2021-09-11T00:00:00"/>
    <n v="164"/>
    <n v="45"/>
    <n v="94"/>
    <n v="23"/>
    <n v="8.1"/>
    <n v="4.2"/>
    <n v="74000"/>
    <s v="Sep"/>
  </r>
  <r>
    <s v="E025"/>
    <s v="Evelyn Scott"/>
    <x v="2"/>
    <s v="Developer"/>
    <d v="2023-04-15T00:00:00"/>
    <n v="173"/>
    <n v="56"/>
    <n v="100"/>
    <n v="34"/>
    <n v="9.4"/>
    <n v="4.8"/>
    <n v="90000"/>
    <s v="Apr"/>
  </r>
  <r>
    <s v="E026"/>
    <s v="Alexander Green"/>
    <x v="1"/>
    <s v="Executive"/>
    <d v="2019-08-24T00:00:00"/>
    <n v="151"/>
    <n v="35"/>
    <n v="84"/>
    <n v="10"/>
    <n v="6.7"/>
    <n v="3.3"/>
    <n v="59000"/>
    <s v="Aug"/>
  </r>
  <r>
    <s v="E027"/>
    <s v="Abigail Baker"/>
    <x v="3"/>
    <s v="Manager"/>
    <d v="2022-02-28T00:00:00"/>
    <n v="161"/>
    <n v="43"/>
    <n v="93"/>
    <n v="24"/>
    <n v="8.1999999999999993"/>
    <n v="4.0999999999999996"/>
    <n v="77000"/>
    <s v="Feb"/>
  </r>
  <r>
    <s v="E028"/>
    <s v="Benjamin Adams"/>
    <x v="4"/>
    <s v="Analyst"/>
    <d v="2020-12-05T00:00:00"/>
    <n v="168"/>
    <n v="50"/>
    <n v="96"/>
    <n v="29"/>
    <n v="8.9"/>
    <n v="4.4000000000000004"/>
    <n v="84000"/>
    <s v="Dec"/>
  </r>
  <r>
    <s v="E029"/>
    <s v="Emily Nelson"/>
    <x v="0"/>
    <s v="Specialist"/>
    <d v="2021-06-13T00:00:00"/>
    <n v="146"/>
    <n v="31"/>
    <n v="86"/>
    <n v="7"/>
    <n v="6.3"/>
    <n v="3.1"/>
    <n v="51000"/>
    <s v="Jun"/>
  </r>
  <r>
    <s v="E030"/>
    <s v="Jacob Carter"/>
    <x v="5"/>
    <s v="Coordinator"/>
    <d v="2023-05-20T00:00:00"/>
    <n v="156"/>
    <n v="38"/>
    <n v="90"/>
    <n v="16"/>
    <n v="7.3"/>
    <n v="3.8"/>
    <n v="60000"/>
    <s v="May"/>
  </r>
  <r>
    <s v="E031"/>
    <s v="Madison Perez"/>
    <x v="2"/>
    <s v="Developer"/>
    <d v="2019-04-12T00:00:00"/>
    <n v="174"/>
    <n v="57"/>
    <n v="99"/>
    <n v="36"/>
    <n v="9.5"/>
    <n v="4.9000000000000004"/>
    <n v="92000"/>
    <s v="Apr"/>
  </r>
  <r>
    <s v="E032"/>
    <s v="Michael Roberts"/>
    <x v="1"/>
    <s v="Executive"/>
    <d v="2022-07-07T00:00:00"/>
    <n v="150"/>
    <n v="34"/>
    <n v="83"/>
    <n v="9"/>
    <n v="6.5"/>
    <n v="3"/>
    <n v="58000"/>
    <s v="Jul"/>
  </r>
  <r>
    <s v="E033"/>
    <s v="Elijah Hall"/>
    <x v="3"/>
    <s v="Recruiter"/>
    <d v="2021-10-21T00:00:00"/>
    <n v="147"/>
    <n v="32"/>
    <n v="84"/>
    <n v="8"/>
    <n v="6.1"/>
    <n v="3"/>
    <n v="53000"/>
    <s v="Oct"/>
  </r>
  <r>
    <s v="E034"/>
    <s v="Elizabeth Young"/>
    <x v="4"/>
    <s v="Analyst"/>
    <d v="2020-01-25T00:00:00"/>
    <n v="170"/>
    <n v="51"/>
    <n v="97"/>
    <n v="30"/>
    <n v="9"/>
    <n v="4.5"/>
    <n v="85000"/>
    <s v="Jan"/>
  </r>
  <r>
    <s v="E035"/>
    <s v="Sofia Allen"/>
    <x v="0"/>
    <s v="Manager"/>
    <d v="2023-06-30T00:00:00"/>
    <n v="162"/>
    <n v="44"/>
    <n v="94"/>
    <n v="22"/>
    <n v="8.4"/>
    <n v="4.3"/>
    <n v="79000"/>
    <s v="Jun"/>
  </r>
  <r>
    <s v="E036"/>
    <s v="Matthew Hernandez"/>
    <x v="5"/>
    <s v="Supervisor"/>
    <d v="2019-09-15T00:00:00"/>
    <n v="165"/>
    <n v="47"/>
    <n v="95"/>
    <n v="25"/>
    <n v="8.6999999999999993"/>
    <n v="4.4000000000000004"/>
    <n v="82000"/>
    <s v="Sep"/>
  </r>
  <r>
    <s v="E037"/>
    <s v="Avery Rivera"/>
    <x v="2"/>
    <s v="Developer"/>
    <d v="2021-12-10T00:00:00"/>
    <n v="175"/>
    <n v="58"/>
    <n v="100"/>
    <n v="37"/>
    <n v="9.6"/>
    <n v="5"/>
    <n v="95000"/>
    <s v="Dec"/>
  </r>
  <r>
    <s v="E038"/>
    <s v="Lucas Washington"/>
    <x v="1"/>
    <s v="Executive"/>
    <d v="2022-03-18T00:00:00"/>
    <n v="149"/>
    <n v="33"/>
    <n v="82"/>
    <n v="7"/>
    <n v="6.4"/>
    <n v="2.9"/>
    <n v="57000"/>
    <s v="Mar"/>
  </r>
  <r>
    <s v="E039"/>
    <s v="Ella Torres"/>
    <x v="3"/>
    <s v="Recruiter"/>
    <d v="2020-11-05T00:00:00"/>
    <n v="148"/>
    <n v="31"/>
    <n v="83"/>
    <n v="6"/>
    <n v="6"/>
    <n v="2.8"/>
    <n v="52000"/>
    <s v="Nov"/>
  </r>
  <r>
    <s v="E040"/>
    <s v="Jackson Nguyen"/>
    <x v="4"/>
    <s v="Analyst"/>
    <d v="2023-07-25T00:00:00"/>
    <n v="172"/>
    <n v="52"/>
    <n v="98"/>
    <n v="31"/>
    <n v="9.1"/>
    <n v="4.5999999999999996"/>
    <n v="86000"/>
    <s v="Jul"/>
  </r>
  <r>
    <s v="E041"/>
    <s v="Scarlett Kim"/>
    <x v="0"/>
    <s v="Specialist"/>
    <d v="2019-07-03T00:00:00"/>
    <n v="160"/>
    <n v="42"/>
    <n v="91"/>
    <n v="20"/>
    <n v="7.8"/>
    <n v="4"/>
    <n v="71000"/>
    <s v="Jul"/>
  </r>
  <r>
    <s v="E042"/>
    <s v="Liam Evans"/>
    <x v="5"/>
    <s v="Coordinator"/>
    <d v="2022-04-12T00:00:00"/>
    <n v="155"/>
    <n v="37"/>
    <n v="89"/>
    <n v="15"/>
    <n v="7.1"/>
    <n v="3.7"/>
    <n v="63000"/>
    <s v="Apr"/>
  </r>
  <r>
    <s v="E043"/>
    <s v="Chloe Murphy"/>
    <x v="2"/>
    <s v="Developer"/>
    <d v="2021-01-15T00:00:00"/>
    <n v="176"/>
    <n v="59"/>
    <n v="100"/>
    <n v="38"/>
    <n v="9.6999999999999993"/>
    <n v="5"/>
    <n v="97000"/>
    <s v="Jan"/>
  </r>
  <r>
    <s v="E044"/>
    <s v="Noah Price"/>
    <x v="1"/>
    <s v="Executive"/>
    <d v="2020-02-20T00:00:00"/>
    <n v="147"/>
    <n v="32"/>
    <n v="81"/>
    <n v="5"/>
    <n v="6.2"/>
    <n v="2.7"/>
    <n v="54000"/>
    <s v="Feb"/>
  </r>
  <r>
    <s v="E045"/>
    <s v="Penelope Bell"/>
    <x v="3"/>
    <s v="Manager"/>
    <d v="2023-08-05T00:00:00"/>
    <n v="163"/>
    <n v="45"/>
    <n v="93"/>
    <n v="21"/>
    <n v="8.5"/>
    <n v="4.2"/>
    <n v="78000"/>
    <s v="Aug"/>
  </r>
  <r>
    <s v="E046"/>
    <s v="James Coleman"/>
    <x v="4"/>
    <s v="Analyst"/>
    <d v="2019-03-08T00:00:00"/>
    <n v="171"/>
    <n v="53"/>
    <n v="96"/>
    <n v="32"/>
    <n v="9.1999999999999993"/>
    <n v="4.7"/>
    <n v="88000"/>
    <s v="Mar"/>
  </r>
  <r>
    <s v="E047"/>
    <s v="Victoria Gonzales"/>
    <x v="0"/>
    <s v="Specialist"/>
    <d v="2021-08-22T00:00:00"/>
    <n v="158"/>
    <n v="40"/>
    <n v="90"/>
    <n v="18"/>
    <n v="7.6"/>
    <n v="3.9"/>
    <n v="68000"/>
    <s v="Aug"/>
  </r>
  <r>
    <s v="E048"/>
    <s v="Samuel Howard"/>
    <x v="5"/>
    <s v="Supervisor"/>
    <d v="2022-10-10T00:00:00"/>
    <n v="167"/>
    <n v="49"/>
    <n v="94"/>
    <n v="26"/>
    <n v="8.8000000000000007"/>
    <n v="4.3"/>
    <n v="83000"/>
    <s v="Oct"/>
  </r>
  <r>
    <s v="E049"/>
    <s v="Luna Cox"/>
    <x v="2"/>
    <s v="Developer"/>
    <d v="2020-06-17T00:00:00"/>
    <n v="177"/>
    <n v="60"/>
    <n v="100"/>
    <n v="39"/>
    <n v="9.8000000000000007"/>
    <n v="5"/>
    <n v="98000"/>
    <s v="Jun"/>
  </r>
  <r>
    <s v="E050"/>
    <s v="Oliver Ward"/>
    <x v="1"/>
    <s v="Executive"/>
    <d v="2023-09-15T00:00:00"/>
    <n v="144"/>
    <n v="30"/>
    <n v="80"/>
    <n v="4"/>
    <n v="6"/>
    <n v="2.5"/>
    <n v="50000"/>
    <s v="Sep"/>
  </r>
  <r>
    <m/>
    <m/>
    <x v="6"/>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140A50-E6CD-41F9-92E8-BB3499E11F23}"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3">
    <pivotField axis="axisRow" allDrilled="1" showAll="0" dataSourceSort="1" defaultAttributeDrillState="1">
      <items count="8">
        <item x="0" e="0"/>
        <item x="1"/>
        <item x="2"/>
        <item x="3"/>
        <item x="4"/>
        <item x="5"/>
        <item x="6"/>
        <item t="default"/>
      </items>
    </pivotField>
    <pivotField axis="axisRow" allDrilled="1" showAll="0" dataSourceSort="1" defaultAttributeDrillState="1">
      <items count="9">
        <item x="0"/>
        <item x="1"/>
        <item x="2"/>
        <item x="3"/>
        <item x="4"/>
        <item x="5"/>
        <item x="6"/>
        <item x="7"/>
        <item t="default"/>
      </items>
    </pivotField>
    <pivotField dataField="1" showAll="0"/>
  </pivotFields>
  <rowFields count="2">
    <field x="0"/>
    <field x="1"/>
  </rowFields>
  <rowItems count="17">
    <i>
      <x/>
    </i>
    <i>
      <x v="1"/>
    </i>
    <i r="1">
      <x/>
    </i>
    <i>
      <x v="2"/>
    </i>
    <i r="1">
      <x v="1"/>
    </i>
    <i r="1">
      <x v="2"/>
    </i>
    <i>
      <x v="3"/>
    </i>
    <i r="1">
      <x v="3"/>
    </i>
    <i>
      <x v="4"/>
    </i>
    <i r="1">
      <x v="1"/>
    </i>
    <i r="1">
      <x v="4"/>
    </i>
    <i>
      <x v="5"/>
    </i>
    <i r="1">
      <x v="5"/>
    </i>
    <i r="1">
      <x v="6"/>
    </i>
    <i>
      <x v="6"/>
    </i>
    <i r="1">
      <x v="7"/>
    </i>
    <i t="grand">
      <x/>
    </i>
  </rowItems>
  <colItems count="1">
    <i/>
  </colItems>
  <dataFields count="1">
    <dataField name="Count of Employee ID" fld="2"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F90BF6-E19C-4810-AA9C-98383B2A9FEE}" name="PivotTable13"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21" firstHeaderRow="1" firstDataRow="1" firstDataCol="1"/>
  <pivotFields count="11">
    <pivotField axis="axisRow" showAll="0">
      <items count="8">
        <item x="4"/>
        <item x="3"/>
        <item x="2"/>
        <item x="0"/>
        <item x="5"/>
        <item x="1"/>
        <item x="6"/>
        <item t="default"/>
      </items>
    </pivotField>
    <pivotField axis="axisRow" showAll="0">
      <items count="10">
        <item x="4"/>
        <item x="5"/>
        <item x="2"/>
        <item x="1"/>
        <item x="0"/>
        <item x="3"/>
        <item x="6"/>
        <item x="7"/>
        <item x="8"/>
        <item t="default"/>
      </items>
    </pivotField>
    <pivotField showAll="0"/>
    <pivotField showAll="0"/>
    <pivotField showAll="0"/>
    <pivotField showAll="0"/>
    <pivotField showAll="0"/>
    <pivotField showAll="0"/>
    <pivotField showAll="0"/>
    <pivotField showAll="0"/>
    <pivotField showAll="0"/>
  </pivotFields>
  <rowFields count="2">
    <field x="0"/>
    <field x="1"/>
  </rowFields>
  <rowItems count="18">
    <i>
      <x/>
    </i>
    <i r="1">
      <x/>
    </i>
    <i>
      <x v="1"/>
    </i>
    <i r="1">
      <x v="4"/>
    </i>
    <i r="1">
      <x v="5"/>
    </i>
    <i>
      <x v="2"/>
    </i>
    <i r="1">
      <x v="2"/>
    </i>
    <i>
      <x v="3"/>
    </i>
    <i r="1">
      <x v="4"/>
    </i>
    <i r="1">
      <x v="6"/>
    </i>
    <i>
      <x v="4"/>
    </i>
    <i r="1">
      <x v="1"/>
    </i>
    <i r="1">
      <x v="7"/>
    </i>
    <i>
      <x v="5"/>
    </i>
    <i r="1">
      <x v="3"/>
    </i>
    <i>
      <x v="6"/>
    </i>
    <i r="1">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E92EA-5BD7-4CFC-9B42-D16EF1E0BBE5}" name="PivotTable15" cacheId="5"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11" firstHeaderRow="1" firstDataRow="1" firstDataCol="1"/>
  <pivotFields count="13">
    <pivotField showAll="0"/>
    <pivotField showAll="0"/>
    <pivotField axis="axisRow" showAll="0">
      <items count="8">
        <item x="4"/>
        <item x="3"/>
        <item x="2"/>
        <item x="0"/>
        <item x="5"/>
        <item x="1"/>
        <item x="6"/>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
  </rowFields>
  <rowItems count="8">
    <i>
      <x/>
    </i>
    <i>
      <x v="1"/>
    </i>
    <i>
      <x v="2"/>
    </i>
    <i>
      <x v="3"/>
    </i>
    <i>
      <x v="4"/>
    </i>
    <i>
      <x v="5"/>
    </i>
    <i>
      <x v="6"/>
    </i>
    <i t="grand">
      <x/>
    </i>
  </rowItems>
  <colItems count="1">
    <i/>
  </colItems>
  <dataFields count="1">
    <dataField name="Average of Salary" fld="11" subtotal="average" baseField="2" baseItem="0"/>
  </dataFields>
  <formats count="3">
    <format dxfId="28">
      <pivotArea field="2" type="button" dataOnly="0" labelOnly="1" outline="0" axis="axisRow" fieldPosition="0"/>
    </format>
    <format dxfId="27">
      <pivotArea collapsedLevelsAreSubtotals="1" fieldPosition="0">
        <references count="1">
          <reference field="2" count="6">
            <x v="0"/>
            <x v="1"/>
            <x v="2"/>
            <x v="3"/>
            <x v="4"/>
            <x v="5"/>
          </reference>
        </references>
      </pivotArea>
    </format>
    <format dxfId="26">
      <pivotArea grandRow="1"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11D6A9-6612-4A8F-9EEC-83841A63394A}" name="PivotTable1"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9" firstHeaderRow="1" firstDataRow="1" firstDataCol="1"/>
  <pivotFields count="12">
    <pivotField showAll="0"/>
    <pivotField showAll="0"/>
    <pivotField showAll="0">
      <items count="7">
        <item x="4"/>
        <item x="3"/>
        <item x="2"/>
        <item x="0"/>
        <item x="5"/>
        <item x="1"/>
        <item t="default"/>
      </items>
    </pivotField>
    <pivotField axis="axisRow" showAll="0" measureFilter="1" sortType="ascending">
      <items count="9">
        <item x="4"/>
        <item x="5"/>
        <item x="2"/>
        <item x="1"/>
        <item x="0"/>
        <item x="3"/>
        <item x="6"/>
        <item x="7"/>
        <item t="default"/>
      </items>
    </pivotField>
    <pivotField numFmtId="14" showAll="0"/>
    <pivotField showAll="0"/>
    <pivotField showAll="0"/>
    <pivotField showAll="0"/>
    <pivotField showAll="0"/>
    <pivotField showAll="0"/>
    <pivotField showAll="0"/>
    <pivotField dataField="1" showAll="0"/>
  </pivotFields>
  <rowFields count="1">
    <field x="3"/>
  </rowFields>
  <rowItems count="6">
    <i>
      <x/>
    </i>
    <i>
      <x v="2"/>
    </i>
    <i>
      <x v="3"/>
    </i>
    <i>
      <x v="4"/>
    </i>
    <i>
      <x v="7"/>
    </i>
    <i t="grand">
      <x/>
    </i>
  </rowItems>
  <colItems count="1">
    <i/>
  </colItems>
  <dataFields count="1">
    <dataField name="Sum of Salary" fld="11"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E8A508-F2D6-46F2-88AF-7A94AF44B9A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3:B16"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Attendance (%)" fld="1" subtotal="average" baseField="0" baseItem="0"/>
  </dataFields>
  <chartFormats count="1">
    <chartFormat chart="5" format="1" series="1">
      <pivotArea type="data" outline="0" fieldPosition="0">
        <references count="1">
          <reference field="4294967294" count="1" selected="0">
            <x v="0"/>
          </reference>
        </references>
      </pivotArea>
    </chartFormat>
  </chartFormats>
  <pivotHierarchies count="4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Attendance (%)"/>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pro.xlsx!Table1">
        <x15:activeTabTopLevelEntity name="[Table1]"/>
        <x15:activeTabTopLevelEntity name="[Rang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005EDB-2AB7-4EC9-B596-3B36CF6463E1}" name="PivotTable9"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2">
    <pivotField showAll="0"/>
    <pivotField showAll="0"/>
    <pivotField showAll="0"/>
    <pivotField showAll="0"/>
    <pivotField numFmtId="14" showAll="0"/>
    <pivotField showAll="0"/>
    <pivotField showAll="0"/>
    <pivotField dataField="1" showAll="0"/>
    <pivotField showAll="0"/>
    <pivotField showAll="0"/>
    <pivotField showAll="0"/>
    <pivotField showAll="0"/>
  </pivotFields>
  <rowItems count="1">
    <i/>
  </rowItems>
  <colItems count="1">
    <i/>
  </colItems>
  <dataFields count="1">
    <dataField name="Sum of Attendanc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A40221-5AB7-4025-82BF-C09B542A465E}" name="PivotTable2" cacheId="7"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rowHeaderCaption="Department">
  <location ref="A3:B10" firstHeaderRow="1" firstDataRow="1" firstDataCol="1"/>
  <pivotFields count="12">
    <pivotField showAll="0"/>
    <pivotField showAll="0"/>
    <pivotField axis="axisRow" showAll="0">
      <items count="7">
        <item x="4"/>
        <item x="3"/>
        <item x="2"/>
        <item x="0"/>
        <item x="5"/>
        <item x="1"/>
        <item t="default"/>
      </items>
    </pivotField>
    <pivotField showAll="0"/>
    <pivotField numFmtId="14" showAll="0"/>
    <pivotField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Average of Performance Score" fld="9" subtotal="average" baseField="2"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2FF261-0DC3-4C3C-B12E-B2970475AC2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 firstHeaderRow="1" firstDataRow="1" firstDataCol="1"/>
  <pivotFields count="11">
    <pivotField showAll="0"/>
    <pivotField showAll="0"/>
    <pivotField axis="axisRow" showAll="0" measureFilter="1">
      <items count="10">
        <item x="4"/>
        <item x="5"/>
        <item x="2"/>
        <item x="1"/>
        <item x="0"/>
        <item x="3"/>
        <item x="6"/>
        <item x="7"/>
        <item x="8"/>
        <item t="default"/>
      </items>
    </pivotField>
    <pivotField showAll="0"/>
    <pivotField showAll="0"/>
    <pivotField showAll="0"/>
    <pivotField showAll="0"/>
    <pivotField showAll="0"/>
    <pivotField showAll="0"/>
    <pivotField showAll="0"/>
    <pivotField dataField="1" showAll="0"/>
  </pivotFields>
  <rowFields count="1">
    <field x="2"/>
  </rowFields>
  <rowItems count="2">
    <i>
      <x v="2"/>
    </i>
    <i t="grand">
      <x/>
    </i>
  </rowItems>
  <colItems count="1">
    <i/>
  </colItems>
  <dataFields count="1">
    <dataField name="Average of Salary" fld="10" subtotal="average" baseField="2" baseItem="0"/>
  </dataFields>
  <formats count="9">
    <format dxfId="8">
      <pivotArea collapsedLevelsAreSubtotals="1" fieldPosition="0">
        <references count="1">
          <reference field="2" count="1">
            <x v="2"/>
          </reference>
        </references>
      </pivotArea>
    </format>
    <format dxfId="7">
      <pivotArea collapsedLevelsAreSubtotals="1" fieldPosition="0">
        <references count="1">
          <reference field="2" count="1">
            <x v="2"/>
          </reference>
        </references>
      </pivotArea>
    </format>
    <format dxfId="6">
      <pivotArea field="2" type="button" dataOnly="0" labelOnly="1" outline="0" axis="axisRow" fieldPosition="0"/>
    </format>
    <format dxfId="5">
      <pivotArea dataOnly="0" labelOnly="1" fieldPosition="0">
        <references count="1">
          <reference field="2" count="1">
            <x v="2"/>
          </reference>
        </references>
      </pivotArea>
    </format>
    <format dxfId="4">
      <pivotArea dataOnly="0" labelOnly="1" outline="0" axis="axisValues" fieldPosition="0"/>
    </format>
    <format dxfId="3">
      <pivotArea collapsedLevelsAreSubtotals="1" fieldPosition="0">
        <references count="1">
          <reference field="2" count="1">
            <x v="2"/>
          </reference>
        </references>
      </pivotArea>
    </format>
    <format dxfId="2">
      <pivotArea field="2" type="button" dataOnly="0" labelOnly="1" outline="0" axis="axisRow" fieldPosition="0"/>
    </format>
    <format dxfId="1">
      <pivotArea dataOnly="0" labelOnly="1" fieldPosition="0">
        <references count="1">
          <reference field="2" count="1">
            <x v="2"/>
          </reference>
        </references>
      </pivotArea>
    </format>
    <format dxfId="0">
      <pivotArea dataOnly="0" labelOnly="1" outline="0" axis="axisValues" fieldPosition="0"/>
    </format>
  </formats>
  <pivotTableStyleInfo name="PivotStyleMedium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F9DE45-A299-4465-B1EF-739A0AE27C9A}" sourceName="[Range].[Department]">
  <pivotTables>
    <pivotTable tabId="13" name="PivotTable10"/>
  </pivotTables>
  <data>
    <olap pivotCacheId="617470483">
      <levels count="2">
        <level uniqueName="[Range].[Department].[(All)]" sourceCaption="(All)" count="0"/>
        <level uniqueName="[Range].[Department].[Department]" sourceCaption="Department" count="7">
          <ranges>
            <range startItem="0">
              <i n="[Range].[Department].&amp;" c="(blank)"/>
              <i n="[Range].[Department].&amp;[Finance]" c="Finance"/>
              <i n="[Range].[Department].&amp;[HR]" c="HR"/>
              <i n="[Range].[Department].&amp;[IT]" c="IT"/>
              <i n="[Range].[Department].&amp;[Marketing]" c="Marketing"/>
              <i n="[Range].[Department].&amp;[Operations]" c="Operations"/>
              <i n="[Range].[Department].&amp;[Sales]" c="Sales"/>
            </range>
          </ranges>
        </level>
      </levels>
      <selections count="1">
        <selection n="[Rang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3CBE29D4-A0C4-423C-86B9-D224D3B3D024}" sourceName="[Range].[Role]">
  <pivotTables>
    <pivotTable tabId="13" name="PivotTable10"/>
  </pivotTables>
  <data>
    <olap pivotCacheId="617470483">
      <levels count="2">
        <level uniqueName="[Range].[Role].[(All)]" sourceCaption="(All)" count="0"/>
        <level uniqueName="[Range].[Role].[Role]" sourceCaption="Role" count="9">
          <ranges>
            <range startItem="0">
              <i n="[Range].[Role].&amp;" c="(blank)"/>
              <i n="[Range].[Role].&amp;[Analyst]" c="Analyst"/>
              <i n="[Range].[Role].&amp;[Coordinator]" c="Coordinator"/>
              <i n="[Range].[Role].&amp;[Developer]" c="Developer"/>
              <i n="[Range].[Role].&amp;[Executive]" c="Executive"/>
              <i n="[Range].[Role].&amp;[Manager]" c="Manager"/>
              <i n="[Range].[Role].&amp;[Recruiter]" c="Recruiter"/>
              <i n="[Range].[Role].&amp;[Specialist]" c="Specialist"/>
              <i n="[Range].[Role].&amp;[Supervisor]" c="Supervisor"/>
            </range>
          </ranges>
        </level>
      </levels>
      <selections count="1">
        <selection n="[Range].[Role].[All]"/>
      </selections>
    </olap>
  </data>
  <extLst>
    <x:ext xmlns:x15="http://schemas.microsoft.com/office/spreadsheetml/2010/11/main" uri="{470722E0-AACD-4C17-9CDC-17EF765DBC7E}">
      <x15:slicerCacheHideItemsWithNoData count="1">
        <x15:slicerCacheOlapLevelName uniqueName="[Range].[Role].[Rol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6DDD04D-0DFE-43D4-BDDB-21B3F3559059}" cache="Slicer_Department" caption="Department" startItem="2" level="1" rowHeight="222250"/>
  <slicer name="Role" xr10:uid="{6C0CB0C0-2D8E-44C9-95D4-DA02FEC56BA8}" cache="Slicer_Role" caption="Role" startItem="7" level="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94F280-4B45-494E-974A-43650895837E}" name="Table1" displayName="Table1" ref="A1:M51" totalsRowShown="0" headerRowDxfId="25" dataDxfId="24">
  <autoFilter ref="A1:M51" xr:uid="{7594F280-4B45-494E-974A-43650895837E}"/>
  <tableColumns count="13">
    <tableColumn id="1" xr3:uid="{51240798-32AB-47A1-B5E9-3E3FC2D7F5F7}" name="Employee ID" dataDxfId="23"/>
    <tableColumn id="2" xr3:uid="{83031A44-8713-4E70-894A-E5833D4E96DC}" name="Name" dataDxfId="22"/>
    <tableColumn id="3" xr3:uid="{26D56EB7-0726-40A9-B47B-5B5B7979B0F8}" name="Department" dataDxfId="21"/>
    <tableColumn id="4" xr3:uid="{55D8F7B1-FB14-4106-B0CB-31A5378D7BE4}" name="Role" dataDxfId="20"/>
    <tableColumn id="5" xr3:uid="{78841000-4397-472B-B7E4-33CE22CFFF52}" name="Date of Joining" dataDxfId="19"/>
    <tableColumn id="6" xr3:uid="{FA348C09-47A5-48E7-8C2E-69157A049E63}" name="Hours Worked" dataDxfId="18"/>
    <tableColumn id="7" xr3:uid="{205A72AD-374D-466E-8F98-0E1731213B29}" name="Tasks Completed" dataDxfId="17"/>
    <tableColumn id="8" xr3:uid="{818707CA-5362-48C9-ABA1-B3E4E6FE77E6}" name="Attendance (%)" dataDxfId="16"/>
    <tableColumn id="9" xr3:uid="{12756350-B22F-463A-A1F0-4A8B25078545}" name="Training Hours" dataDxfId="15"/>
    <tableColumn id="10" xr3:uid="{E317BFBC-46E5-4113-AE4A-7FFA460A34CD}" name="Performance Score" dataDxfId="14"/>
    <tableColumn id="11" xr3:uid="{769FC693-E41E-4E01-95B6-51239AFF3263}" name="Satisfaction Score" dataDxfId="13"/>
    <tableColumn id="12" xr3:uid="{11A05ACD-788C-463D-B7FC-FF441FD19D24}" name="Salary" dataDxfId="12"/>
    <tableColumn id="13" xr3:uid="{EBFA13BA-5D04-42FD-9726-99D4C4DD468A}" name="month" dataDxfId="11">
      <calculatedColumnFormula>TEXT(Table1[[#This Row],[Date of Joining]],"mmm")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A25802-BFB8-40E3-8B31-9B0D78AFC7B5}" name="Table3" displayName="Table3" ref="A1:B1048576" totalsRowShown="0" headerRowDxfId="10">
  <autoFilter ref="A1:B1048576" xr:uid="{ABA25802-BFB8-40E3-8B31-9B0D78AFC7B5}"/>
  <tableColumns count="2">
    <tableColumn id="1" xr3:uid="{BEB5CAA2-619A-4149-B435-AC1B7C492ADF}" name="Role"/>
    <tableColumn id="2" xr3:uid="{16148FFE-FDA7-4F07-98B9-8777F8C144F2}" name="Sala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85DFC6-5EC4-4AC5-AF45-10ED5C37A03D}" name="Table2" displayName="Table2" ref="A1:B1048576" totalsRowShown="0" headerRowDxfId="9">
  <autoFilter ref="A1:B1048576" xr:uid="{6D85DFC6-5EC4-4AC5-AF45-10ED5C37A03D}"/>
  <tableColumns count="2">
    <tableColumn id="1" xr3:uid="{FAF92597-560A-4361-ABD6-D7A40FC2C4DA}" name="Training Hours"/>
    <tableColumn id="2" xr3:uid="{B6916D7F-A48E-4885-B4E8-42F653757DF6}" name="Performance Scor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989F-8390-41BB-B62B-34A4C53E1D01}">
  <dimension ref="A1:O51"/>
  <sheetViews>
    <sheetView topLeftCell="I1" workbookViewId="0">
      <selection activeCell="N2" sqref="N2:U10"/>
    </sheetView>
  </sheetViews>
  <sheetFormatPr defaultRowHeight="13.8" x14ac:dyDescent="0.25"/>
  <cols>
    <col min="1" max="2" width="13.3984375" customWidth="1"/>
    <col min="3" max="4" width="14.09765625" customWidth="1"/>
    <col min="5" max="5" width="14.09765625" style="1" customWidth="1"/>
    <col min="6" max="11" width="14.09765625" customWidth="1"/>
    <col min="12" max="12" width="14.09765625" style="8" customWidth="1"/>
    <col min="13" max="14" width="14.09765625" customWidth="1"/>
  </cols>
  <sheetData>
    <row r="1" spans="1:15" x14ac:dyDescent="0.25">
      <c r="A1" s="2" t="s">
        <v>0</v>
      </c>
      <c r="B1" s="2" t="s">
        <v>1</v>
      </c>
      <c r="C1" s="2" t="s">
        <v>2</v>
      </c>
      <c r="D1" s="2" t="s">
        <v>3</v>
      </c>
      <c r="E1" s="3" t="s">
        <v>4</v>
      </c>
      <c r="F1" s="2" t="s">
        <v>5</v>
      </c>
      <c r="G1" s="2" t="s">
        <v>6</v>
      </c>
      <c r="H1" s="2" t="s">
        <v>7</v>
      </c>
      <c r="I1" s="2" t="s">
        <v>8</v>
      </c>
      <c r="J1" s="2" t="s">
        <v>9</v>
      </c>
      <c r="K1" s="2" t="s">
        <v>10</v>
      </c>
      <c r="L1" s="7" t="s">
        <v>11</v>
      </c>
      <c r="M1" s="2" t="s">
        <v>150</v>
      </c>
    </row>
    <row r="2" spans="1:15" x14ac:dyDescent="0.25">
      <c r="A2" s="2" t="s">
        <v>12</v>
      </c>
      <c r="B2" s="2" t="s">
        <v>13</v>
      </c>
      <c r="C2" s="2" t="s">
        <v>14</v>
      </c>
      <c r="D2" s="2" t="s">
        <v>15</v>
      </c>
      <c r="E2" s="3">
        <v>43966</v>
      </c>
      <c r="F2" s="2">
        <v>160</v>
      </c>
      <c r="G2" s="2">
        <v>45</v>
      </c>
      <c r="H2" s="2">
        <v>95</v>
      </c>
      <c r="I2" s="2">
        <v>20</v>
      </c>
      <c r="J2" s="2">
        <v>8.5</v>
      </c>
      <c r="K2" s="2">
        <v>4.2</v>
      </c>
      <c r="L2" s="7">
        <v>75000</v>
      </c>
      <c r="M2" s="2" t="str">
        <f>TEXT(Table1[[#This Row],[Date of Joining]],"mmm")</f>
        <v>May</v>
      </c>
      <c r="N2">
        <f>AVERAGE(Table1[Performance Score])</f>
        <v>7.9200000000000008</v>
      </c>
      <c r="O2" t="s">
        <v>126</v>
      </c>
    </row>
    <row r="3" spans="1:15" x14ac:dyDescent="0.25">
      <c r="A3" s="2" t="s">
        <v>16</v>
      </c>
      <c r="B3" s="2" t="s">
        <v>17</v>
      </c>
      <c r="C3" s="2" t="s">
        <v>18</v>
      </c>
      <c r="D3" s="2" t="s">
        <v>19</v>
      </c>
      <c r="E3" s="3">
        <v>44237</v>
      </c>
      <c r="F3" s="2">
        <v>155</v>
      </c>
      <c r="G3" s="2">
        <v>38</v>
      </c>
      <c r="H3" s="2">
        <v>90</v>
      </c>
      <c r="I3" s="2">
        <v>15</v>
      </c>
      <c r="J3" s="2">
        <v>7.8</v>
      </c>
      <c r="K3" s="2">
        <v>3.8</v>
      </c>
      <c r="L3" s="7">
        <v>60000</v>
      </c>
      <c r="M3" s="2" t="str">
        <f>TEXT(Table1[[#This Row],[Date of Joining]],"mmm")</f>
        <v>Feb</v>
      </c>
    </row>
    <row r="4" spans="1:15" x14ac:dyDescent="0.25">
      <c r="A4" s="2" t="s">
        <v>20</v>
      </c>
      <c r="B4" s="2" t="s">
        <v>21</v>
      </c>
      <c r="C4" s="2" t="s">
        <v>22</v>
      </c>
      <c r="D4" s="2" t="s">
        <v>23</v>
      </c>
      <c r="E4" s="3">
        <v>43770</v>
      </c>
      <c r="F4" s="2">
        <v>170</v>
      </c>
      <c r="G4" s="2">
        <v>50</v>
      </c>
      <c r="H4" s="2">
        <v>98</v>
      </c>
      <c r="I4" s="2">
        <v>30</v>
      </c>
      <c r="J4" s="2">
        <v>9.1999999999999993</v>
      </c>
      <c r="K4" s="2">
        <v>4.5</v>
      </c>
      <c r="L4" s="7">
        <v>85000</v>
      </c>
      <c r="M4" s="2" t="str">
        <f>TEXT(Table1[[#This Row],[Date of Joining]],"mmm")</f>
        <v>Nov</v>
      </c>
      <c r="N4">
        <f ca="1">AVERAGEIFS(H:H,E:E,"&lt;="&amp;EDATE(TODAY(),-24))</f>
        <v>92.022222222222226</v>
      </c>
      <c r="O4" t="s">
        <v>127</v>
      </c>
    </row>
    <row r="5" spans="1:15" x14ac:dyDescent="0.25">
      <c r="A5" s="2" t="s">
        <v>24</v>
      </c>
      <c r="B5" s="2" t="s">
        <v>25</v>
      </c>
      <c r="C5" s="2" t="s">
        <v>26</v>
      </c>
      <c r="D5" s="2" t="s">
        <v>27</v>
      </c>
      <c r="E5" s="3">
        <v>44795</v>
      </c>
      <c r="F5" s="2">
        <v>150</v>
      </c>
      <c r="G5" s="2">
        <v>32</v>
      </c>
      <c r="H5" s="2">
        <v>88</v>
      </c>
      <c r="I5" s="2">
        <v>10</v>
      </c>
      <c r="J5" s="2">
        <v>6.5</v>
      </c>
      <c r="K5" s="2">
        <v>3.5</v>
      </c>
      <c r="L5" s="7">
        <v>55000</v>
      </c>
      <c r="M5" s="2" t="str">
        <f>TEXT(Table1[[#This Row],[Date of Joining]],"mmm")</f>
        <v>Aug</v>
      </c>
    </row>
    <row r="6" spans="1:15" x14ac:dyDescent="0.25">
      <c r="A6" s="2" t="s">
        <v>28</v>
      </c>
      <c r="B6" s="2" t="s">
        <v>29</v>
      </c>
      <c r="C6" s="2" t="s">
        <v>30</v>
      </c>
      <c r="D6" s="2" t="s">
        <v>31</v>
      </c>
      <c r="E6" s="3">
        <v>43895</v>
      </c>
      <c r="F6" s="2">
        <v>165</v>
      </c>
      <c r="G6" s="2">
        <v>48</v>
      </c>
      <c r="H6" s="2">
        <v>96</v>
      </c>
      <c r="I6" s="2">
        <v>25</v>
      </c>
      <c r="J6" s="2">
        <v>8.9</v>
      </c>
      <c r="K6" s="2">
        <v>4.0999999999999996</v>
      </c>
      <c r="L6" s="7">
        <v>80000</v>
      </c>
      <c r="M6" s="2" t="str">
        <f>TEXT(Table1[[#This Row],[Date of Joining]],"mmm")</f>
        <v>Mar</v>
      </c>
      <c r="N6">
        <f>CORREL(H:H,J:J)</f>
        <v>0.9680722928767771</v>
      </c>
      <c r="O6" t="s">
        <v>128</v>
      </c>
    </row>
    <row r="7" spans="1:15" x14ac:dyDescent="0.25">
      <c r="A7" s="2" t="s">
        <v>32</v>
      </c>
      <c r="B7" s="2" t="s">
        <v>33</v>
      </c>
      <c r="C7" s="2" t="s">
        <v>34</v>
      </c>
      <c r="D7" s="2" t="s">
        <v>35</v>
      </c>
      <c r="E7" s="3">
        <v>44389</v>
      </c>
      <c r="F7" s="2">
        <v>158</v>
      </c>
      <c r="G7" s="2">
        <v>40</v>
      </c>
      <c r="H7" s="2">
        <v>92</v>
      </c>
      <c r="I7" s="2">
        <v>18</v>
      </c>
      <c r="J7" s="2">
        <v>7.5</v>
      </c>
      <c r="K7" s="2">
        <v>4</v>
      </c>
      <c r="L7" s="7">
        <v>58000</v>
      </c>
      <c r="M7" s="2" t="str">
        <f>TEXT(Table1[[#This Row],[Date of Joining]],"mmm")</f>
        <v>Jul</v>
      </c>
    </row>
    <row r="8" spans="1:15" x14ac:dyDescent="0.25">
      <c r="A8" s="2" t="s">
        <v>36</v>
      </c>
      <c r="B8" s="2" t="s">
        <v>37</v>
      </c>
      <c r="C8" s="2" t="s">
        <v>22</v>
      </c>
      <c r="D8" s="2" t="s">
        <v>23</v>
      </c>
      <c r="E8" s="3">
        <v>44099</v>
      </c>
      <c r="F8" s="2">
        <v>168</v>
      </c>
      <c r="G8" s="2">
        <v>55</v>
      </c>
      <c r="H8" s="2">
        <v>97</v>
      </c>
      <c r="I8" s="2">
        <v>35</v>
      </c>
      <c r="J8" s="2">
        <v>9</v>
      </c>
      <c r="K8" s="2">
        <v>4.5999999999999996</v>
      </c>
      <c r="L8" s="7">
        <v>88000</v>
      </c>
      <c r="M8" s="2" t="str">
        <f>TEXT(Table1[[#This Row],[Date of Joining]],"mmm")</f>
        <v>Sep</v>
      </c>
      <c r="N8">
        <f>CORREL(K:K,H:H)</f>
        <v>0.9830615924143391</v>
      </c>
      <c r="O8" t="s">
        <v>133</v>
      </c>
    </row>
    <row r="9" spans="1:15" x14ac:dyDescent="0.25">
      <c r="A9" s="2" t="s">
        <v>38</v>
      </c>
      <c r="B9" s="2" t="s">
        <v>39</v>
      </c>
      <c r="C9" s="2" t="s">
        <v>18</v>
      </c>
      <c r="D9" s="2" t="s">
        <v>19</v>
      </c>
      <c r="E9" s="3">
        <v>44591</v>
      </c>
      <c r="F9" s="2">
        <v>152</v>
      </c>
      <c r="G9" s="2">
        <v>35</v>
      </c>
      <c r="H9" s="2">
        <v>85</v>
      </c>
      <c r="I9" s="2">
        <v>12</v>
      </c>
      <c r="J9" s="2">
        <v>6.8</v>
      </c>
      <c r="K9" s="2">
        <v>3.4</v>
      </c>
      <c r="L9" s="7">
        <v>62000</v>
      </c>
      <c r="M9" s="2" t="str">
        <f>TEXT(Table1[[#This Row],[Date of Joining]],"mmm")</f>
        <v>Jan</v>
      </c>
    </row>
    <row r="10" spans="1:15" x14ac:dyDescent="0.25">
      <c r="A10" s="2" t="s">
        <v>40</v>
      </c>
      <c r="B10" s="2" t="s">
        <v>41</v>
      </c>
      <c r="C10" s="2" t="s">
        <v>26</v>
      </c>
      <c r="D10" s="2" t="s">
        <v>15</v>
      </c>
      <c r="E10" s="3">
        <v>43626</v>
      </c>
      <c r="F10" s="2">
        <v>162</v>
      </c>
      <c r="G10" s="2">
        <v>42</v>
      </c>
      <c r="H10" s="2">
        <v>94</v>
      </c>
      <c r="I10" s="2">
        <v>22</v>
      </c>
      <c r="J10" s="2">
        <v>8</v>
      </c>
      <c r="K10" s="2">
        <v>4.3</v>
      </c>
      <c r="L10" s="7">
        <v>78000</v>
      </c>
      <c r="M10" s="2" t="str">
        <f>TEXT(Table1[[#This Row],[Date of Joining]],"mmm")</f>
        <v>Jun</v>
      </c>
    </row>
    <row r="11" spans="1:15" x14ac:dyDescent="0.25">
      <c r="A11" s="2" t="s">
        <v>42</v>
      </c>
      <c r="B11" s="2" t="s">
        <v>43</v>
      </c>
      <c r="C11" s="2" t="s">
        <v>30</v>
      </c>
      <c r="D11" s="2" t="s">
        <v>31</v>
      </c>
      <c r="E11" s="3">
        <v>44515</v>
      </c>
      <c r="F11" s="2">
        <v>167</v>
      </c>
      <c r="G11" s="2">
        <v>47</v>
      </c>
      <c r="H11" s="2">
        <v>95</v>
      </c>
      <c r="I11" s="2">
        <v>28</v>
      </c>
      <c r="J11" s="2">
        <v>8.6999999999999993</v>
      </c>
      <c r="K11" s="2">
        <v>4.4000000000000004</v>
      </c>
      <c r="L11" s="7">
        <v>82000</v>
      </c>
      <c r="M11" s="2" t="str">
        <f>TEXT(Table1[[#This Row],[Date of Joining]],"mmm")</f>
        <v>Nov</v>
      </c>
      <c r="O11">
        <f>COUNTA(Table1[Name])</f>
        <v>50</v>
      </c>
    </row>
    <row r="12" spans="1:15" x14ac:dyDescent="0.25">
      <c r="A12" s="2" t="s">
        <v>44</v>
      </c>
      <c r="B12" s="2" t="s">
        <v>45</v>
      </c>
      <c r="C12" s="2" t="s">
        <v>14</v>
      </c>
      <c r="D12" s="2" t="s">
        <v>46</v>
      </c>
      <c r="E12" s="3">
        <v>44975</v>
      </c>
      <c r="F12" s="2">
        <v>145</v>
      </c>
      <c r="G12" s="2">
        <v>30</v>
      </c>
      <c r="H12" s="2">
        <v>87</v>
      </c>
      <c r="I12" s="2">
        <v>8</v>
      </c>
      <c r="J12" s="2">
        <v>6.2</v>
      </c>
      <c r="K12" s="2">
        <v>3.2</v>
      </c>
      <c r="L12" s="7">
        <v>50000</v>
      </c>
      <c r="M12" s="2" t="str">
        <f>TEXT(Table1[[#This Row],[Date of Joining]],"mmm")</f>
        <v>Feb</v>
      </c>
    </row>
    <row r="13" spans="1:15" x14ac:dyDescent="0.25">
      <c r="A13" s="2" t="s">
        <v>47</v>
      </c>
      <c r="B13" s="2" t="s">
        <v>48</v>
      </c>
      <c r="C13" s="2" t="s">
        <v>34</v>
      </c>
      <c r="D13" s="2" t="s">
        <v>49</v>
      </c>
      <c r="E13" s="3">
        <v>43941</v>
      </c>
      <c r="F13" s="2">
        <v>160</v>
      </c>
      <c r="G13" s="2">
        <v>43</v>
      </c>
      <c r="H13" s="2">
        <v>93</v>
      </c>
      <c r="I13" s="2">
        <v>20</v>
      </c>
      <c r="J13" s="2">
        <v>7.9</v>
      </c>
      <c r="K13" s="2">
        <v>4</v>
      </c>
      <c r="L13" s="7">
        <v>72000</v>
      </c>
      <c r="M13" s="2" t="str">
        <f>TEXT(Table1[[#This Row],[Date of Joining]],"mmm")</f>
        <v>Apr</v>
      </c>
      <c r="O13">
        <f>AVERAGE(Table1[Salary])</f>
        <v>72130</v>
      </c>
    </row>
    <row r="14" spans="1:15" x14ac:dyDescent="0.25">
      <c r="A14" s="2" t="s">
        <v>50</v>
      </c>
      <c r="B14" s="2" t="s">
        <v>51</v>
      </c>
      <c r="C14" s="2" t="s">
        <v>22</v>
      </c>
      <c r="D14" s="2" t="s">
        <v>23</v>
      </c>
      <c r="E14" s="3">
        <v>44686</v>
      </c>
      <c r="F14" s="2">
        <v>172</v>
      </c>
      <c r="G14" s="2">
        <v>53</v>
      </c>
      <c r="H14" s="2">
        <v>99</v>
      </c>
      <c r="I14" s="2">
        <v>32</v>
      </c>
      <c r="J14" s="2">
        <v>9.1</v>
      </c>
      <c r="K14" s="2">
        <v>4.7</v>
      </c>
      <c r="L14" s="7">
        <v>87000</v>
      </c>
      <c r="M14" s="2" t="str">
        <f>TEXT(Table1[[#This Row],[Date of Joining]],"mmm")</f>
        <v>May</v>
      </c>
    </row>
    <row r="15" spans="1:15" x14ac:dyDescent="0.25">
      <c r="A15" s="2" t="s">
        <v>52</v>
      </c>
      <c r="B15" s="2" t="s">
        <v>53</v>
      </c>
      <c r="C15" s="2" t="s">
        <v>18</v>
      </c>
      <c r="D15" s="2" t="s">
        <v>19</v>
      </c>
      <c r="E15" s="3">
        <v>44422</v>
      </c>
      <c r="F15" s="2">
        <v>154</v>
      </c>
      <c r="G15" s="2">
        <v>37</v>
      </c>
      <c r="H15" s="2">
        <v>89</v>
      </c>
      <c r="I15" s="2">
        <v>14</v>
      </c>
      <c r="J15" s="2">
        <v>7</v>
      </c>
      <c r="K15" s="2">
        <v>3.6</v>
      </c>
      <c r="L15" s="7">
        <v>61000</v>
      </c>
      <c r="M15" s="2" t="str">
        <f>TEXT(Table1[[#This Row],[Date of Joining]],"mmm")</f>
        <v>Aug</v>
      </c>
    </row>
    <row r="16" spans="1:15" x14ac:dyDescent="0.25">
      <c r="A16" s="2" t="s">
        <v>54</v>
      </c>
      <c r="B16" s="2" t="s">
        <v>55</v>
      </c>
      <c r="C16" s="2" t="s">
        <v>26</v>
      </c>
      <c r="D16" s="2" t="s">
        <v>27</v>
      </c>
      <c r="E16" s="3">
        <v>45007</v>
      </c>
      <c r="F16" s="2">
        <v>148</v>
      </c>
      <c r="G16" s="2">
        <v>34</v>
      </c>
      <c r="H16" s="2">
        <v>86</v>
      </c>
      <c r="I16" s="2">
        <v>9</v>
      </c>
      <c r="J16" s="2">
        <v>6.4</v>
      </c>
      <c r="K16" s="2">
        <v>3.3</v>
      </c>
      <c r="L16" s="7">
        <v>54000</v>
      </c>
      <c r="M16" s="2" t="str">
        <f>TEXT(Table1[[#This Row],[Date of Joining]],"mmm")</f>
        <v>Mar</v>
      </c>
    </row>
    <row r="17" spans="1:13" x14ac:dyDescent="0.25">
      <c r="A17" s="2" t="s">
        <v>56</v>
      </c>
      <c r="B17" s="2" t="s">
        <v>57</v>
      </c>
      <c r="C17" s="2" t="s">
        <v>30</v>
      </c>
      <c r="D17" s="2" t="s">
        <v>31</v>
      </c>
      <c r="E17" s="3">
        <v>43800</v>
      </c>
      <c r="F17" s="2">
        <v>169</v>
      </c>
      <c r="G17" s="2">
        <v>49</v>
      </c>
      <c r="H17" s="2">
        <v>97</v>
      </c>
      <c r="I17" s="2">
        <v>27</v>
      </c>
      <c r="J17" s="2">
        <v>8.8000000000000007</v>
      </c>
      <c r="K17" s="2">
        <v>4.5</v>
      </c>
      <c r="L17" s="7">
        <v>83000</v>
      </c>
      <c r="M17" s="2" t="str">
        <f>TEXT(Table1[[#This Row],[Date of Joining]],"mmm")</f>
        <v>Dec</v>
      </c>
    </row>
    <row r="18" spans="1:13" x14ac:dyDescent="0.25">
      <c r="A18" s="2" t="s">
        <v>58</v>
      </c>
      <c r="B18" s="2" t="s">
        <v>59</v>
      </c>
      <c r="C18" s="2" t="s">
        <v>14</v>
      </c>
      <c r="D18" s="2" t="s">
        <v>15</v>
      </c>
      <c r="E18" s="3">
        <v>44303</v>
      </c>
      <c r="F18" s="2">
        <v>163</v>
      </c>
      <c r="G18" s="2">
        <v>44</v>
      </c>
      <c r="H18" s="2">
        <v>94</v>
      </c>
      <c r="I18" s="2">
        <v>21</v>
      </c>
      <c r="J18" s="2">
        <v>8.3000000000000007</v>
      </c>
      <c r="K18" s="2">
        <v>4.2</v>
      </c>
      <c r="L18" s="7">
        <v>76000</v>
      </c>
      <c r="M18" s="2" t="str">
        <f>TEXT(Table1[[#This Row],[Date of Joining]],"mmm")</f>
        <v>Apr</v>
      </c>
    </row>
    <row r="19" spans="1:13" x14ac:dyDescent="0.25">
      <c r="A19" s="2" t="s">
        <v>60</v>
      </c>
      <c r="B19" s="2" t="s">
        <v>61</v>
      </c>
      <c r="C19" s="2" t="s">
        <v>34</v>
      </c>
      <c r="D19" s="2" t="s">
        <v>35</v>
      </c>
      <c r="E19" s="3">
        <v>44814</v>
      </c>
      <c r="F19" s="2">
        <v>157</v>
      </c>
      <c r="G19" s="2">
        <v>39</v>
      </c>
      <c r="H19" s="2">
        <v>91</v>
      </c>
      <c r="I19" s="2">
        <v>17</v>
      </c>
      <c r="J19" s="2">
        <v>7.4</v>
      </c>
      <c r="K19" s="2">
        <v>3.9</v>
      </c>
      <c r="L19" s="7">
        <v>59000</v>
      </c>
      <c r="M19" s="2" t="str">
        <f>TEXT(Table1[[#This Row],[Date of Joining]],"mmm")</f>
        <v>Sep</v>
      </c>
    </row>
    <row r="20" spans="1:13" x14ac:dyDescent="0.25">
      <c r="A20" s="2" t="s">
        <v>62</v>
      </c>
      <c r="B20" s="2" t="s">
        <v>63</v>
      </c>
      <c r="C20" s="2" t="s">
        <v>22</v>
      </c>
      <c r="D20" s="2" t="s">
        <v>23</v>
      </c>
      <c r="E20" s="3">
        <v>44134</v>
      </c>
      <c r="F20" s="2">
        <v>171</v>
      </c>
      <c r="G20" s="2">
        <v>54</v>
      </c>
      <c r="H20" s="2">
        <v>98</v>
      </c>
      <c r="I20" s="2">
        <v>33</v>
      </c>
      <c r="J20" s="2">
        <v>9.3000000000000007</v>
      </c>
      <c r="K20" s="2">
        <v>4.5999999999999996</v>
      </c>
      <c r="L20" s="7">
        <v>89000</v>
      </c>
      <c r="M20" s="2" t="str">
        <f>TEXT(Table1[[#This Row],[Date of Joining]],"mmm")</f>
        <v>Oct</v>
      </c>
    </row>
    <row r="21" spans="1:13" x14ac:dyDescent="0.25">
      <c r="A21" s="2" t="s">
        <v>64</v>
      </c>
      <c r="B21" s="2" t="s">
        <v>65</v>
      </c>
      <c r="C21" s="2" t="s">
        <v>18</v>
      </c>
      <c r="D21" s="2" t="s">
        <v>19</v>
      </c>
      <c r="E21" s="3">
        <v>44931</v>
      </c>
      <c r="F21" s="2">
        <v>153</v>
      </c>
      <c r="G21" s="2">
        <v>36</v>
      </c>
      <c r="H21" s="2">
        <v>88</v>
      </c>
      <c r="I21" s="2">
        <v>13</v>
      </c>
      <c r="J21" s="2">
        <v>6.9</v>
      </c>
      <c r="K21" s="2">
        <v>3.5</v>
      </c>
      <c r="L21" s="7">
        <v>61500</v>
      </c>
      <c r="M21" s="2" t="str">
        <f>TEXT(Table1[[#This Row],[Date of Joining]],"mmm")</f>
        <v>Jan</v>
      </c>
    </row>
    <row r="22" spans="1:13" x14ac:dyDescent="0.25">
      <c r="A22" s="2" t="s">
        <v>66</v>
      </c>
      <c r="B22" s="2" t="s">
        <v>67</v>
      </c>
      <c r="C22" s="2" t="s">
        <v>26</v>
      </c>
      <c r="D22" s="2" t="s">
        <v>27</v>
      </c>
      <c r="E22" s="3">
        <v>44335</v>
      </c>
      <c r="F22" s="2">
        <v>149</v>
      </c>
      <c r="G22" s="2">
        <v>33</v>
      </c>
      <c r="H22" s="2">
        <v>85</v>
      </c>
      <c r="I22" s="2">
        <v>11</v>
      </c>
      <c r="J22" s="2">
        <v>6.6</v>
      </c>
      <c r="K22" s="2">
        <v>3.4</v>
      </c>
      <c r="L22" s="7">
        <v>56000</v>
      </c>
      <c r="M22" s="2" t="str">
        <f>TEXT(Table1[[#This Row],[Date of Joining]],"mmm")</f>
        <v>May</v>
      </c>
    </row>
    <row r="23" spans="1:13" x14ac:dyDescent="0.25">
      <c r="A23" s="2" t="s">
        <v>68</v>
      </c>
      <c r="B23" s="2" t="s">
        <v>69</v>
      </c>
      <c r="C23" s="2" t="s">
        <v>30</v>
      </c>
      <c r="D23" s="2" t="s">
        <v>31</v>
      </c>
      <c r="E23" s="3">
        <v>44737</v>
      </c>
      <c r="F23" s="2">
        <v>166</v>
      </c>
      <c r="G23" s="2">
        <v>46</v>
      </c>
      <c r="H23" s="2">
        <v>95</v>
      </c>
      <c r="I23" s="2">
        <v>26</v>
      </c>
      <c r="J23" s="2">
        <v>8.6</v>
      </c>
      <c r="K23" s="2">
        <v>4.3</v>
      </c>
      <c r="L23" s="7">
        <v>81000</v>
      </c>
      <c r="M23" s="2" t="str">
        <f>TEXT(Table1[[#This Row],[Date of Joining]],"mmm")</f>
        <v>Jun</v>
      </c>
    </row>
    <row r="24" spans="1:13" x14ac:dyDescent="0.25">
      <c r="A24" s="2" t="s">
        <v>70</v>
      </c>
      <c r="B24" s="2" t="s">
        <v>71</v>
      </c>
      <c r="C24" s="2" t="s">
        <v>14</v>
      </c>
      <c r="D24" s="2" t="s">
        <v>46</v>
      </c>
      <c r="E24" s="3">
        <v>44020</v>
      </c>
      <c r="F24" s="2">
        <v>159</v>
      </c>
      <c r="G24" s="2">
        <v>41</v>
      </c>
      <c r="H24" s="2">
        <v>92</v>
      </c>
      <c r="I24" s="2">
        <v>19</v>
      </c>
      <c r="J24" s="2">
        <v>7.7</v>
      </c>
      <c r="K24" s="2">
        <v>4.0999999999999996</v>
      </c>
      <c r="L24" s="7">
        <v>70000</v>
      </c>
      <c r="M24" s="2" t="str">
        <f>TEXT(Table1[[#This Row],[Date of Joining]],"mmm")</f>
        <v>Jul</v>
      </c>
    </row>
    <row r="25" spans="1:13" x14ac:dyDescent="0.25">
      <c r="A25" s="2" t="s">
        <v>72</v>
      </c>
      <c r="B25" s="2" t="s">
        <v>73</v>
      </c>
      <c r="C25" s="2" t="s">
        <v>34</v>
      </c>
      <c r="D25" s="2" t="s">
        <v>49</v>
      </c>
      <c r="E25" s="3">
        <v>44450</v>
      </c>
      <c r="F25" s="2">
        <v>164</v>
      </c>
      <c r="G25" s="2">
        <v>45</v>
      </c>
      <c r="H25" s="2">
        <v>94</v>
      </c>
      <c r="I25" s="2">
        <v>23</v>
      </c>
      <c r="J25" s="2">
        <v>8.1</v>
      </c>
      <c r="K25" s="2">
        <v>4.2</v>
      </c>
      <c r="L25" s="7">
        <v>74000</v>
      </c>
      <c r="M25" s="2" t="str">
        <f>TEXT(Table1[[#This Row],[Date of Joining]],"mmm")</f>
        <v>Sep</v>
      </c>
    </row>
    <row r="26" spans="1:13" x14ac:dyDescent="0.25">
      <c r="A26" s="2" t="s">
        <v>74</v>
      </c>
      <c r="B26" s="2" t="s">
        <v>75</v>
      </c>
      <c r="C26" s="2" t="s">
        <v>22</v>
      </c>
      <c r="D26" s="2" t="s">
        <v>23</v>
      </c>
      <c r="E26" s="3">
        <v>45031</v>
      </c>
      <c r="F26" s="2">
        <v>173</v>
      </c>
      <c r="G26" s="2">
        <v>56</v>
      </c>
      <c r="H26" s="2">
        <v>100</v>
      </c>
      <c r="I26" s="2">
        <v>34</v>
      </c>
      <c r="J26" s="2">
        <v>9.4</v>
      </c>
      <c r="K26" s="2">
        <v>4.8</v>
      </c>
      <c r="L26" s="7">
        <v>90000</v>
      </c>
      <c r="M26" s="2" t="str">
        <f>TEXT(Table1[[#This Row],[Date of Joining]],"mmm")</f>
        <v>Apr</v>
      </c>
    </row>
    <row r="27" spans="1:13" x14ac:dyDescent="0.25">
      <c r="A27" s="2" t="s">
        <v>76</v>
      </c>
      <c r="B27" s="2" t="s">
        <v>77</v>
      </c>
      <c r="C27" s="2" t="s">
        <v>18</v>
      </c>
      <c r="D27" s="2" t="s">
        <v>19</v>
      </c>
      <c r="E27" s="3">
        <v>43701</v>
      </c>
      <c r="F27" s="2">
        <v>151</v>
      </c>
      <c r="G27" s="2">
        <v>35</v>
      </c>
      <c r="H27" s="2">
        <v>84</v>
      </c>
      <c r="I27" s="2">
        <v>10</v>
      </c>
      <c r="J27" s="2">
        <v>6.7</v>
      </c>
      <c r="K27" s="2">
        <v>3.3</v>
      </c>
      <c r="L27" s="7">
        <v>59000</v>
      </c>
      <c r="M27" s="2" t="str">
        <f>TEXT(Table1[[#This Row],[Date of Joining]],"mmm")</f>
        <v>Aug</v>
      </c>
    </row>
    <row r="28" spans="1:13" x14ac:dyDescent="0.25">
      <c r="A28" s="2" t="s">
        <v>78</v>
      </c>
      <c r="B28" s="2" t="s">
        <v>79</v>
      </c>
      <c r="C28" s="2" t="s">
        <v>26</v>
      </c>
      <c r="D28" s="2" t="s">
        <v>15</v>
      </c>
      <c r="E28" s="3">
        <v>44620</v>
      </c>
      <c r="F28" s="2">
        <v>161</v>
      </c>
      <c r="G28" s="2">
        <v>43</v>
      </c>
      <c r="H28" s="2">
        <v>93</v>
      </c>
      <c r="I28" s="2">
        <v>24</v>
      </c>
      <c r="J28" s="2">
        <v>8.1999999999999993</v>
      </c>
      <c r="K28" s="2">
        <v>4.0999999999999996</v>
      </c>
      <c r="L28" s="7">
        <v>77000</v>
      </c>
      <c r="M28" s="2" t="str">
        <f>TEXT(Table1[[#This Row],[Date of Joining]],"mmm")</f>
        <v>Feb</v>
      </c>
    </row>
    <row r="29" spans="1:13" x14ac:dyDescent="0.25">
      <c r="A29" s="2" t="s">
        <v>80</v>
      </c>
      <c r="B29" s="2" t="s">
        <v>81</v>
      </c>
      <c r="C29" s="2" t="s">
        <v>30</v>
      </c>
      <c r="D29" s="2" t="s">
        <v>31</v>
      </c>
      <c r="E29" s="3">
        <v>44170</v>
      </c>
      <c r="F29" s="2">
        <v>168</v>
      </c>
      <c r="G29" s="2">
        <v>50</v>
      </c>
      <c r="H29" s="2">
        <v>96</v>
      </c>
      <c r="I29" s="2">
        <v>29</v>
      </c>
      <c r="J29" s="2">
        <v>8.9</v>
      </c>
      <c r="K29" s="2">
        <v>4.4000000000000004</v>
      </c>
      <c r="L29" s="7">
        <v>84000</v>
      </c>
      <c r="M29" s="2" t="str">
        <f>TEXT(Table1[[#This Row],[Date of Joining]],"mmm")</f>
        <v>Dec</v>
      </c>
    </row>
    <row r="30" spans="1:13" x14ac:dyDescent="0.25">
      <c r="A30" s="2" t="s">
        <v>82</v>
      </c>
      <c r="B30" s="2" t="s">
        <v>83</v>
      </c>
      <c r="C30" s="2" t="s">
        <v>14</v>
      </c>
      <c r="D30" s="2" t="s">
        <v>46</v>
      </c>
      <c r="E30" s="3">
        <v>44360</v>
      </c>
      <c r="F30" s="2">
        <v>146</v>
      </c>
      <c r="G30" s="2">
        <v>31</v>
      </c>
      <c r="H30" s="2">
        <v>86</v>
      </c>
      <c r="I30" s="2">
        <v>7</v>
      </c>
      <c r="J30" s="2">
        <v>6.3</v>
      </c>
      <c r="K30" s="2">
        <v>3.1</v>
      </c>
      <c r="L30" s="7">
        <v>51000</v>
      </c>
      <c r="M30" s="2" t="str">
        <f>TEXT(Table1[[#This Row],[Date of Joining]],"mmm")</f>
        <v>Jun</v>
      </c>
    </row>
    <row r="31" spans="1:13" x14ac:dyDescent="0.25">
      <c r="A31" s="2" t="s">
        <v>84</v>
      </c>
      <c r="B31" s="2" t="s">
        <v>85</v>
      </c>
      <c r="C31" s="2" t="s">
        <v>34</v>
      </c>
      <c r="D31" s="2" t="s">
        <v>35</v>
      </c>
      <c r="E31" s="3">
        <v>45066</v>
      </c>
      <c r="F31" s="2">
        <v>156</v>
      </c>
      <c r="G31" s="2">
        <v>38</v>
      </c>
      <c r="H31" s="2">
        <v>90</v>
      </c>
      <c r="I31" s="2">
        <v>16</v>
      </c>
      <c r="J31" s="2">
        <v>7.3</v>
      </c>
      <c r="K31" s="2">
        <v>3.8</v>
      </c>
      <c r="L31" s="7">
        <v>60000</v>
      </c>
      <c r="M31" s="2" t="str">
        <f>TEXT(Table1[[#This Row],[Date of Joining]],"mmm")</f>
        <v>May</v>
      </c>
    </row>
    <row r="32" spans="1:13" x14ac:dyDescent="0.25">
      <c r="A32" s="2" t="s">
        <v>86</v>
      </c>
      <c r="B32" s="2" t="s">
        <v>87</v>
      </c>
      <c r="C32" s="2" t="s">
        <v>22</v>
      </c>
      <c r="D32" s="2" t="s">
        <v>23</v>
      </c>
      <c r="E32" s="3">
        <v>43567</v>
      </c>
      <c r="F32" s="2">
        <v>174</v>
      </c>
      <c r="G32" s="2">
        <v>57</v>
      </c>
      <c r="H32" s="2">
        <v>99</v>
      </c>
      <c r="I32" s="2">
        <v>36</v>
      </c>
      <c r="J32" s="2">
        <v>9.5</v>
      </c>
      <c r="K32" s="2">
        <v>4.9000000000000004</v>
      </c>
      <c r="L32" s="7">
        <v>92000</v>
      </c>
      <c r="M32" s="2" t="str">
        <f>TEXT(Table1[[#This Row],[Date of Joining]],"mmm")</f>
        <v>Apr</v>
      </c>
    </row>
    <row r="33" spans="1:13" x14ac:dyDescent="0.25">
      <c r="A33" s="2" t="s">
        <v>88</v>
      </c>
      <c r="B33" s="2" t="s">
        <v>89</v>
      </c>
      <c r="C33" s="2" t="s">
        <v>18</v>
      </c>
      <c r="D33" s="2" t="s">
        <v>19</v>
      </c>
      <c r="E33" s="3">
        <v>44749</v>
      </c>
      <c r="F33" s="2">
        <v>150</v>
      </c>
      <c r="G33" s="2">
        <v>34</v>
      </c>
      <c r="H33" s="2">
        <v>83</v>
      </c>
      <c r="I33" s="2">
        <v>9</v>
      </c>
      <c r="J33" s="2">
        <v>6.5</v>
      </c>
      <c r="K33" s="2">
        <v>3</v>
      </c>
      <c r="L33" s="7">
        <v>58000</v>
      </c>
      <c r="M33" s="2" t="str">
        <f>TEXT(Table1[[#This Row],[Date of Joining]],"mmm")</f>
        <v>Jul</v>
      </c>
    </row>
    <row r="34" spans="1:13" x14ac:dyDescent="0.25">
      <c r="A34" s="2" t="s">
        <v>90</v>
      </c>
      <c r="B34" s="2" t="s">
        <v>91</v>
      </c>
      <c r="C34" s="2" t="s">
        <v>26</v>
      </c>
      <c r="D34" s="2" t="s">
        <v>27</v>
      </c>
      <c r="E34" s="3">
        <v>44490</v>
      </c>
      <c r="F34" s="2">
        <v>147</v>
      </c>
      <c r="G34" s="2">
        <v>32</v>
      </c>
      <c r="H34" s="2">
        <v>84</v>
      </c>
      <c r="I34" s="2">
        <v>8</v>
      </c>
      <c r="J34" s="2">
        <v>6.1</v>
      </c>
      <c r="K34" s="2">
        <v>3</v>
      </c>
      <c r="L34" s="7">
        <v>53000</v>
      </c>
      <c r="M34" s="2" t="str">
        <f>TEXT(Table1[[#This Row],[Date of Joining]],"mmm")</f>
        <v>Oct</v>
      </c>
    </row>
    <row r="35" spans="1:13" x14ac:dyDescent="0.25">
      <c r="A35" s="2" t="s">
        <v>92</v>
      </c>
      <c r="B35" s="2" t="s">
        <v>93</v>
      </c>
      <c r="C35" s="2" t="s">
        <v>30</v>
      </c>
      <c r="D35" s="2" t="s">
        <v>31</v>
      </c>
      <c r="E35" s="3">
        <v>43855</v>
      </c>
      <c r="F35" s="2">
        <v>170</v>
      </c>
      <c r="G35" s="2">
        <v>51</v>
      </c>
      <c r="H35" s="2">
        <v>97</v>
      </c>
      <c r="I35" s="2">
        <v>30</v>
      </c>
      <c r="J35" s="2">
        <v>9</v>
      </c>
      <c r="K35" s="2">
        <v>4.5</v>
      </c>
      <c r="L35" s="7">
        <v>85000</v>
      </c>
      <c r="M35" s="2" t="str">
        <f>TEXT(Table1[[#This Row],[Date of Joining]],"mmm")</f>
        <v>Jan</v>
      </c>
    </row>
    <row r="36" spans="1:13" x14ac:dyDescent="0.25">
      <c r="A36" s="2" t="s">
        <v>94</v>
      </c>
      <c r="B36" s="2" t="s">
        <v>95</v>
      </c>
      <c r="C36" s="2" t="s">
        <v>14</v>
      </c>
      <c r="D36" s="2" t="s">
        <v>15</v>
      </c>
      <c r="E36" s="3">
        <v>45107</v>
      </c>
      <c r="F36" s="2">
        <v>162</v>
      </c>
      <c r="G36" s="2">
        <v>44</v>
      </c>
      <c r="H36" s="2">
        <v>94</v>
      </c>
      <c r="I36" s="2">
        <v>22</v>
      </c>
      <c r="J36" s="2">
        <v>8.4</v>
      </c>
      <c r="K36" s="2">
        <v>4.3</v>
      </c>
      <c r="L36" s="7">
        <v>79000</v>
      </c>
      <c r="M36" s="2" t="str">
        <f>TEXT(Table1[[#This Row],[Date of Joining]],"mmm")</f>
        <v>Jun</v>
      </c>
    </row>
    <row r="37" spans="1:13" x14ac:dyDescent="0.25">
      <c r="A37" s="2" t="s">
        <v>96</v>
      </c>
      <c r="B37" s="2" t="s">
        <v>97</v>
      </c>
      <c r="C37" s="2" t="s">
        <v>34</v>
      </c>
      <c r="D37" s="2" t="s">
        <v>49</v>
      </c>
      <c r="E37" s="3">
        <v>43723</v>
      </c>
      <c r="F37" s="2">
        <v>165</v>
      </c>
      <c r="G37" s="2">
        <v>47</v>
      </c>
      <c r="H37" s="2">
        <v>95</v>
      </c>
      <c r="I37" s="2">
        <v>25</v>
      </c>
      <c r="J37" s="2">
        <v>8.6999999999999993</v>
      </c>
      <c r="K37" s="2">
        <v>4.4000000000000004</v>
      </c>
      <c r="L37" s="7">
        <v>82000</v>
      </c>
      <c r="M37" s="2" t="str">
        <f>TEXT(Table1[[#This Row],[Date of Joining]],"mmm")</f>
        <v>Sep</v>
      </c>
    </row>
    <row r="38" spans="1:13" x14ac:dyDescent="0.25">
      <c r="A38" s="2" t="s">
        <v>98</v>
      </c>
      <c r="B38" s="2" t="s">
        <v>99</v>
      </c>
      <c r="C38" s="2" t="s">
        <v>22</v>
      </c>
      <c r="D38" s="2" t="s">
        <v>23</v>
      </c>
      <c r="E38" s="3">
        <v>44540</v>
      </c>
      <c r="F38" s="2">
        <v>175</v>
      </c>
      <c r="G38" s="2">
        <v>58</v>
      </c>
      <c r="H38" s="2">
        <v>100</v>
      </c>
      <c r="I38" s="2">
        <v>37</v>
      </c>
      <c r="J38" s="2">
        <v>9.6</v>
      </c>
      <c r="K38" s="2">
        <v>5</v>
      </c>
      <c r="L38" s="7">
        <v>95000</v>
      </c>
      <c r="M38" s="2" t="str">
        <f>TEXT(Table1[[#This Row],[Date of Joining]],"mmm")</f>
        <v>Dec</v>
      </c>
    </row>
    <row r="39" spans="1:13" x14ac:dyDescent="0.25">
      <c r="A39" s="2" t="s">
        <v>100</v>
      </c>
      <c r="B39" s="2" t="s">
        <v>101</v>
      </c>
      <c r="C39" s="2" t="s">
        <v>18</v>
      </c>
      <c r="D39" s="2" t="s">
        <v>19</v>
      </c>
      <c r="E39" s="3">
        <v>44638</v>
      </c>
      <c r="F39" s="2">
        <v>149</v>
      </c>
      <c r="G39" s="2">
        <v>33</v>
      </c>
      <c r="H39" s="2">
        <v>82</v>
      </c>
      <c r="I39" s="2">
        <v>7</v>
      </c>
      <c r="J39" s="2">
        <v>6.4</v>
      </c>
      <c r="K39" s="2">
        <v>2.9</v>
      </c>
      <c r="L39" s="7">
        <v>57000</v>
      </c>
      <c r="M39" s="2" t="str">
        <f>TEXT(Table1[[#This Row],[Date of Joining]],"mmm")</f>
        <v>Mar</v>
      </c>
    </row>
    <row r="40" spans="1:13" x14ac:dyDescent="0.25">
      <c r="A40" s="2" t="s">
        <v>102</v>
      </c>
      <c r="B40" s="2" t="s">
        <v>103</v>
      </c>
      <c r="C40" s="2" t="s">
        <v>26</v>
      </c>
      <c r="D40" s="2" t="s">
        <v>27</v>
      </c>
      <c r="E40" s="3">
        <v>44140</v>
      </c>
      <c r="F40" s="2">
        <v>148</v>
      </c>
      <c r="G40" s="2">
        <v>31</v>
      </c>
      <c r="H40" s="2">
        <v>83</v>
      </c>
      <c r="I40" s="2">
        <v>6</v>
      </c>
      <c r="J40" s="2">
        <v>6</v>
      </c>
      <c r="K40" s="2">
        <v>2.8</v>
      </c>
      <c r="L40" s="7">
        <v>52000</v>
      </c>
      <c r="M40" s="2" t="str">
        <f>TEXT(Table1[[#This Row],[Date of Joining]],"mmm")</f>
        <v>Nov</v>
      </c>
    </row>
    <row r="41" spans="1:13" x14ac:dyDescent="0.25">
      <c r="A41" s="2" t="s">
        <v>104</v>
      </c>
      <c r="B41" s="2" t="s">
        <v>105</v>
      </c>
      <c r="C41" s="2" t="s">
        <v>30</v>
      </c>
      <c r="D41" s="2" t="s">
        <v>31</v>
      </c>
      <c r="E41" s="3">
        <v>45132</v>
      </c>
      <c r="F41" s="2">
        <v>172</v>
      </c>
      <c r="G41" s="2">
        <v>52</v>
      </c>
      <c r="H41" s="2">
        <v>98</v>
      </c>
      <c r="I41" s="2">
        <v>31</v>
      </c>
      <c r="J41" s="2">
        <v>9.1</v>
      </c>
      <c r="K41" s="2">
        <v>4.5999999999999996</v>
      </c>
      <c r="L41" s="7">
        <v>86000</v>
      </c>
      <c r="M41" s="2" t="str">
        <f>TEXT(Table1[[#This Row],[Date of Joining]],"mmm")</f>
        <v>Jul</v>
      </c>
    </row>
    <row r="42" spans="1:13" x14ac:dyDescent="0.25">
      <c r="A42" s="2" t="s">
        <v>106</v>
      </c>
      <c r="B42" s="2" t="s">
        <v>107</v>
      </c>
      <c r="C42" s="2" t="s">
        <v>14</v>
      </c>
      <c r="D42" s="2" t="s">
        <v>46</v>
      </c>
      <c r="E42" s="3">
        <v>43649</v>
      </c>
      <c r="F42" s="2">
        <v>160</v>
      </c>
      <c r="G42" s="2">
        <v>42</v>
      </c>
      <c r="H42" s="2">
        <v>91</v>
      </c>
      <c r="I42" s="2">
        <v>20</v>
      </c>
      <c r="J42" s="2">
        <v>7.8</v>
      </c>
      <c r="K42" s="2">
        <v>4</v>
      </c>
      <c r="L42" s="7">
        <v>71000</v>
      </c>
      <c r="M42" s="2" t="str">
        <f>TEXT(Table1[[#This Row],[Date of Joining]],"mmm")</f>
        <v>Jul</v>
      </c>
    </row>
    <row r="43" spans="1:13" x14ac:dyDescent="0.25">
      <c r="A43" s="2" t="s">
        <v>108</v>
      </c>
      <c r="B43" s="2" t="s">
        <v>109</v>
      </c>
      <c r="C43" s="2" t="s">
        <v>34</v>
      </c>
      <c r="D43" s="2" t="s">
        <v>35</v>
      </c>
      <c r="E43" s="3">
        <v>44663</v>
      </c>
      <c r="F43" s="2">
        <v>155</v>
      </c>
      <c r="G43" s="2">
        <v>37</v>
      </c>
      <c r="H43" s="2">
        <v>89</v>
      </c>
      <c r="I43" s="2">
        <v>15</v>
      </c>
      <c r="J43" s="2">
        <v>7.1</v>
      </c>
      <c r="K43" s="2">
        <v>3.7</v>
      </c>
      <c r="L43" s="7">
        <v>63000</v>
      </c>
      <c r="M43" s="2" t="str">
        <f>TEXT(Table1[[#This Row],[Date of Joining]],"mmm")</f>
        <v>Apr</v>
      </c>
    </row>
    <row r="44" spans="1:13" x14ac:dyDescent="0.25">
      <c r="A44" s="2" t="s">
        <v>110</v>
      </c>
      <c r="B44" s="2" t="s">
        <v>111</v>
      </c>
      <c r="C44" s="2" t="s">
        <v>22</v>
      </c>
      <c r="D44" s="2" t="s">
        <v>23</v>
      </c>
      <c r="E44" s="3">
        <v>44211</v>
      </c>
      <c r="F44" s="2">
        <v>176</v>
      </c>
      <c r="G44" s="2">
        <v>59</v>
      </c>
      <c r="H44" s="2">
        <v>100</v>
      </c>
      <c r="I44" s="2">
        <v>38</v>
      </c>
      <c r="J44" s="2">
        <v>9.6999999999999993</v>
      </c>
      <c r="K44" s="2">
        <v>5</v>
      </c>
      <c r="L44" s="7">
        <v>97000</v>
      </c>
      <c r="M44" s="2" t="str">
        <f>TEXT(Table1[[#This Row],[Date of Joining]],"mmm")</f>
        <v>Jan</v>
      </c>
    </row>
    <row r="45" spans="1:13" x14ac:dyDescent="0.25">
      <c r="A45" s="2" t="s">
        <v>112</v>
      </c>
      <c r="B45" s="2" t="s">
        <v>113</v>
      </c>
      <c r="C45" s="2" t="s">
        <v>18</v>
      </c>
      <c r="D45" s="2" t="s">
        <v>19</v>
      </c>
      <c r="E45" s="3">
        <v>43881</v>
      </c>
      <c r="F45" s="2">
        <v>147</v>
      </c>
      <c r="G45" s="2">
        <v>32</v>
      </c>
      <c r="H45" s="2">
        <v>81</v>
      </c>
      <c r="I45" s="2">
        <v>5</v>
      </c>
      <c r="J45" s="2">
        <v>6.2</v>
      </c>
      <c r="K45" s="2">
        <v>2.7</v>
      </c>
      <c r="L45" s="7">
        <v>54000</v>
      </c>
      <c r="M45" s="2" t="str">
        <f>TEXT(Table1[[#This Row],[Date of Joining]],"mmm")</f>
        <v>Feb</v>
      </c>
    </row>
    <row r="46" spans="1:13" x14ac:dyDescent="0.25">
      <c r="A46" s="2" t="s">
        <v>114</v>
      </c>
      <c r="B46" s="2" t="s">
        <v>115</v>
      </c>
      <c r="C46" s="2" t="s">
        <v>26</v>
      </c>
      <c r="D46" s="2" t="s">
        <v>15</v>
      </c>
      <c r="E46" s="3">
        <v>45143</v>
      </c>
      <c r="F46" s="2">
        <v>163</v>
      </c>
      <c r="G46" s="2">
        <v>45</v>
      </c>
      <c r="H46" s="2">
        <v>93</v>
      </c>
      <c r="I46" s="2">
        <v>21</v>
      </c>
      <c r="J46" s="2">
        <v>8.5</v>
      </c>
      <c r="K46" s="2">
        <v>4.2</v>
      </c>
      <c r="L46" s="7">
        <v>78000</v>
      </c>
      <c r="M46" s="2" t="str">
        <f>TEXT(Table1[[#This Row],[Date of Joining]],"mmm")</f>
        <v>Aug</v>
      </c>
    </row>
    <row r="47" spans="1:13" x14ac:dyDescent="0.25">
      <c r="A47" s="2" t="s">
        <v>116</v>
      </c>
      <c r="B47" s="2" t="s">
        <v>117</v>
      </c>
      <c r="C47" s="2" t="s">
        <v>30</v>
      </c>
      <c r="D47" s="2" t="s">
        <v>31</v>
      </c>
      <c r="E47" s="3">
        <v>43532</v>
      </c>
      <c r="F47" s="2">
        <v>171</v>
      </c>
      <c r="G47" s="2">
        <v>53</v>
      </c>
      <c r="H47" s="2">
        <v>96</v>
      </c>
      <c r="I47" s="2">
        <v>32</v>
      </c>
      <c r="J47" s="2">
        <v>9.1999999999999993</v>
      </c>
      <c r="K47" s="2">
        <v>4.7</v>
      </c>
      <c r="L47" s="7">
        <v>88000</v>
      </c>
      <c r="M47" s="2" t="str">
        <f>TEXT(Table1[[#This Row],[Date of Joining]],"mmm")</f>
        <v>Mar</v>
      </c>
    </row>
    <row r="48" spans="1:13" x14ac:dyDescent="0.25">
      <c r="A48" s="2" t="s">
        <v>118</v>
      </c>
      <c r="B48" s="2" t="s">
        <v>119</v>
      </c>
      <c r="C48" s="2" t="s">
        <v>14</v>
      </c>
      <c r="D48" s="2" t="s">
        <v>46</v>
      </c>
      <c r="E48" s="3">
        <v>44430</v>
      </c>
      <c r="F48" s="2">
        <v>158</v>
      </c>
      <c r="G48" s="2">
        <v>40</v>
      </c>
      <c r="H48" s="2">
        <v>90</v>
      </c>
      <c r="I48" s="2">
        <v>18</v>
      </c>
      <c r="J48" s="2">
        <v>7.6</v>
      </c>
      <c r="K48" s="2">
        <v>3.9</v>
      </c>
      <c r="L48" s="7">
        <v>68000</v>
      </c>
      <c r="M48" s="2" t="str">
        <f>TEXT(Table1[[#This Row],[Date of Joining]],"mmm")</f>
        <v>Aug</v>
      </c>
    </row>
    <row r="49" spans="1:13" x14ac:dyDescent="0.25">
      <c r="A49" s="2" t="s">
        <v>120</v>
      </c>
      <c r="B49" s="2" t="s">
        <v>121</v>
      </c>
      <c r="C49" s="2" t="s">
        <v>34</v>
      </c>
      <c r="D49" s="2" t="s">
        <v>49</v>
      </c>
      <c r="E49" s="3">
        <v>44844</v>
      </c>
      <c r="F49" s="2">
        <v>167</v>
      </c>
      <c r="G49" s="2">
        <v>49</v>
      </c>
      <c r="H49" s="2">
        <v>94</v>
      </c>
      <c r="I49" s="2">
        <v>26</v>
      </c>
      <c r="J49" s="2">
        <v>8.8000000000000007</v>
      </c>
      <c r="K49" s="2">
        <v>4.3</v>
      </c>
      <c r="L49" s="7">
        <v>83000</v>
      </c>
      <c r="M49" s="2" t="str">
        <f>TEXT(Table1[[#This Row],[Date of Joining]],"mmm")</f>
        <v>Oct</v>
      </c>
    </row>
    <row r="50" spans="1:13" x14ac:dyDescent="0.25">
      <c r="A50" s="2" t="s">
        <v>122</v>
      </c>
      <c r="B50" s="2" t="s">
        <v>123</v>
      </c>
      <c r="C50" s="2" t="s">
        <v>22</v>
      </c>
      <c r="D50" s="2" t="s">
        <v>23</v>
      </c>
      <c r="E50" s="3">
        <v>43999</v>
      </c>
      <c r="F50" s="2">
        <v>177</v>
      </c>
      <c r="G50" s="2">
        <v>60</v>
      </c>
      <c r="H50" s="2">
        <v>100</v>
      </c>
      <c r="I50" s="2">
        <v>39</v>
      </c>
      <c r="J50" s="2">
        <v>9.8000000000000007</v>
      </c>
      <c r="K50" s="2">
        <v>5</v>
      </c>
      <c r="L50" s="7">
        <v>98000</v>
      </c>
      <c r="M50" s="2" t="str">
        <f>TEXT(Table1[[#This Row],[Date of Joining]],"mmm")</f>
        <v>Jun</v>
      </c>
    </row>
    <row r="51" spans="1:13" x14ac:dyDescent="0.25">
      <c r="A51" s="2" t="s">
        <v>124</v>
      </c>
      <c r="B51" s="2" t="s">
        <v>125</v>
      </c>
      <c r="C51" s="2" t="s">
        <v>18</v>
      </c>
      <c r="D51" s="2" t="s">
        <v>19</v>
      </c>
      <c r="E51" s="3">
        <v>45184</v>
      </c>
      <c r="F51" s="2">
        <v>144</v>
      </c>
      <c r="G51" s="2">
        <v>30</v>
      </c>
      <c r="H51" s="2">
        <v>80</v>
      </c>
      <c r="I51" s="2">
        <v>4</v>
      </c>
      <c r="J51" s="2">
        <v>6</v>
      </c>
      <c r="K51" s="2">
        <v>2.5</v>
      </c>
      <c r="L51" s="7">
        <v>50000</v>
      </c>
      <c r="M51" s="2" t="str">
        <f>TEXT(Table1[[#This Row],[Date of Joining]],"mmm")</f>
        <v>Sep</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1D77-AF0A-4E6E-B2D5-69B39FE35213}">
  <dimension ref="A3:B20"/>
  <sheetViews>
    <sheetView workbookViewId="0">
      <selection activeCell="B7" sqref="B7"/>
    </sheetView>
  </sheetViews>
  <sheetFormatPr defaultRowHeight="13.8" x14ac:dyDescent="0.25"/>
  <cols>
    <col min="1" max="1" width="13.296875" customWidth="1"/>
    <col min="2" max="2" width="18" customWidth="1"/>
  </cols>
  <sheetData>
    <row r="3" spans="1:2" x14ac:dyDescent="0.25">
      <c r="A3" s="4" t="s">
        <v>129</v>
      </c>
      <c r="B3" t="s">
        <v>152</v>
      </c>
    </row>
    <row r="4" spans="1:2" x14ac:dyDescent="0.25">
      <c r="A4" s="5" t="s">
        <v>130</v>
      </c>
      <c r="B4">
        <v>50</v>
      </c>
    </row>
    <row r="5" spans="1:2" x14ac:dyDescent="0.25">
      <c r="A5" s="5" t="s">
        <v>30</v>
      </c>
      <c r="B5">
        <v>50</v>
      </c>
    </row>
    <row r="6" spans="1:2" x14ac:dyDescent="0.25">
      <c r="A6" s="9" t="s">
        <v>31</v>
      </c>
      <c r="B6">
        <v>50</v>
      </c>
    </row>
    <row r="7" spans="1:2" x14ac:dyDescent="0.25">
      <c r="A7" s="5" t="s">
        <v>26</v>
      </c>
      <c r="B7">
        <v>50</v>
      </c>
    </row>
    <row r="8" spans="1:2" x14ac:dyDescent="0.25">
      <c r="A8" s="9" t="s">
        <v>15</v>
      </c>
      <c r="B8">
        <v>50</v>
      </c>
    </row>
    <row r="9" spans="1:2" x14ac:dyDescent="0.25">
      <c r="A9" s="9" t="s">
        <v>27</v>
      </c>
      <c r="B9">
        <v>50</v>
      </c>
    </row>
    <row r="10" spans="1:2" x14ac:dyDescent="0.25">
      <c r="A10" s="5" t="s">
        <v>22</v>
      </c>
      <c r="B10">
        <v>50</v>
      </c>
    </row>
    <row r="11" spans="1:2" x14ac:dyDescent="0.25">
      <c r="A11" s="9" t="s">
        <v>23</v>
      </c>
      <c r="B11">
        <v>50</v>
      </c>
    </row>
    <row r="12" spans="1:2" x14ac:dyDescent="0.25">
      <c r="A12" s="5" t="s">
        <v>14</v>
      </c>
      <c r="B12">
        <v>50</v>
      </c>
    </row>
    <row r="13" spans="1:2" x14ac:dyDescent="0.25">
      <c r="A13" s="9" t="s">
        <v>15</v>
      </c>
      <c r="B13">
        <v>50</v>
      </c>
    </row>
    <row r="14" spans="1:2" x14ac:dyDescent="0.25">
      <c r="A14" s="9" t="s">
        <v>46</v>
      </c>
      <c r="B14">
        <v>50</v>
      </c>
    </row>
    <row r="15" spans="1:2" x14ac:dyDescent="0.25">
      <c r="A15" s="5" t="s">
        <v>34</v>
      </c>
      <c r="B15">
        <v>50</v>
      </c>
    </row>
    <row r="16" spans="1:2" x14ac:dyDescent="0.25">
      <c r="A16" s="9" t="s">
        <v>35</v>
      </c>
      <c r="B16">
        <v>50</v>
      </c>
    </row>
    <row r="17" spans="1:2" x14ac:dyDescent="0.25">
      <c r="A17" s="9" t="s">
        <v>49</v>
      </c>
      <c r="B17">
        <v>50</v>
      </c>
    </row>
    <row r="18" spans="1:2" x14ac:dyDescent="0.25">
      <c r="A18" s="5" t="s">
        <v>18</v>
      </c>
      <c r="B18">
        <v>50</v>
      </c>
    </row>
    <row r="19" spans="1:2" x14ac:dyDescent="0.25">
      <c r="A19" s="9" t="s">
        <v>19</v>
      </c>
      <c r="B19">
        <v>50</v>
      </c>
    </row>
    <row r="20" spans="1:2" x14ac:dyDescent="0.25">
      <c r="A20" s="5" t="s">
        <v>131</v>
      </c>
      <c r="B20">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7703-228D-4FE7-AE29-F2D289A1ED56}">
  <dimension ref="A1"/>
  <sheetViews>
    <sheetView tabSelected="1" workbookViewId="0">
      <selection sqref="A1:XFD1048576"/>
    </sheetView>
  </sheetViews>
  <sheetFormatPr defaultRowHeight="13.8" x14ac:dyDescent="0.25"/>
  <cols>
    <col min="1" max="16384" width="8.796875" style="15"/>
  </cols>
  <sheetData/>
  <mergeCells count="1">
    <mergeCell ref="A1:XFD1048576"/>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62D8-DC2C-4E91-9239-53457F737586}">
  <dimension ref="A3:A21"/>
  <sheetViews>
    <sheetView workbookViewId="0">
      <selection activeCell="A3" sqref="A3"/>
    </sheetView>
  </sheetViews>
  <sheetFormatPr defaultRowHeight="13.8" x14ac:dyDescent="0.25"/>
  <cols>
    <col min="1" max="1" width="13.296875" customWidth="1"/>
  </cols>
  <sheetData>
    <row r="3" spans="1:1" x14ac:dyDescent="0.25">
      <c r="A3" s="4" t="s">
        <v>129</v>
      </c>
    </row>
    <row r="4" spans="1:1" x14ac:dyDescent="0.25">
      <c r="A4" s="5" t="s">
        <v>30</v>
      </c>
    </row>
    <row r="5" spans="1:1" x14ac:dyDescent="0.25">
      <c r="A5" s="9" t="s">
        <v>31</v>
      </c>
    </row>
    <row r="6" spans="1:1" x14ac:dyDescent="0.25">
      <c r="A6" s="5" t="s">
        <v>26</v>
      </c>
    </row>
    <row r="7" spans="1:1" x14ac:dyDescent="0.25">
      <c r="A7" s="9" t="s">
        <v>15</v>
      </c>
    </row>
    <row r="8" spans="1:1" x14ac:dyDescent="0.25">
      <c r="A8" s="9" t="s">
        <v>27</v>
      </c>
    </row>
    <row r="9" spans="1:1" x14ac:dyDescent="0.25">
      <c r="A9" s="5" t="s">
        <v>22</v>
      </c>
    </row>
    <row r="10" spans="1:1" x14ac:dyDescent="0.25">
      <c r="A10" s="9" t="s">
        <v>23</v>
      </c>
    </row>
    <row r="11" spans="1:1" x14ac:dyDescent="0.25">
      <c r="A11" s="5" t="s">
        <v>14</v>
      </c>
    </row>
    <row r="12" spans="1:1" x14ac:dyDescent="0.25">
      <c r="A12" s="9" t="s">
        <v>15</v>
      </c>
    </row>
    <row r="13" spans="1:1" x14ac:dyDescent="0.25">
      <c r="A13" s="9" t="s">
        <v>46</v>
      </c>
    </row>
    <row r="14" spans="1:1" x14ac:dyDescent="0.25">
      <c r="A14" s="5" t="s">
        <v>34</v>
      </c>
    </row>
    <row r="15" spans="1:1" x14ac:dyDescent="0.25">
      <c r="A15" s="9" t="s">
        <v>35</v>
      </c>
    </row>
    <row r="16" spans="1:1" x14ac:dyDescent="0.25">
      <c r="A16" s="9" t="s">
        <v>49</v>
      </c>
    </row>
    <row r="17" spans="1:1" x14ac:dyDescent="0.25">
      <c r="A17" s="5" t="s">
        <v>18</v>
      </c>
    </row>
    <row r="18" spans="1:1" x14ac:dyDescent="0.25">
      <c r="A18" s="9" t="s">
        <v>19</v>
      </c>
    </row>
    <row r="19" spans="1:1" x14ac:dyDescent="0.25">
      <c r="A19" s="5" t="s">
        <v>130</v>
      </c>
    </row>
    <row r="20" spans="1:1" x14ac:dyDescent="0.25">
      <c r="A20" s="9" t="s">
        <v>130</v>
      </c>
    </row>
    <row r="21" spans="1:1" x14ac:dyDescent="0.25">
      <c r="A21" s="5"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3FAE-2967-45AF-845F-B5F4B3142387}">
  <dimension ref="A3:B11"/>
  <sheetViews>
    <sheetView workbookViewId="0">
      <selection activeCell="A3" sqref="A3:B10"/>
    </sheetView>
  </sheetViews>
  <sheetFormatPr defaultRowHeight="13.8" x14ac:dyDescent="0.25"/>
  <cols>
    <col min="1" max="1" width="11.8984375" customWidth="1"/>
    <col min="2" max="2" width="15.19921875" customWidth="1"/>
  </cols>
  <sheetData>
    <row r="3" spans="1:2" x14ac:dyDescent="0.25">
      <c r="A3" s="13" t="s">
        <v>129</v>
      </c>
      <c r="B3" t="s">
        <v>132</v>
      </c>
    </row>
    <row r="4" spans="1:2" x14ac:dyDescent="0.25">
      <c r="A4" s="5" t="s">
        <v>30</v>
      </c>
      <c r="B4" s="14">
        <v>83625</v>
      </c>
    </row>
    <row r="5" spans="1:2" x14ac:dyDescent="0.25">
      <c r="A5" s="5" t="s">
        <v>26</v>
      </c>
      <c r="B5" s="14">
        <v>62875</v>
      </c>
    </row>
    <row r="6" spans="1:2" x14ac:dyDescent="0.25">
      <c r="A6" s="5" t="s">
        <v>22</v>
      </c>
      <c r="B6" s="14">
        <v>91222.222222222219</v>
      </c>
    </row>
    <row r="7" spans="1:2" x14ac:dyDescent="0.25">
      <c r="A7" s="5" t="s">
        <v>14</v>
      </c>
      <c r="B7" s="14">
        <v>67500</v>
      </c>
    </row>
    <row r="8" spans="1:2" x14ac:dyDescent="0.25">
      <c r="A8" s="5" t="s">
        <v>34</v>
      </c>
      <c r="B8" s="14">
        <v>68875</v>
      </c>
    </row>
    <row r="9" spans="1:2" x14ac:dyDescent="0.25">
      <c r="A9" s="5" t="s">
        <v>18</v>
      </c>
      <c r="B9" s="14">
        <v>58055.555555555555</v>
      </c>
    </row>
    <row r="10" spans="1:2" x14ac:dyDescent="0.25">
      <c r="A10" s="5" t="s">
        <v>130</v>
      </c>
    </row>
    <row r="11" spans="1:2" x14ac:dyDescent="0.25">
      <c r="A11" s="5" t="s">
        <v>131</v>
      </c>
      <c r="B11" s="14">
        <v>72130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EF6B-787B-44FF-A4EB-B93964D4F2A4}">
  <dimension ref="A3:B9"/>
  <sheetViews>
    <sheetView workbookViewId="0">
      <selection activeCell="A3" sqref="A3:B8"/>
    </sheetView>
  </sheetViews>
  <sheetFormatPr defaultRowHeight="13.8" x14ac:dyDescent="0.25"/>
  <cols>
    <col min="1" max="1" width="11.8984375" customWidth="1"/>
    <col min="2" max="2" width="11.796875" customWidth="1"/>
  </cols>
  <sheetData>
    <row r="3" spans="1:2" x14ac:dyDescent="0.25">
      <c r="A3" s="4" t="s">
        <v>129</v>
      </c>
      <c r="B3" t="s">
        <v>153</v>
      </c>
    </row>
    <row r="4" spans="1:2" x14ac:dyDescent="0.25">
      <c r="A4" s="5" t="s">
        <v>31</v>
      </c>
      <c r="B4" s="16">
        <v>669000</v>
      </c>
    </row>
    <row r="5" spans="1:2" x14ac:dyDescent="0.25">
      <c r="A5" s="5" t="s">
        <v>23</v>
      </c>
      <c r="B5" s="16">
        <v>821000</v>
      </c>
    </row>
    <row r="6" spans="1:2" x14ac:dyDescent="0.25">
      <c r="A6" s="5" t="s">
        <v>19</v>
      </c>
      <c r="B6" s="16">
        <v>522500</v>
      </c>
    </row>
    <row r="7" spans="1:2" x14ac:dyDescent="0.25">
      <c r="A7" s="5" t="s">
        <v>15</v>
      </c>
      <c r="B7" s="16">
        <v>463000</v>
      </c>
    </row>
    <row r="8" spans="1:2" x14ac:dyDescent="0.25">
      <c r="A8" s="5" t="s">
        <v>49</v>
      </c>
      <c r="B8" s="16">
        <v>311000</v>
      </c>
    </row>
    <row r="9" spans="1:2" x14ac:dyDescent="0.25">
      <c r="A9" s="5" t="s">
        <v>131</v>
      </c>
      <c r="B9" s="16">
        <v>2786500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44E9-7E62-41A0-9B3E-D7292B30A274}">
  <dimension ref="A3:B16"/>
  <sheetViews>
    <sheetView workbookViewId="0">
      <selection activeCell="A4" sqref="A4:B15"/>
    </sheetView>
  </sheetViews>
  <sheetFormatPr defaultRowHeight="13.8" x14ac:dyDescent="0.25"/>
  <cols>
    <col min="1" max="1" width="10.09765625" customWidth="1"/>
    <col min="2" max="2" width="22.5" customWidth="1"/>
  </cols>
  <sheetData>
    <row r="3" spans="1:2" x14ac:dyDescent="0.25">
      <c r="A3" s="4" t="s">
        <v>151</v>
      </c>
      <c r="B3" t="s">
        <v>149</v>
      </c>
    </row>
    <row r="4" spans="1:2" x14ac:dyDescent="0.25">
      <c r="A4" s="5" t="s">
        <v>136</v>
      </c>
      <c r="B4">
        <v>92.5</v>
      </c>
    </row>
    <row r="5" spans="1:2" x14ac:dyDescent="0.25">
      <c r="A5" s="5" t="s">
        <v>137</v>
      </c>
      <c r="B5">
        <v>87.75</v>
      </c>
    </row>
    <row r="6" spans="1:2" x14ac:dyDescent="0.25">
      <c r="A6" s="5" t="s">
        <v>138</v>
      </c>
      <c r="B6">
        <v>90</v>
      </c>
    </row>
    <row r="7" spans="1:2" x14ac:dyDescent="0.25">
      <c r="A7" s="5" t="s">
        <v>139</v>
      </c>
      <c r="B7">
        <v>95</v>
      </c>
    </row>
    <row r="8" spans="1:2" x14ac:dyDescent="0.25">
      <c r="A8" s="5" t="s">
        <v>140</v>
      </c>
      <c r="B8">
        <v>92.25</v>
      </c>
    </row>
    <row r="9" spans="1:2" x14ac:dyDescent="0.25">
      <c r="A9" s="5" t="s">
        <v>141</v>
      </c>
      <c r="B9">
        <v>93.8</v>
      </c>
    </row>
    <row r="10" spans="1:2" x14ac:dyDescent="0.25">
      <c r="A10" s="5" t="s">
        <v>142</v>
      </c>
      <c r="B10">
        <v>91.2</v>
      </c>
    </row>
    <row r="11" spans="1:2" x14ac:dyDescent="0.25">
      <c r="A11" s="5" t="s">
        <v>143</v>
      </c>
      <c r="B11">
        <v>88.8</v>
      </c>
    </row>
    <row r="12" spans="1:2" x14ac:dyDescent="0.25">
      <c r="A12" s="5" t="s">
        <v>144</v>
      </c>
      <c r="B12">
        <v>91.4</v>
      </c>
    </row>
    <row r="13" spans="1:2" x14ac:dyDescent="0.25">
      <c r="A13" s="5" t="s">
        <v>145</v>
      </c>
      <c r="B13">
        <v>92</v>
      </c>
    </row>
    <row r="14" spans="1:2" x14ac:dyDescent="0.25">
      <c r="A14" s="5" t="s">
        <v>146</v>
      </c>
      <c r="B14">
        <v>92</v>
      </c>
    </row>
    <row r="15" spans="1:2" x14ac:dyDescent="0.25">
      <c r="A15" s="5" t="s">
        <v>147</v>
      </c>
      <c r="B15">
        <v>97.666666666666671</v>
      </c>
    </row>
    <row r="16" spans="1:2" x14ac:dyDescent="0.25">
      <c r="A16" s="5" t="s">
        <v>131</v>
      </c>
      <c r="B16">
        <v>91.92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B172-E5A5-48A5-881E-BC5A0CBEF5B2}">
  <dimension ref="A3:A4"/>
  <sheetViews>
    <sheetView zoomScale="96" zoomScaleNormal="96" workbookViewId="0">
      <selection activeCell="A3" sqref="A3"/>
    </sheetView>
  </sheetViews>
  <sheetFormatPr defaultRowHeight="13.8" x14ac:dyDescent="0.25"/>
  <cols>
    <col min="1" max="1" width="21.5" customWidth="1"/>
  </cols>
  <sheetData>
    <row r="3" spans="1:1" x14ac:dyDescent="0.25">
      <c r="A3" t="s">
        <v>148</v>
      </c>
    </row>
    <row r="4" spans="1:1" x14ac:dyDescent="0.25">
      <c r="A4">
        <v>4596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3B0E-4066-451A-8EBE-7BF9941E4620}">
  <dimension ref="A1:B51"/>
  <sheetViews>
    <sheetView workbookViewId="0">
      <selection sqref="A1:B1048576"/>
    </sheetView>
  </sheetViews>
  <sheetFormatPr defaultRowHeight="13.8" x14ac:dyDescent="0.25"/>
  <cols>
    <col min="1" max="1" width="13.09765625" customWidth="1"/>
  </cols>
  <sheetData>
    <row r="1" spans="1:2" x14ac:dyDescent="0.25">
      <c r="A1" s="2" t="s">
        <v>3</v>
      </c>
      <c r="B1" s="2" t="s">
        <v>11</v>
      </c>
    </row>
    <row r="2" spans="1:2" x14ac:dyDescent="0.25">
      <c r="A2" s="2" t="s">
        <v>15</v>
      </c>
      <c r="B2" s="2">
        <v>75000</v>
      </c>
    </row>
    <row r="3" spans="1:2" x14ac:dyDescent="0.25">
      <c r="A3" s="2" t="s">
        <v>19</v>
      </c>
      <c r="B3" s="2">
        <v>60000</v>
      </c>
    </row>
    <row r="4" spans="1:2" x14ac:dyDescent="0.25">
      <c r="A4" s="2" t="s">
        <v>23</v>
      </c>
      <c r="B4" s="2">
        <v>85000</v>
      </c>
    </row>
    <row r="5" spans="1:2" x14ac:dyDescent="0.25">
      <c r="A5" s="2" t="s">
        <v>27</v>
      </c>
      <c r="B5" s="2">
        <v>55000</v>
      </c>
    </row>
    <row r="6" spans="1:2" x14ac:dyDescent="0.25">
      <c r="A6" s="2" t="s">
        <v>31</v>
      </c>
      <c r="B6" s="2">
        <v>80000</v>
      </c>
    </row>
    <row r="7" spans="1:2" x14ac:dyDescent="0.25">
      <c r="A7" s="2" t="s">
        <v>35</v>
      </c>
      <c r="B7" s="2">
        <v>58000</v>
      </c>
    </row>
    <row r="8" spans="1:2" x14ac:dyDescent="0.25">
      <c r="A8" s="2" t="s">
        <v>23</v>
      </c>
      <c r="B8" s="2">
        <v>88000</v>
      </c>
    </row>
    <row r="9" spans="1:2" x14ac:dyDescent="0.25">
      <c r="A9" s="2" t="s">
        <v>19</v>
      </c>
      <c r="B9" s="2">
        <v>62000</v>
      </c>
    </row>
    <row r="10" spans="1:2" x14ac:dyDescent="0.25">
      <c r="A10" s="2" t="s">
        <v>15</v>
      </c>
      <c r="B10" s="2">
        <v>78000</v>
      </c>
    </row>
    <row r="11" spans="1:2" x14ac:dyDescent="0.25">
      <c r="A11" s="2" t="s">
        <v>31</v>
      </c>
      <c r="B11" s="2">
        <v>82000</v>
      </c>
    </row>
    <row r="12" spans="1:2" x14ac:dyDescent="0.25">
      <c r="A12" s="2" t="s">
        <v>46</v>
      </c>
      <c r="B12" s="2">
        <v>50000</v>
      </c>
    </row>
    <row r="13" spans="1:2" x14ac:dyDescent="0.25">
      <c r="A13" s="2" t="s">
        <v>49</v>
      </c>
      <c r="B13" s="2">
        <v>72000</v>
      </c>
    </row>
    <row r="14" spans="1:2" x14ac:dyDescent="0.25">
      <c r="A14" s="2" t="s">
        <v>23</v>
      </c>
      <c r="B14" s="2">
        <v>87000</v>
      </c>
    </row>
    <row r="15" spans="1:2" x14ac:dyDescent="0.25">
      <c r="A15" s="2" t="s">
        <v>19</v>
      </c>
      <c r="B15" s="2">
        <v>61000</v>
      </c>
    </row>
    <row r="16" spans="1:2" x14ac:dyDescent="0.25">
      <c r="A16" s="2" t="s">
        <v>27</v>
      </c>
      <c r="B16" s="2">
        <v>54000</v>
      </c>
    </row>
    <row r="17" spans="1:2" x14ac:dyDescent="0.25">
      <c r="A17" s="2" t="s">
        <v>31</v>
      </c>
      <c r="B17" s="2">
        <v>83000</v>
      </c>
    </row>
    <row r="18" spans="1:2" x14ac:dyDescent="0.25">
      <c r="A18" s="2" t="s">
        <v>15</v>
      </c>
      <c r="B18" s="2">
        <v>76000</v>
      </c>
    </row>
    <row r="19" spans="1:2" x14ac:dyDescent="0.25">
      <c r="A19" s="2" t="s">
        <v>35</v>
      </c>
      <c r="B19" s="2">
        <v>59000</v>
      </c>
    </row>
    <row r="20" spans="1:2" x14ac:dyDescent="0.25">
      <c r="A20" s="2" t="s">
        <v>23</v>
      </c>
      <c r="B20" s="2">
        <v>89000</v>
      </c>
    </row>
    <row r="21" spans="1:2" x14ac:dyDescent="0.25">
      <c r="A21" s="2" t="s">
        <v>19</v>
      </c>
      <c r="B21" s="2">
        <v>61500</v>
      </c>
    </row>
    <row r="22" spans="1:2" x14ac:dyDescent="0.25">
      <c r="A22" s="2" t="s">
        <v>27</v>
      </c>
      <c r="B22" s="2">
        <v>56000</v>
      </c>
    </row>
    <row r="23" spans="1:2" x14ac:dyDescent="0.25">
      <c r="A23" s="2" t="s">
        <v>31</v>
      </c>
      <c r="B23" s="2">
        <v>81000</v>
      </c>
    </row>
    <row r="24" spans="1:2" x14ac:dyDescent="0.25">
      <c r="A24" s="2" t="s">
        <v>46</v>
      </c>
      <c r="B24" s="2">
        <v>70000</v>
      </c>
    </row>
    <row r="25" spans="1:2" x14ac:dyDescent="0.25">
      <c r="A25" s="2" t="s">
        <v>49</v>
      </c>
      <c r="B25" s="2">
        <v>74000</v>
      </c>
    </row>
    <row r="26" spans="1:2" x14ac:dyDescent="0.25">
      <c r="A26" s="2" t="s">
        <v>23</v>
      </c>
      <c r="B26" s="2">
        <v>90000</v>
      </c>
    </row>
    <row r="27" spans="1:2" x14ac:dyDescent="0.25">
      <c r="A27" s="2" t="s">
        <v>19</v>
      </c>
      <c r="B27" s="2">
        <v>59000</v>
      </c>
    </row>
    <row r="28" spans="1:2" x14ac:dyDescent="0.25">
      <c r="A28" s="2" t="s">
        <v>15</v>
      </c>
      <c r="B28" s="2">
        <v>77000</v>
      </c>
    </row>
    <row r="29" spans="1:2" x14ac:dyDescent="0.25">
      <c r="A29" s="2" t="s">
        <v>31</v>
      </c>
      <c r="B29" s="2">
        <v>84000</v>
      </c>
    </row>
    <row r="30" spans="1:2" x14ac:dyDescent="0.25">
      <c r="A30" s="2" t="s">
        <v>46</v>
      </c>
      <c r="B30" s="2">
        <v>51000</v>
      </c>
    </row>
    <row r="31" spans="1:2" x14ac:dyDescent="0.25">
      <c r="A31" s="2" t="s">
        <v>35</v>
      </c>
      <c r="B31" s="2">
        <v>60000</v>
      </c>
    </row>
    <row r="32" spans="1:2" x14ac:dyDescent="0.25">
      <c r="A32" s="2" t="s">
        <v>23</v>
      </c>
      <c r="B32" s="2">
        <v>92000</v>
      </c>
    </row>
    <row r="33" spans="1:2" x14ac:dyDescent="0.25">
      <c r="A33" s="2" t="s">
        <v>19</v>
      </c>
      <c r="B33" s="2">
        <v>58000</v>
      </c>
    </row>
    <row r="34" spans="1:2" x14ac:dyDescent="0.25">
      <c r="A34" s="2" t="s">
        <v>27</v>
      </c>
      <c r="B34" s="2">
        <v>53000</v>
      </c>
    </row>
    <row r="35" spans="1:2" x14ac:dyDescent="0.25">
      <c r="A35" s="2" t="s">
        <v>31</v>
      </c>
      <c r="B35" s="2">
        <v>85000</v>
      </c>
    </row>
    <row r="36" spans="1:2" x14ac:dyDescent="0.25">
      <c r="A36" s="2" t="s">
        <v>15</v>
      </c>
      <c r="B36" s="2">
        <v>79000</v>
      </c>
    </row>
    <row r="37" spans="1:2" x14ac:dyDescent="0.25">
      <c r="A37" s="2" t="s">
        <v>49</v>
      </c>
      <c r="B37" s="2">
        <v>82000</v>
      </c>
    </row>
    <row r="38" spans="1:2" x14ac:dyDescent="0.25">
      <c r="A38" s="2" t="s">
        <v>23</v>
      </c>
      <c r="B38" s="2">
        <v>95000</v>
      </c>
    </row>
    <row r="39" spans="1:2" x14ac:dyDescent="0.25">
      <c r="A39" s="2" t="s">
        <v>19</v>
      </c>
      <c r="B39" s="2">
        <v>57000</v>
      </c>
    </row>
    <row r="40" spans="1:2" x14ac:dyDescent="0.25">
      <c r="A40" s="2" t="s">
        <v>27</v>
      </c>
      <c r="B40" s="2">
        <v>52000</v>
      </c>
    </row>
    <row r="41" spans="1:2" x14ac:dyDescent="0.25">
      <c r="A41" s="2" t="s">
        <v>31</v>
      </c>
      <c r="B41" s="2">
        <v>86000</v>
      </c>
    </row>
    <row r="42" spans="1:2" x14ac:dyDescent="0.25">
      <c r="A42" s="2" t="s">
        <v>46</v>
      </c>
      <c r="B42" s="2">
        <v>71000</v>
      </c>
    </row>
    <row r="43" spans="1:2" x14ac:dyDescent="0.25">
      <c r="A43" s="2" t="s">
        <v>35</v>
      </c>
      <c r="B43" s="2">
        <v>63000</v>
      </c>
    </row>
    <row r="44" spans="1:2" x14ac:dyDescent="0.25">
      <c r="A44" s="2" t="s">
        <v>23</v>
      </c>
      <c r="B44" s="2">
        <v>97000</v>
      </c>
    </row>
    <row r="45" spans="1:2" x14ac:dyDescent="0.25">
      <c r="A45" s="2" t="s">
        <v>19</v>
      </c>
      <c r="B45" s="2">
        <v>54000</v>
      </c>
    </row>
    <row r="46" spans="1:2" x14ac:dyDescent="0.25">
      <c r="A46" s="2" t="s">
        <v>15</v>
      </c>
      <c r="B46" s="2">
        <v>78000</v>
      </c>
    </row>
    <row r="47" spans="1:2" x14ac:dyDescent="0.25">
      <c r="A47" s="2" t="s">
        <v>31</v>
      </c>
      <c r="B47" s="2">
        <v>88000</v>
      </c>
    </row>
    <row r="48" spans="1:2" x14ac:dyDescent="0.25">
      <c r="A48" s="2" t="s">
        <v>46</v>
      </c>
      <c r="B48" s="2">
        <v>68000</v>
      </c>
    </row>
    <row r="49" spans="1:2" x14ac:dyDescent="0.25">
      <c r="A49" s="2" t="s">
        <v>49</v>
      </c>
      <c r="B49" s="2">
        <v>83000</v>
      </c>
    </row>
    <row r="50" spans="1:2" x14ac:dyDescent="0.25">
      <c r="A50" s="2" t="s">
        <v>23</v>
      </c>
      <c r="B50" s="2">
        <v>98000</v>
      </c>
    </row>
    <row r="51" spans="1:2" x14ac:dyDescent="0.25">
      <c r="A51" s="2" t="s">
        <v>19</v>
      </c>
      <c r="B51" s="2">
        <v>50000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1019-14EC-446F-AD11-9CE8D94336F9}">
  <dimension ref="A1:P51"/>
  <sheetViews>
    <sheetView zoomScale="69" workbookViewId="0">
      <selection activeCell="B1" activeCellId="1" sqref="A1:A1048576 B1:B1048576"/>
    </sheetView>
  </sheetViews>
  <sheetFormatPr defaultRowHeight="13.8" x14ac:dyDescent="0.25"/>
  <cols>
    <col min="1" max="1" width="14.8984375" customWidth="1"/>
    <col min="2" max="2" width="22.296875" customWidth="1"/>
  </cols>
  <sheetData>
    <row r="1" spans="1:16" x14ac:dyDescent="0.25">
      <c r="A1" s="2" t="s">
        <v>8</v>
      </c>
      <c r="B1" s="2" t="s">
        <v>9</v>
      </c>
    </row>
    <row r="2" spans="1:16" x14ac:dyDescent="0.25">
      <c r="A2" s="2">
        <v>20</v>
      </c>
      <c r="B2" s="2">
        <v>8.5</v>
      </c>
    </row>
    <row r="3" spans="1:16" x14ac:dyDescent="0.25">
      <c r="A3" s="2">
        <v>15</v>
      </c>
      <c r="B3" s="2">
        <v>7.8</v>
      </c>
    </row>
    <row r="4" spans="1:16" x14ac:dyDescent="0.25">
      <c r="A4" s="2">
        <v>30</v>
      </c>
      <c r="B4" s="2">
        <v>9.1999999999999993</v>
      </c>
    </row>
    <row r="5" spans="1:16" x14ac:dyDescent="0.25">
      <c r="A5" s="2">
        <v>10</v>
      </c>
      <c r="B5" s="2">
        <v>6.5</v>
      </c>
    </row>
    <row r="6" spans="1:16" x14ac:dyDescent="0.25">
      <c r="A6" s="2">
        <v>25</v>
      </c>
      <c r="B6" s="2">
        <v>8.9</v>
      </c>
    </row>
    <row r="7" spans="1:16" x14ac:dyDescent="0.25">
      <c r="A7" s="2">
        <v>18</v>
      </c>
      <c r="B7" s="2">
        <v>7.5</v>
      </c>
    </row>
    <row r="8" spans="1:16" ht="16.8" x14ac:dyDescent="0.25">
      <c r="A8" s="2">
        <v>35</v>
      </c>
      <c r="B8" s="2">
        <v>9</v>
      </c>
      <c r="P8" s="6"/>
    </row>
    <row r="9" spans="1:16" x14ac:dyDescent="0.25">
      <c r="A9" s="2">
        <v>12</v>
      </c>
      <c r="B9" s="2">
        <v>6.8</v>
      </c>
    </row>
    <row r="10" spans="1:16" x14ac:dyDescent="0.25">
      <c r="A10" s="2">
        <v>22</v>
      </c>
      <c r="B10" s="2">
        <v>8</v>
      </c>
    </row>
    <row r="11" spans="1:16" x14ac:dyDescent="0.25">
      <c r="A11" s="2">
        <v>28</v>
      </c>
      <c r="B11" s="2">
        <v>8.6999999999999993</v>
      </c>
    </row>
    <row r="12" spans="1:16" x14ac:dyDescent="0.25">
      <c r="A12" s="2">
        <v>8</v>
      </c>
      <c r="B12" s="2">
        <v>6.2</v>
      </c>
    </row>
    <row r="13" spans="1:16" x14ac:dyDescent="0.25">
      <c r="A13" s="2">
        <v>20</v>
      </c>
      <c r="B13" s="2">
        <v>7.9</v>
      </c>
    </row>
    <row r="14" spans="1:16" x14ac:dyDescent="0.25">
      <c r="A14" s="2">
        <v>32</v>
      </c>
      <c r="B14" s="2">
        <v>9.1</v>
      </c>
    </row>
    <row r="15" spans="1:16" x14ac:dyDescent="0.25">
      <c r="A15" s="2">
        <v>14</v>
      </c>
      <c r="B15" s="2">
        <v>7</v>
      </c>
    </row>
    <row r="16" spans="1:16" x14ac:dyDescent="0.25">
      <c r="A16" s="2">
        <v>9</v>
      </c>
      <c r="B16" s="2">
        <v>6.4</v>
      </c>
    </row>
    <row r="17" spans="1:9" x14ac:dyDescent="0.25">
      <c r="A17" s="2">
        <v>27</v>
      </c>
      <c r="B17" s="2">
        <v>8.8000000000000007</v>
      </c>
    </row>
    <row r="18" spans="1:9" x14ac:dyDescent="0.25">
      <c r="A18" s="2">
        <v>21</v>
      </c>
      <c r="B18" s="2">
        <v>8.3000000000000007</v>
      </c>
    </row>
    <row r="19" spans="1:9" x14ac:dyDescent="0.25">
      <c r="A19" s="2">
        <v>17</v>
      </c>
      <c r="B19" s="2">
        <v>7.4</v>
      </c>
    </row>
    <row r="20" spans="1:9" x14ac:dyDescent="0.25">
      <c r="A20" s="2">
        <v>33</v>
      </c>
      <c r="B20" s="2">
        <v>9.3000000000000007</v>
      </c>
    </row>
    <row r="21" spans="1:9" x14ac:dyDescent="0.25">
      <c r="A21" s="2">
        <v>13</v>
      </c>
      <c r="B21" s="2">
        <v>6.9</v>
      </c>
    </row>
    <row r="22" spans="1:9" x14ac:dyDescent="0.25">
      <c r="A22" s="2">
        <v>11</v>
      </c>
      <c r="B22" s="2">
        <v>6.6</v>
      </c>
    </row>
    <row r="23" spans="1:9" x14ac:dyDescent="0.25">
      <c r="A23" s="2">
        <v>26</v>
      </c>
      <c r="B23" s="2">
        <v>8.6</v>
      </c>
    </row>
    <row r="24" spans="1:9" x14ac:dyDescent="0.25">
      <c r="A24" s="2">
        <v>19</v>
      </c>
      <c r="B24" s="2">
        <v>7.7</v>
      </c>
    </row>
    <row r="25" spans="1:9" x14ac:dyDescent="0.25">
      <c r="A25" s="2">
        <v>23</v>
      </c>
      <c r="B25" s="2">
        <v>8.1</v>
      </c>
    </row>
    <row r="26" spans="1:9" x14ac:dyDescent="0.25">
      <c r="A26" s="2">
        <v>34</v>
      </c>
      <c r="B26" s="2">
        <v>9.4</v>
      </c>
    </row>
    <row r="27" spans="1:9" x14ac:dyDescent="0.25">
      <c r="A27" s="2">
        <v>10</v>
      </c>
      <c r="B27" s="2">
        <v>6.7</v>
      </c>
    </row>
    <row r="28" spans="1:9" x14ac:dyDescent="0.25">
      <c r="A28" s="2">
        <v>24</v>
      </c>
      <c r="B28" s="2">
        <v>8.1999999999999993</v>
      </c>
    </row>
    <row r="29" spans="1:9" x14ac:dyDescent="0.25">
      <c r="A29" s="2">
        <v>29</v>
      </c>
      <c r="B29" s="2">
        <v>8.9</v>
      </c>
    </row>
    <row r="30" spans="1:9" x14ac:dyDescent="0.25">
      <c r="A30" s="2">
        <v>7</v>
      </c>
      <c r="B30" s="2">
        <v>6.3</v>
      </c>
    </row>
    <row r="31" spans="1:9" x14ac:dyDescent="0.25">
      <c r="A31" s="2">
        <v>16</v>
      </c>
      <c r="B31" s="2">
        <v>7.3</v>
      </c>
      <c r="I31" t="s">
        <v>135</v>
      </c>
    </row>
    <row r="32" spans="1:9" x14ac:dyDescent="0.25">
      <c r="A32" s="2">
        <v>36</v>
      </c>
      <c r="B32" s="2">
        <v>9.5</v>
      </c>
    </row>
    <row r="33" spans="1:2" x14ac:dyDescent="0.25">
      <c r="A33" s="2">
        <v>9</v>
      </c>
      <c r="B33" s="2">
        <v>6.5</v>
      </c>
    </row>
    <row r="34" spans="1:2" x14ac:dyDescent="0.25">
      <c r="A34" s="2">
        <v>8</v>
      </c>
      <c r="B34" s="2">
        <v>6.1</v>
      </c>
    </row>
    <row r="35" spans="1:2" x14ac:dyDescent="0.25">
      <c r="A35" s="2">
        <v>30</v>
      </c>
      <c r="B35" s="2">
        <v>9</v>
      </c>
    </row>
    <row r="36" spans="1:2" x14ac:dyDescent="0.25">
      <c r="A36" s="2">
        <v>22</v>
      </c>
      <c r="B36" s="2">
        <v>8.4</v>
      </c>
    </row>
    <row r="37" spans="1:2" x14ac:dyDescent="0.25">
      <c r="A37" s="2">
        <v>25</v>
      </c>
      <c r="B37" s="2">
        <v>8.6999999999999993</v>
      </c>
    </row>
    <row r="38" spans="1:2" x14ac:dyDescent="0.25">
      <c r="A38" s="2">
        <v>37</v>
      </c>
      <c r="B38" s="2">
        <v>9.6</v>
      </c>
    </row>
    <row r="39" spans="1:2" x14ac:dyDescent="0.25">
      <c r="A39" s="2">
        <v>7</v>
      </c>
      <c r="B39" s="2">
        <v>6.4</v>
      </c>
    </row>
    <row r="40" spans="1:2" x14ac:dyDescent="0.25">
      <c r="A40" s="2">
        <v>6</v>
      </c>
      <c r="B40" s="2">
        <v>6</v>
      </c>
    </row>
    <row r="41" spans="1:2" x14ac:dyDescent="0.25">
      <c r="A41" s="2">
        <v>31</v>
      </c>
      <c r="B41" s="2">
        <v>9.1</v>
      </c>
    </row>
    <row r="42" spans="1:2" x14ac:dyDescent="0.25">
      <c r="A42" s="2">
        <v>20</v>
      </c>
      <c r="B42" s="2">
        <v>7.8</v>
      </c>
    </row>
    <row r="43" spans="1:2" x14ac:dyDescent="0.25">
      <c r="A43" s="2">
        <v>15</v>
      </c>
      <c r="B43" s="2">
        <v>7.1</v>
      </c>
    </row>
    <row r="44" spans="1:2" x14ac:dyDescent="0.25">
      <c r="A44" s="2">
        <v>38</v>
      </c>
      <c r="B44" s="2">
        <v>9.6999999999999993</v>
      </c>
    </row>
    <row r="45" spans="1:2" x14ac:dyDescent="0.25">
      <c r="A45" s="2">
        <v>5</v>
      </c>
      <c r="B45" s="2">
        <v>6.2</v>
      </c>
    </row>
    <row r="46" spans="1:2" x14ac:dyDescent="0.25">
      <c r="A46" s="2">
        <v>21</v>
      </c>
      <c r="B46" s="2">
        <v>8.5</v>
      </c>
    </row>
    <row r="47" spans="1:2" x14ac:dyDescent="0.25">
      <c r="A47" s="2">
        <v>32</v>
      </c>
      <c r="B47" s="2">
        <v>9.1999999999999993</v>
      </c>
    </row>
    <row r="48" spans="1:2" x14ac:dyDescent="0.25">
      <c r="A48" s="2">
        <v>18</v>
      </c>
      <c r="B48" s="2">
        <v>7.6</v>
      </c>
    </row>
    <row r="49" spans="1:2" x14ac:dyDescent="0.25">
      <c r="A49" s="2">
        <v>26</v>
      </c>
      <c r="B49" s="2">
        <v>8.8000000000000007</v>
      </c>
    </row>
    <row r="50" spans="1:2" x14ac:dyDescent="0.25">
      <c r="A50" s="2">
        <v>39</v>
      </c>
      <c r="B50" s="2">
        <v>9.8000000000000007</v>
      </c>
    </row>
    <row r="51" spans="1:2" x14ac:dyDescent="0.25">
      <c r="A51" s="2">
        <v>4</v>
      </c>
      <c r="B51" s="2">
        <v>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328A-4B2E-4703-83B6-118213BF46D0}">
  <dimension ref="A3:B10"/>
  <sheetViews>
    <sheetView zoomScale="130" zoomScaleNormal="130" workbookViewId="0">
      <selection activeCell="D19" sqref="D19"/>
    </sheetView>
  </sheetViews>
  <sheetFormatPr defaultRowHeight="13.8" x14ac:dyDescent="0.25"/>
  <cols>
    <col min="1" max="1" width="12.5" customWidth="1"/>
    <col min="2" max="2" width="26.8984375" customWidth="1"/>
  </cols>
  <sheetData>
    <row r="3" spans="1:2" x14ac:dyDescent="0.25">
      <c r="A3" s="4" t="s">
        <v>2</v>
      </c>
      <c r="B3" t="s">
        <v>134</v>
      </c>
    </row>
    <row r="4" spans="1:2" x14ac:dyDescent="0.25">
      <c r="A4" s="5" t="s">
        <v>30</v>
      </c>
      <c r="B4">
        <v>8.9</v>
      </c>
    </row>
    <row r="5" spans="1:2" x14ac:dyDescent="0.25">
      <c r="A5" s="5" t="s">
        <v>26</v>
      </c>
      <c r="B5">
        <v>7.0375000000000005</v>
      </c>
    </row>
    <row r="6" spans="1:2" x14ac:dyDescent="0.25">
      <c r="A6" s="5" t="s">
        <v>22</v>
      </c>
      <c r="B6">
        <v>9.3999999999999986</v>
      </c>
    </row>
    <row r="7" spans="1:2" x14ac:dyDescent="0.25">
      <c r="A7" s="5" t="s">
        <v>14</v>
      </c>
      <c r="B7">
        <v>7.6</v>
      </c>
    </row>
    <row r="8" spans="1:2" x14ac:dyDescent="0.25">
      <c r="A8" s="5" t="s">
        <v>34</v>
      </c>
      <c r="B8">
        <v>7.85</v>
      </c>
    </row>
    <row r="9" spans="1:2" x14ac:dyDescent="0.25">
      <c r="A9" s="5" t="s">
        <v>18</v>
      </c>
      <c r="B9">
        <v>6.7</v>
      </c>
    </row>
    <row r="10" spans="1:2" x14ac:dyDescent="0.25">
      <c r="A10" s="5" t="s">
        <v>131</v>
      </c>
      <c r="B10">
        <v>7.92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8CB2-B2BD-4263-8246-DCC301C4822D}">
  <dimension ref="A3:B5"/>
  <sheetViews>
    <sheetView workbookViewId="0">
      <selection activeCell="E12" sqref="E12"/>
    </sheetView>
  </sheetViews>
  <sheetFormatPr defaultRowHeight="13.8" x14ac:dyDescent="0.25"/>
  <cols>
    <col min="1" max="1" width="16.5" customWidth="1"/>
    <col min="2" max="2" width="19.3984375" customWidth="1"/>
  </cols>
  <sheetData>
    <row r="3" spans="1:2" ht="16.8" x14ac:dyDescent="0.25">
      <c r="A3" s="10" t="s">
        <v>129</v>
      </c>
      <c r="B3" s="6" t="s">
        <v>132</v>
      </c>
    </row>
    <row r="4" spans="1:2" ht="16.8" x14ac:dyDescent="0.25">
      <c r="A4" s="11" t="s">
        <v>23</v>
      </c>
      <c r="B4" s="12">
        <v>91222.222222222219</v>
      </c>
    </row>
    <row r="5" spans="1:2" x14ac:dyDescent="0.25">
      <c r="A5" s="5" t="s">
        <v>131</v>
      </c>
      <c r="B5">
        <v>91222.222222222219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vt:lpstr>
      <vt:lpstr>Sheet15</vt:lpstr>
      <vt:lpstr>Dashboard</vt:lpstr>
      <vt:lpstr>Role Distribution by Department</vt:lpstr>
      <vt:lpstr>Sheet16</vt:lpstr>
      <vt:lpstr>Sheet1</vt:lpstr>
      <vt:lpstr>Sheet12</vt:lpstr>
      <vt:lpstr>Attendance Trend</vt:lpstr>
      <vt:lpstr>Salary Distribution</vt:lpstr>
      <vt:lpstr>Training vs. Performance</vt:lpstr>
      <vt:lpstr>Department Performance</vt:lpstr>
      <vt:lpstr> role has the highest median 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Shrivastava</dc:creator>
  <cp:lastModifiedBy>Yash Shrivastava</cp:lastModifiedBy>
  <cp:lastPrinted>2025-04-30T06:10:26Z</cp:lastPrinted>
  <dcterms:created xsi:type="dcterms:W3CDTF">2025-04-29T05:33:15Z</dcterms:created>
  <dcterms:modified xsi:type="dcterms:W3CDTF">2025-04-30T06:52:06Z</dcterms:modified>
</cp:coreProperties>
</file>