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202300"/>
  <mc:AlternateContent xmlns:mc="http://schemas.openxmlformats.org/markup-compatibility/2006">
    <mc:Choice Requires="x15">
      <x15ac:absPath xmlns:x15ac="http://schemas.microsoft.com/office/spreadsheetml/2010/11/ac" url="D:\Desktop\DATA ANALYSIS\PROJECTS\EXCEL\PRACTICE CHALLENGES\COURSE 1\"/>
    </mc:Choice>
  </mc:AlternateContent>
  <xr:revisionPtr revIDLastSave="0" documentId="13_ncr:1_{7320612D-5E16-43A5-9DC4-1C2091883F2B}" xr6:coauthVersionLast="47" xr6:coauthVersionMax="47" xr10:uidLastSave="{00000000-0000-0000-0000-000000000000}"/>
  <bookViews>
    <workbookView xWindow="-120" yWindow="-120" windowWidth="29040" windowHeight="16440" xr2:uid="{1DA5BA62-478E-446C-BF8A-66C46ACBAD4B}"/>
  </bookViews>
  <sheets>
    <sheet name="HR Performance Reviews" sheetId="2" r:id="rId1"/>
    <sheet name="Steps-by-step Process" sheetId="4" r:id="rId2"/>
    <sheet name="HR Performance Reviews - Cleane" sheetId="1" r:id="rId3"/>
  </sheets>
  <definedNames>
    <definedName name="_xlnm._FilterDatabase" localSheetId="0" hidden="1">'HR Performance Reviews'!$A$5:$K$25</definedName>
    <definedName name="_xlnm._FilterDatabase" localSheetId="2" hidden="1">'HR Performance Reviews - Cleane'!$A$5:$K$25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1" l="1"/>
  <c r="N5" i="1"/>
  <c r="F5" i="1"/>
  <c r="H5" i="1"/>
  <c r="N39" i="1"/>
  <c r="O39" i="1" s="1"/>
  <c r="I39" i="1"/>
  <c r="H39" i="1"/>
  <c r="F39" i="1"/>
  <c r="N38" i="1"/>
  <c r="O38" i="1" s="1"/>
  <c r="I38" i="1"/>
  <c r="H38" i="1"/>
  <c r="F38" i="1"/>
  <c r="N37" i="1"/>
  <c r="O37" i="1" s="1"/>
  <c r="I37" i="1"/>
  <c r="H37" i="1"/>
  <c r="F37" i="1"/>
  <c r="N36" i="1"/>
  <c r="O36" i="1" s="1"/>
  <c r="I36" i="1"/>
  <c r="H36" i="1"/>
  <c r="F36" i="1"/>
  <c r="N35" i="1"/>
  <c r="O35" i="1" s="1"/>
  <c r="I35" i="1"/>
  <c r="H35" i="1"/>
  <c r="F35" i="1"/>
  <c r="N34" i="1"/>
  <c r="O34" i="1" s="1"/>
  <c r="I34" i="1"/>
  <c r="H34" i="1"/>
  <c r="F34" i="1"/>
  <c r="N33" i="1"/>
  <c r="O33" i="1" s="1"/>
  <c r="I33" i="1"/>
  <c r="H33" i="1"/>
  <c r="F33" i="1"/>
  <c r="N32" i="1"/>
  <c r="O32" i="1" s="1"/>
  <c r="I32" i="1"/>
  <c r="H32" i="1"/>
  <c r="F32" i="1"/>
  <c r="O31" i="1"/>
  <c r="N31" i="1"/>
  <c r="I31" i="1"/>
  <c r="H31" i="1"/>
  <c r="F31" i="1"/>
  <c r="N30" i="1"/>
  <c r="O30" i="1" s="1"/>
  <c r="I30" i="1"/>
  <c r="H30" i="1"/>
  <c r="F30" i="1"/>
  <c r="O29" i="1"/>
  <c r="N29" i="1"/>
  <c r="I29" i="1"/>
  <c r="H29" i="1"/>
  <c r="F29" i="1"/>
  <c r="O28" i="1"/>
  <c r="N28" i="1"/>
  <c r="I28" i="1"/>
  <c r="H28" i="1"/>
  <c r="F28" i="1"/>
  <c r="O27" i="1"/>
  <c r="N27" i="1"/>
  <c r="I27" i="1"/>
  <c r="H27" i="1"/>
  <c r="F27" i="1"/>
  <c r="N26" i="1"/>
  <c r="O26" i="1" s="1"/>
  <c r="I26" i="1"/>
  <c r="H26" i="1"/>
  <c r="F26" i="1"/>
  <c r="O25" i="1"/>
  <c r="N25" i="1"/>
  <c r="I25" i="1"/>
  <c r="H25" i="1"/>
  <c r="F25" i="1"/>
  <c r="N24" i="1"/>
  <c r="O24" i="1" s="1"/>
  <c r="I24" i="1"/>
  <c r="H24" i="1"/>
  <c r="F24" i="1"/>
  <c r="N23" i="1"/>
  <c r="O23" i="1" s="1"/>
  <c r="I23" i="1"/>
  <c r="H23" i="1"/>
  <c r="F23" i="1"/>
  <c r="N22" i="1"/>
  <c r="O22" i="1" s="1"/>
  <c r="I22" i="1"/>
  <c r="H22" i="1"/>
  <c r="F22" i="1"/>
  <c r="N21" i="1"/>
  <c r="O21" i="1" s="1"/>
  <c r="I21" i="1"/>
  <c r="H21" i="1"/>
  <c r="F21" i="1"/>
  <c r="N20" i="1"/>
  <c r="O20" i="1" s="1"/>
  <c r="I20" i="1"/>
  <c r="H20" i="1"/>
  <c r="F20" i="1"/>
  <c r="O19" i="1"/>
  <c r="N19" i="1"/>
  <c r="I19" i="1"/>
  <c r="H19" i="1"/>
  <c r="F19" i="1"/>
  <c r="N18" i="1"/>
  <c r="O18" i="1" s="1"/>
  <c r="I18" i="1"/>
  <c r="H18" i="1"/>
  <c r="F18" i="1"/>
  <c r="O17" i="1"/>
  <c r="N17" i="1"/>
  <c r="I17" i="1"/>
  <c r="H17" i="1"/>
  <c r="F17" i="1"/>
  <c r="O16" i="1"/>
  <c r="N16" i="1"/>
  <c r="I16" i="1"/>
  <c r="H16" i="1"/>
  <c r="F16" i="1"/>
  <c r="O15" i="1"/>
  <c r="N15" i="1"/>
  <c r="I15" i="1"/>
  <c r="H15" i="1"/>
  <c r="F15" i="1"/>
  <c r="N14" i="1"/>
  <c r="O14" i="1" s="1"/>
  <c r="I14" i="1"/>
  <c r="H14" i="1"/>
  <c r="F14" i="1"/>
  <c r="O13" i="1"/>
  <c r="N13" i="1"/>
  <c r="I13" i="1"/>
  <c r="H13" i="1"/>
  <c r="F13" i="1"/>
  <c r="N12" i="1"/>
  <c r="O12" i="1" s="1"/>
  <c r="I12" i="1"/>
  <c r="H12" i="1"/>
  <c r="F12" i="1"/>
  <c r="N11" i="1"/>
  <c r="O11" i="1" s="1"/>
  <c r="I11" i="1"/>
  <c r="H11" i="1"/>
  <c r="F11" i="1"/>
  <c r="N10" i="1"/>
  <c r="O10" i="1" s="1"/>
  <c r="I10" i="1"/>
  <c r="H10" i="1"/>
  <c r="F10" i="1"/>
  <c r="N9" i="1"/>
  <c r="O9" i="1" s="1"/>
  <c r="I9" i="1"/>
  <c r="H9" i="1"/>
  <c r="F9" i="1"/>
  <c r="N8" i="1"/>
  <c r="O8" i="1" s="1"/>
  <c r="I8" i="1"/>
  <c r="H8" i="1"/>
  <c r="F8" i="1"/>
  <c r="O7" i="1"/>
  <c r="N7" i="1"/>
  <c r="I7" i="1"/>
  <c r="H7" i="1"/>
  <c r="F7" i="1"/>
  <c r="N6" i="1"/>
  <c r="O6" i="1" s="1"/>
  <c r="I6" i="1"/>
  <c r="H6" i="1"/>
  <c r="F6" i="1"/>
  <c r="I5" i="1"/>
  <c r="I2" i="1"/>
  <c r="J36" i="1" s="1"/>
  <c r="J5" i="1" l="1"/>
  <c r="F2" i="1"/>
  <c r="L21" i="1"/>
  <c r="J14" i="1"/>
  <c r="L7" i="1"/>
  <c r="L19" i="1"/>
  <c r="J38" i="1"/>
  <c r="J28" i="1"/>
  <c r="L33" i="1"/>
  <c r="J26" i="1"/>
  <c r="L9" i="1"/>
  <c r="L5" i="1"/>
  <c r="J13" i="1"/>
  <c r="L6" i="1"/>
  <c r="J16" i="1"/>
  <c r="L31" i="1"/>
  <c r="J7" i="1"/>
  <c r="L12" i="1"/>
  <c r="J19" i="1"/>
  <c r="L24" i="1"/>
  <c r="J31" i="1"/>
  <c r="L36" i="1"/>
  <c r="J9" i="1"/>
  <c r="L14" i="1"/>
  <c r="J21" i="1"/>
  <c r="L26" i="1"/>
  <c r="J33" i="1"/>
  <c r="L38" i="1"/>
  <c r="J11" i="1"/>
  <c r="L16" i="1"/>
  <c r="J23" i="1"/>
  <c r="L28" i="1"/>
  <c r="J35" i="1"/>
  <c r="L2" i="1"/>
  <c r="O2" i="1" s="1"/>
  <c r="J6" i="1"/>
  <c r="L11" i="1"/>
  <c r="J18" i="1"/>
  <c r="L23" i="1"/>
  <c r="J30" i="1"/>
  <c r="L35" i="1"/>
  <c r="L18" i="1"/>
  <c r="J25" i="1"/>
  <c r="L30" i="1"/>
  <c r="J37" i="1"/>
  <c r="J8" i="1"/>
  <c r="L13" i="1"/>
  <c r="J20" i="1"/>
  <c r="L25" i="1"/>
  <c r="J32" i="1"/>
  <c r="L37" i="1"/>
  <c r="L8" i="1"/>
  <c r="J15" i="1"/>
  <c r="L20" i="1"/>
  <c r="J27" i="1"/>
  <c r="L32" i="1"/>
  <c r="J39" i="1"/>
  <c r="J10" i="1"/>
  <c r="L15" i="1"/>
  <c r="J22" i="1"/>
  <c r="L27" i="1"/>
  <c r="J34" i="1"/>
  <c r="L39" i="1"/>
  <c r="L10" i="1"/>
  <c r="J17" i="1"/>
  <c r="L22" i="1"/>
  <c r="J29" i="1"/>
  <c r="L34" i="1"/>
  <c r="J12" i="1"/>
  <c r="L17" i="1"/>
  <c r="J24" i="1"/>
  <c r="L29" i="1"/>
</calcChain>
</file>

<file path=xl/sharedStrings.xml><?xml version="1.0" encoding="utf-8"?>
<sst xmlns="http://schemas.openxmlformats.org/spreadsheetml/2006/main" count="415" uniqueCount="165">
  <si>
    <t>ZenCo Performance Reviews</t>
  </si>
  <si>
    <t>Average Rating:</t>
  </si>
  <si>
    <t>Current Date:</t>
  </si>
  <si>
    <t>Start of Year:</t>
  </si>
  <si>
    <t>Workdays :</t>
  </si>
  <si>
    <t>Emp ID</t>
  </si>
  <si>
    <t>Full Name</t>
  </si>
  <si>
    <t>Email</t>
  </si>
  <si>
    <t>Department</t>
  </si>
  <si>
    <t>Last Rating</t>
  </si>
  <si>
    <t>Rating Conv</t>
  </si>
  <si>
    <t>Birthdate</t>
  </si>
  <si>
    <t>Birth Month</t>
  </si>
  <si>
    <t>Birth Year</t>
  </si>
  <si>
    <t>Age</t>
  </si>
  <si>
    <t>Date of Hire</t>
  </si>
  <si>
    <t>Years Service</t>
  </si>
  <si>
    <t>Last Review</t>
  </si>
  <si>
    <t>Next Review</t>
  </si>
  <si>
    <t>Reminder</t>
  </si>
  <si>
    <t>F1180</t>
  </si>
  <si>
    <t>Stevie Bacata</t>
  </si>
  <si>
    <t>sbacata@zenco.com</t>
  </si>
  <si>
    <t>Sales</t>
  </si>
  <si>
    <t>7 out of 10</t>
  </si>
  <si>
    <t>F1110</t>
  </si>
  <si>
    <t>Adam Barry</t>
  </si>
  <si>
    <t>abarry@zenco.com</t>
  </si>
  <si>
    <t>Customer Service</t>
  </si>
  <si>
    <t>4 out of 10</t>
  </si>
  <si>
    <t>F1232</t>
  </si>
  <si>
    <t>Connor Betts</t>
  </si>
  <si>
    <t>cbetts@zenco.com</t>
  </si>
  <si>
    <t>10 out of 10</t>
  </si>
  <si>
    <t>P1243</t>
  </si>
  <si>
    <t>Fred Binga</t>
  </si>
  <si>
    <t>fbinga@zenco.com</t>
  </si>
  <si>
    <t>Human Resources</t>
  </si>
  <si>
    <t>8 out of 10</t>
  </si>
  <si>
    <t>P1248</t>
  </si>
  <si>
    <t>Yvette Biti</t>
  </si>
  <si>
    <t>ybiti@zenco.com</t>
  </si>
  <si>
    <t>P1227</t>
  </si>
  <si>
    <t>Jim Boller</t>
  </si>
  <si>
    <t>jboller@zenco.com</t>
  </si>
  <si>
    <t>Accounting</t>
  </si>
  <si>
    <t>3 out of 10</t>
  </si>
  <si>
    <t>P1230</t>
  </si>
  <si>
    <t>Charlie Bui</t>
  </si>
  <si>
    <t>cbui@zenco.com</t>
  </si>
  <si>
    <t>6 out of 10</t>
  </si>
  <si>
    <t>F1162</t>
  </si>
  <si>
    <t>Barbara Carlton</t>
  </si>
  <si>
    <t>bcarlton@zenco.com</t>
  </si>
  <si>
    <t>5 out of 10</t>
  </si>
  <si>
    <t>P1001</t>
  </si>
  <si>
    <t>Joe Carol</t>
  </si>
  <si>
    <t>jcarol@zenco.com</t>
  </si>
  <si>
    <t>Executive</t>
  </si>
  <si>
    <t>F1224</t>
  </si>
  <si>
    <t>Jim Chaffee</t>
  </si>
  <si>
    <t>jchaffee@zenco.com</t>
  </si>
  <si>
    <t>Facilities</t>
  </si>
  <si>
    <t>P1203</t>
  </si>
  <si>
    <t>Samantha Chairs</t>
  </si>
  <si>
    <t>schairs@zenco.com</t>
  </si>
  <si>
    <t>P1211</t>
  </si>
  <si>
    <t>Uma Chaudri</t>
  </si>
  <si>
    <t>uchaudri@zenco.com</t>
  </si>
  <si>
    <t>P1198</t>
  </si>
  <si>
    <t>Elizabeth Chu</t>
  </si>
  <si>
    <t>echu@zenco.com</t>
  </si>
  <si>
    <t>IT</t>
  </si>
  <si>
    <t>F1003</t>
  </si>
  <si>
    <t>Eric Chung</t>
  </si>
  <si>
    <t>echung@zenco.com</t>
  </si>
  <si>
    <t>F1235</t>
  </si>
  <si>
    <t>Anna Clark</t>
  </si>
  <si>
    <t>aclark@zenco.com</t>
  </si>
  <si>
    <t>P1253</t>
  </si>
  <si>
    <t>Elizabeth Clark</t>
  </si>
  <si>
    <t>eclark@zenco.com</t>
  </si>
  <si>
    <t>P1221</t>
  </si>
  <si>
    <t>Sabrina Cole</t>
  </si>
  <si>
    <t>scole@zenco.com</t>
  </si>
  <si>
    <t>F1186</t>
  </si>
  <si>
    <t>Janet Comuntzis</t>
  </si>
  <si>
    <t>jcomuntzis@zenco.com</t>
  </si>
  <si>
    <t>P1218</t>
  </si>
  <si>
    <t>Bob Decker</t>
  </si>
  <si>
    <t>bdecker@zenco.com</t>
  </si>
  <si>
    <t>9 out of 10</t>
  </si>
  <si>
    <t>F1215</t>
  </si>
  <si>
    <t>Tina Desiato</t>
  </si>
  <si>
    <t>tdesiato@zenco.com</t>
  </si>
  <si>
    <t>P1241</t>
  </si>
  <si>
    <t>Alexandra Donnell</t>
  </si>
  <si>
    <t>adonnell@zenco.com</t>
  </si>
  <si>
    <t>F1246</t>
  </si>
  <si>
    <t>Mark Ellis</t>
  </si>
  <si>
    <t>mellis@zenco.com</t>
  </si>
  <si>
    <t>F1172</t>
  </si>
  <si>
    <t>Nicholas Fernandes</t>
  </si>
  <si>
    <t>nfernandes@zenco.com</t>
  </si>
  <si>
    <t>F1134</t>
  </si>
  <si>
    <t>Mary Ferris</t>
  </si>
  <si>
    <t>mferris@zenco.com</t>
  </si>
  <si>
    <t>F1150</t>
  </si>
  <si>
    <t>Susan Filosa</t>
  </si>
  <si>
    <t>sfilosa@zenco.com</t>
  </si>
  <si>
    <t>P1004</t>
  </si>
  <si>
    <t>Daniel Flanders</t>
  </si>
  <si>
    <t>dflanders@zenco.com</t>
  </si>
  <si>
    <t>F1239</t>
  </si>
  <si>
    <t>Leighton Forrest</t>
  </si>
  <si>
    <t>lforrest@zenco.com</t>
  </si>
  <si>
    <t>F1250</t>
  </si>
  <si>
    <t>Phoebe Gour</t>
  </si>
  <si>
    <t>pgour@zenco.com</t>
  </si>
  <si>
    <t>P1192</t>
  </si>
  <si>
    <t>Mihael Khan</t>
  </si>
  <si>
    <t>mkhan@zenco.com</t>
  </si>
  <si>
    <t>P1249</t>
  </si>
  <si>
    <t>Sean Sanders</t>
  </si>
  <si>
    <t>ssanders@zenco.com</t>
  </si>
  <si>
    <t>P1245</t>
  </si>
  <si>
    <t>Preston Senome</t>
  </si>
  <si>
    <t>psenome@zenco.com</t>
  </si>
  <si>
    <t>P1207</t>
  </si>
  <si>
    <t>Natasha Song</t>
  </si>
  <si>
    <t>nsong@zenco.com</t>
  </si>
  <si>
    <t>P1244</t>
  </si>
  <si>
    <t>Radhya Staples</t>
  </si>
  <si>
    <t>rstaples@zenco.com</t>
  </si>
  <si>
    <t>F1252</t>
  </si>
  <si>
    <t>Mei Wang</t>
  </si>
  <si>
    <t>mwang@zenco.com</t>
  </si>
  <si>
    <t>F1237</t>
  </si>
  <si>
    <t>Aanya Zhang</t>
  </si>
  <si>
    <t>azhang@zenco.com</t>
  </si>
  <si>
    <t>Step-by-step Process:</t>
  </si>
  <si>
    <t>Step 1.)</t>
  </si>
  <si>
    <t>Step 2.)</t>
  </si>
  <si>
    <t>Step 3.)</t>
  </si>
  <si>
    <t>Step 4.)</t>
  </si>
  <si>
    <t>Step 5.)</t>
  </si>
  <si>
    <t>Step 6.)</t>
  </si>
  <si>
    <t>In cell I2, I used a function to return the current date.</t>
  </si>
  <si>
    <t>In cell F5, I used the techniques learned last week to extract just the rating from cell E5, resulting in "7".</t>
  </si>
  <si>
    <t>I then converted the result in F5 to a number and copied the formula down for the remaining cells.</t>
  </si>
  <si>
    <t>In cell H5, I used a function to calculate the name of the month in which Stevie was born, resulting in "December". Then, I copied the formula down to apply the same calculation for the remaining cells.</t>
  </si>
  <si>
    <t>In cell I5, I used a single function to extract just the year of birth (as a number, not text). Then, I copied the formula down to apply the same calculation for the remaining cells.</t>
  </si>
  <si>
    <t>In cell J5, I used the current date and Stevie's birthdate to calculate Stevie's age in years.</t>
  </si>
  <si>
    <t>Then, I applied a ROUNDDOWN function to neaten up the result in J5, ensuring it only displays Stevie's age as a whole number. Finally, I copied the formula down to apply the same calculation for the remaining cells.</t>
  </si>
  <si>
    <t>In cell L5, I calculated the years of service and copied the formula down to extend the calculation to the remaining cells.</t>
  </si>
  <si>
    <t>Step 7.)</t>
  </si>
  <si>
    <t>In cell N5, I first calculated the Next Review Date to be set for a year after the previous review.</t>
  </si>
  <si>
    <t>Then, I adjusted the calculation so that if the calculated date falls on a non-workday, it will be shifted to the next workday, ignoring holidays. Finally, I copied the formula down to extend the calculation to the remaining cells.</t>
  </si>
  <si>
    <t>Step 8.)</t>
  </si>
  <si>
    <t>Step 9.)</t>
  </si>
  <si>
    <t>Step 10.)</t>
  </si>
  <si>
    <t>In cell O5, I used an EOMONTH function to calculate the reminder date to be issued on the first day of the month of the review.</t>
  </si>
  <si>
    <t>Then, I adjusted the calculation so that it falls on a workday, ignoring holidays. Finally, I copied the formula down to extend the calculation to the remaining cells.</t>
  </si>
  <si>
    <t>In cell L2, I calculated the start date for the current year using the year from cell I2.</t>
  </si>
  <si>
    <t>In cell O2, I calculated how many working days there have been in the year so far, up to the current date, ignoring holidays.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</si>
</sst>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Aptos Narrow"/>
      <family val="2"/>
      <scheme val="minor"/>
    </font>
    <font>
      <sz val="18"/>
      <color theme="3"/>
      <name val="Aptos Display"/>
      <family val="2"/>
      <scheme val="major"/>
    </font>
    <font>
      <sz val="11"/>
      <color theme="0"/>
      <name val="Aptos Narrow"/>
      <family val="2"/>
      <scheme val="minor"/>
    </font>
    <font>
      <sz val="12"/>
      <color theme="0"/>
      <name val="Aptos Narrow"/>
      <family val="2"/>
      <scheme val="minor"/>
    </font>
    <font>
      <sz val="11"/>
      <name val="Aptos Narrow"/>
      <family val="2"/>
      <scheme val="minor"/>
    </font>
    <font>
      <sz val="18"/>
      <color theme="1"/>
      <name val="Aptos Narrow"/>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2" fillId="2" borderId="0" applyNumberFormat="0" applyBorder="0" applyAlignment="0" applyProtection="0"/>
  </cellStyleXfs>
  <cellXfs count="25">
    <xf numFmtId="0" fontId="0" fillId="0" borderId="0" xfId="0"/>
    <xf numFmtId="0" fontId="1" fillId="0" borderId="0" xfId="1" applyAlignment="1">
      <alignment horizontal="left"/>
    </xf>
    <xf numFmtId="0" fontId="2" fillId="0" borderId="0" xfId="2" applyFill="1"/>
    <xf numFmtId="14" fontId="0" fillId="0" borderId="0" xfId="0" applyNumberFormat="1"/>
    <xf numFmtId="0" fontId="2" fillId="2" borderId="0" xfId="2"/>
    <xf numFmtId="0" fontId="3" fillId="2" borderId="0" xfId="2" applyFont="1" applyBorder="1" applyAlignment="1">
      <alignment horizontal="left" wrapText="1"/>
    </xf>
    <xf numFmtId="0" fontId="3" fillId="2" borderId="0" xfId="2" applyFont="1" applyBorder="1" applyAlignment="1">
      <alignment wrapText="1"/>
    </xf>
    <xf numFmtId="0" fontId="4" fillId="0" borderId="0" xfId="0" applyFont="1" applyAlignment="1">
      <alignment horizontal="left" wrapText="1"/>
    </xf>
    <xf numFmtId="14" fontId="4" fillId="0" borderId="0" xfId="0" applyNumberFormat="1" applyFont="1" applyAlignment="1">
      <alignment horizontal="left" wrapText="1"/>
    </xf>
    <xf numFmtId="0" fontId="4" fillId="3" borderId="0" xfId="0" applyFont="1" applyFill="1" applyAlignment="1">
      <alignment wrapText="1"/>
    </xf>
    <xf numFmtId="0" fontId="0" fillId="3" borderId="0" xfId="0" applyFill="1"/>
    <xf numFmtId="1" fontId="4" fillId="3" borderId="0" xfId="0" applyNumberFormat="1" applyFont="1" applyFill="1" applyAlignment="1">
      <alignment horizontal="left" wrapText="1"/>
    </xf>
    <xf numFmtId="2" fontId="4" fillId="3" borderId="0" xfId="0" applyNumberFormat="1" applyFont="1" applyFill="1" applyAlignment="1">
      <alignment wrapText="1"/>
    </xf>
    <xf numFmtId="14" fontId="0" fillId="3" borderId="0" xfId="0" applyNumberFormat="1" applyFill="1"/>
    <xf numFmtId="0" fontId="0" fillId="3" borderId="1" xfId="0" applyFill="1" applyBorder="1"/>
    <xf numFmtId="14" fontId="0" fillId="3" borderId="1" xfId="0" applyNumberFormat="1" applyFill="1" applyBorder="1"/>
    <xf numFmtId="164" fontId="0" fillId="3" borderId="1" xfId="0" applyNumberFormat="1" applyFill="1" applyBorder="1"/>
    <xf numFmtId="164" fontId="0" fillId="0" borderId="1" xfId="0" applyNumberFormat="1" applyBorder="1"/>
    <xf numFmtId="14" fontId="0" fillId="0" borderId="1" xfId="0" applyNumberFormat="1" applyBorder="1"/>
    <xf numFmtId="0" fontId="0" fillId="0" borderId="1" xfId="0" applyBorder="1"/>
    <xf numFmtId="0" fontId="4" fillId="0" borderId="0" xfId="0" applyFont="1" applyAlignment="1">
      <alignment wrapText="1"/>
    </xf>
    <xf numFmtId="1" fontId="4" fillId="0" borderId="0" xfId="0" applyNumberFormat="1" applyFont="1" applyAlignment="1">
      <alignment horizontal="left" wrapText="1"/>
    </xf>
    <xf numFmtId="2" fontId="4" fillId="0" borderId="0" xfId="0" applyNumberFormat="1" applyFont="1" applyAlignment="1">
      <alignment wrapText="1"/>
    </xf>
    <xf numFmtId="0" fontId="5" fillId="0" borderId="0" xfId="0" applyFont="1" applyAlignment="1">
      <alignment horizontal="left" vertical="center"/>
    </xf>
    <xf numFmtId="0" fontId="0" fillId="0" borderId="0" xfId="0" applyAlignment="1">
      <alignment horizontal="right"/>
    </xf>
  </cellXfs>
  <cellStyles count="3">
    <cellStyle name="Accent1" xfId="2" builtinId="29"/>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476250</xdr:colOff>
      <xdr:row>41</xdr:row>
      <xdr:rowOff>85725</xdr:rowOff>
    </xdr:from>
    <xdr:to>
      <xdr:col>6</xdr:col>
      <xdr:colOff>114300</xdr:colOff>
      <xdr:row>50</xdr:row>
      <xdr:rowOff>171450</xdr:rowOff>
    </xdr:to>
    <xdr:sp macro="" textlink="">
      <xdr:nvSpPr>
        <xdr:cNvPr id="2" name="Speech Bubble: Rectangle 1">
          <a:extLst>
            <a:ext uri="{FF2B5EF4-FFF2-40B4-BE49-F238E27FC236}">
              <a16:creationId xmlns:a16="http://schemas.microsoft.com/office/drawing/2014/main" id="{19413A64-2AFD-63D3-B9B8-D8F0E6C738F3}"/>
            </a:ext>
          </a:extLst>
        </xdr:cNvPr>
        <xdr:cNvSpPr/>
      </xdr:nvSpPr>
      <xdr:spPr>
        <a:xfrm>
          <a:off x="3895725" y="8220075"/>
          <a:ext cx="2609850" cy="1800225"/>
        </a:xfrm>
        <a:prstGeom prst="wedgeRectCallout">
          <a:avLst>
            <a:gd name="adj1" fmla="val 31314"/>
            <a:gd name="adj2" fmla="val -7030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b="0" i="0">
              <a:solidFill>
                <a:schemeClr val="lt1"/>
              </a:solidFill>
              <a:effectLst/>
              <a:latin typeface="+mn-lt"/>
              <a:ea typeface="+mn-ea"/>
              <a:cs typeface="+mn-cs"/>
            </a:rPr>
            <a:t>This formula in this column =VALUE(LEFT(E5,FIND(" ",E5)-1)) extracts the numeric value at the beginning of a text string in cell E5. It does this by finding the position of the first space in the text using the </a:t>
          </a:r>
          <a:r>
            <a:rPr lang="en-PH"/>
            <a:t>FIND</a:t>
          </a:r>
          <a:r>
            <a:rPr lang="en-PH" sz="1100" b="0" i="0">
              <a:solidFill>
                <a:schemeClr val="lt1"/>
              </a:solidFill>
              <a:effectLst/>
              <a:latin typeface="+mn-lt"/>
              <a:ea typeface="+mn-ea"/>
              <a:cs typeface="+mn-cs"/>
            </a:rPr>
            <a:t> function, then extracting the characters before that space using the </a:t>
          </a:r>
          <a:r>
            <a:rPr lang="en-PH"/>
            <a:t>LEFT</a:t>
          </a:r>
          <a:r>
            <a:rPr lang="en-PH" sz="1100" b="0" i="0">
              <a:solidFill>
                <a:schemeClr val="lt1"/>
              </a:solidFill>
              <a:effectLst/>
              <a:latin typeface="+mn-lt"/>
              <a:ea typeface="+mn-ea"/>
              <a:cs typeface="+mn-cs"/>
            </a:rPr>
            <a:t> function, and finally converting the extracted text into a numeric value using the </a:t>
          </a:r>
          <a:r>
            <a:rPr lang="en-PH"/>
            <a:t>VALUE</a:t>
          </a:r>
          <a:r>
            <a:rPr lang="en-PH" sz="1100" b="0" i="0">
              <a:solidFill>
                <a:schemeClr val="lt1"/>
              </a:solidFill>
              <a:effectLst/>
              <a:latin typeface="+mn-lt"/>
              <a:ea typeface="+mn-ea"/>
              <a:cs typeface="+mn-cs"/>
            </a:rPr>
            <a:t> function.</a:t>
          </a:r>
          <a:endParaRPr lang="en-PH" sz="1100"/>
        </a:p>
      </xdr:txBody>
    </xdr:sp>
    <xdr:clientData/>
  </xdr:twoCellAnchor>
  <xdr:twoCellAnchor>
    <xdr:from>
      <xdr:col>6</xdr:col>
      <xdr:colOff>304800</xdr:colOff>
      <xdr:row>40</xdr:row>
      <xdr:rowOff>152400</xdr:rowOff>
    </xdr:from>
    <xdr:to>
      <xdr:col>8</xdr:col>
      <xdr:colOff>466725</xdr:colOff>
      <xdr:row>45</xdr:row>
      <xdr:rowOff>161925</xdr:rowOff>
    </xdr:to>
    <xdr:sp macro="" textlink="">
      <xdr:nvSpPr>
        <xdr:cNvPr id="3" name="Speech Bubble: Rectangle 2">
          <a:extLst>
            <a:ext uri="{FF2B5EF4-FFF2-40B4-BE49-F238E27FC236}">
              <a16:creationId xmlns:a16="http://schemas.microsoft.com/office/drawing/2014/main" id="{103C0DF5-49C3-481B-A85C-F5EDE60FC44F}"/>
            </a:ext>
          </a:extLst>
        </xdr:cNvPr>
        <xdr:cNvSpPr/>
      </xdr:nvSpPr>
      <xdr:spPr>
        <a:xfrm>
          <a:off x="6696075" y="8096250"/>
          <a:ext cx="2085975" cy="962025"/>
        </a:xfrm>
        <a:prstGeom prst="wedgeRectCallout">
          <a:avLst>
            <a:gd name="adj1" fmla="val -2362"/>
            <a:gd name="adj2" fmla="val -7570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b="0" i="0">
              <a:solidFill>
                <a:schemeClr val="lt1"/>
              </a:solidFill>
              <a:effectLst/>
              <a:latin typeface="+mn-lt"/>
              <a:ea typeface="+mn-ea"/>
              <a:cs typeface="+mn-cs"/>
            </a:rPr>
            <a:t>This formula =TEXT(G5,"mmmm") converts the date in cell G5 into its corresponding month name (e.g., "January", "February") and returns it as text.</a:t>
          </a:r>
          <a:endParaRPr lang="en-PH" sz="1100"/>
        </a:p>
      </xdr:txBody>
    </xdr:sp>
    <xdr:clientData/>
  </xdr:twoCellAnchor>
  <xdr:twoCellAnchor>
    <xdr:from>
      <xdr:col>7</xdr:col>
      <xdr:colOff>504825</xdr:colOff>
      <xdr:row>46</xdr:row>
      <xdr:rowOff>95250</xdr:rowOff>
    </xdr:from>
    <xdr:to>
      <xdr:col>10</xdr:col>
      <xdr:colOff>361950</xdr:colOff>
      <xdr:row>52</xdr:row>
      <xdr:rowOff>85725</xdr:rowOff>
    </xdr:to>
    <xdr:sp macro="" textlink="">
      <xdr:nvSpPr>
        <xdr:cNvPr id="4" name="Speech Bubble: Rectangle 3">
          <a:extLst>
            <a:ext uri="{FF2B5EF4-FFF2-40B4-BE49-F238E27FC236}">
              <a16:creationId xmlns:a16="http://schemas.microsoft.com/office/drawing/2014/main" id="{104D42CE-660C-4E7E-B7E7-D4B23D987F9C}"/>
            </a:ext>
          </a:extLst>
        </xdr:cNvPr>
        <xdr:cNvSpPr/>
      </xdr:nvSpPr>
      <xdr:spPr>
        <a:xfrm>
          <a:off x="7858125" y="9182100"/>
          <a:ext cx="2400300" cy="1133475"/>
        </a:xfrm>
        <a:prstGeom prst="wedgeRectCallout">
          <a:avLst>
            <a:gd name="adj1" fmla="val 19208"/>
            <a:gd name="adj2" fmla="val -1693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b="0" i="0">
              <a:solidFill>
                <a:schemeClr val="lt1"/>
              </a:solidFill>
              <a:effectLst/>
              <a:latin typeface="+mn-lt"/>
              <a:ea typeface="+mn-ea"/>
              <a:cs typeface="+mn-cs"/>
            </a:rPr>
            <a:t>This formula =ROUNDDOWN(YEARFRAC(G5,$I$2),0) calculates the difference in years between the dates in cell G5 and cell I2, and then rounds down the result to the nearest whole number.</a:t>
          </a:r>
          <a:endParaRPr lang="en-PH" sz="1100"/>
        </a:p>
      </xdr:txBody>
    </xdr:sp>
    <xdr:clientData/>
  </xdr:twoCellAnchor>
  <xdr:twoCellAnchor>
    <xdr:from>
      <xdr:col>10</xdr:col>
      <xdr:colOff>428625</xdr:colOff>
      <xdr:row>41</xdr:row>
      <xdr:rowOff>161925</xdr:rowOff>
    </xdr:from>
    <xdr:to>
      <xdr:col>12</xdr:col>
      <xdr:colOff>695325</xdr:colOff>
      <xdr:row>49</xdr:row>
      <xdr:rowOff>104775</xdr:rowOff>
    </xdr:to>
    <xdr:sp macro="" textlink="">
      <xdr:nvSpPr>
        <xdr:cNvPr id="5" name="Speech Bubble: Rectangle 4">
          <a:extLst>
            <a:ext uri="{FF2B5EF4-FFF2-40B4-BE49-F238E27FC236}">
              <a16:creationId xmlns:a16="http://schemas.microsoft.com/office/drawing/2014/main" id="{4251D208-35FC-4BB7-8BEF-7D23FFB23F25}"/>
            </a:ext>
          </a:extLst>
        </xdr:cNvPr>
        <xdr:cNvSpPr/>
      </xdr:nvSpPr>
      <xdr:spPr>
        <a:xfrm>
          <a:off x="10325100" y="8296275"/>
          <a:ext cx="2085975" cy="1466850"/>
        </a:xfrm>
        <a:prstGeom prst="wedgeRectCallout">
          <a:avLst>
            <a:gd name="adj1" fmla="val -1449"/>
            <a:gd name="adj2" fmla="val -8117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b="0" i="0">
              <a:solidFill>
                <a:schemeClr val="lt1"/>
              </a:solidFill>
              <a:effectLst/>
              <a:latin typeface="+mn-lt"/>
              <a:ea typeface="+mn-ea"/>
              <a:cs typeface="+mn-cs"/>
            </a:rPr>
            <a:t>The formula calculates the number of years between the date in cell K5 and the date in cell I2, representing the years of service. The division by 365.25 accounts for leap years, providing a more accurate calculation of the number of years in service.</a:t>
          </a:r>
          <a:endParaRPr lang="en-PH" sz="1100"/>
        </a:p>
      </xdr:txBody>
    </xdr:sp>
    <xdr:clientData/>
  </xdr:twoCellAnchor>
  <xdr:twoCellAnchor>
    <xdr:from>
      <xdr:col>12</xdr:col>
      <xdr:colOff>781051</xdr:colOff>
      <xdr:row>41</xdr:row>
      <xdr:rowOff>57150</xdr:rowOff>
    </xdr:from>
    <xdr:to>
      <xdr:col>14</xdr:col>
      <xdr:colOff>219076</xdr:colOff>
      <xdr:row>48</xdr:row>
      <xdr:rowOff>19049</xdr:rowOff>
    </xdr:to>
    <xdr:sp macro="" textlink="">
      <xdr:nvSpPr>
        <xdr:cNvPr id="6" name="Speech Bubble: Rectangle 5">
          <a:extLst>
            <a:ext uri="{FF2B5EF4-FFF2-40B4-BE49-F238E27FC236}">
              <a16:creationId xmlns:a16="http://schemas.microsoft.com/office/drawing/2014/main" id="{65DEA41E-E8DD-4228-B245-328640AAE30B}"/>
            </a:ext>
          </a:extLst>
        </xdr:cNvPr>
        <xdr:cNvSpPr/>
      </xdr:nvSpPr>
      <xdr:spPr>
        <a:xfrm>
          <a:off x="12496801" y="8191500"/>
          <a:ext cx="1123950" cy="1295399"/>
        </a:xfrm>
        <a:prstGeom prst="wedgeRectCallout">
          <a:avLst>
            <a:gd name="adj1" fmla="val -3294"/>
            <a:gd name="adj2" fmla="val -7883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b="0" i="0">
              <a:solidFill>
                <a:schemeClr val="lt1"/>
              </a:solidFill>
              <a:effectLst/>
              <a:latin typeface="+mn-lt"/>
              <a:ea typeface="+mn-ea"/>
              <a:cs typeface="+mn-cs"/>
            </a:rPr>
            <a:t>This formula calculates the next working day after a date that is 11 months after the date in cell M5.</a:t>
          </a:r>
          <a:endParaRPr lang="en-PH" sz="1100"/>
        </a:p>
      </xdr:txBody>
    </xdr:sp>
    <xdr:clientData/>
  </xdr:twoCellAnchor>
  <xdr:twoCellAnchor>
    <xdr:from>
      <xdr:col>14</xdr:col>
      <xdr:colOff>285751</xdr:colOff>
      <xdr:row>41</xdr:row>
      <xdr:rowOff>66675</xdr:rowOff>
    </xdr:from>
    <xdr:to>
      <xdr:col>15</xdr:col>
      <xdr:colOff>600076</xdr:colOff>
      <xdr:row>48</xdr:row>
      <xdr:rowOff>28574</xdr:rowOff>
    </xdr:to>
    <xdr:sp macro="" textlink="">
      <xdr:nvSpPr>
        <xdr:cNvPr id="7" name="Speech Bubble: Rectangle 6">
          <a:extLst>
            <a:ext uri="{FF2B5EF4-FFF2-40B4-BE49-F238E27FC236}">
              <a16:creationId xmlns:a16="http://schemas.microsoft.com/office/drawing/2014/main" id="{77F2B495-DEEF-450B-882C-ED09BDB37942}"/>
            </a:ext>
          </a:extLst>
        </xdr:cNvPr>
        <xdr:cNvSpPr/>
      </xdr:nvSpPr>
      <xdr:spPr>
        <a:xfrm>
          <a:off x="13687426" y="8201025"/>
          <a:ext cx="1123950" cy="1295399"/>
        </a:xfrm>
        <a:prstGeom prst="wedgeRectCallout">
          <a:avLst>
            <a:gd name="adj1" fmla="val -32108"/>
            <a:gd name="adj2" fmla="val -773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b="0" i="0">
              <a:solidFill>
                <a:schemeClr val="lt1"/>
              </a:solidFill>
              <a:effectLst/>
              <a:latin typeface="+mn-lt"/>
              <a:ea typeface="+mn-ea"/>
              <a:cs typeface="+mn-cs"/>
            </a:rPr>
            <a:t>This formula calculates the next working day after the last day of the previous month of the date in cell N5.</a:t>
          </a:r>
          <a:endParaRPr lang="en-PH"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D5E60-4F30-4B86-AFB8-E6F6446BF64D}">
  <dimension ref="A1:O39"/>
  <sheetViews>
    <sheetView tabSelected="1" zoomScaleNormal="100" workbookViewId="0">
      <selection activeCell="F13" sqref="F13"/>
    </sheetView>
  </sheetViews>
  <sheetFormatPr defaultRowHeight="15" x14ac:dyDescent="0.25"/>
  <cols>
    <col min="1" max="1" width="10" customWidth="1"/>
    <col min="2" max="2" width="18.85546875" customWidth="1"/>
    <col min="3" max="3" width="22.42578125" customWidth="1"/>
    <col min="4" max="4" width="17.7109375" customWidth="1"/>
    <col min="5" max="5" width="14.42578125" customWidth="1"/>
    <col min="6" max="6" width="12.42578125" customWidth="1"/>
    <col min="7" max="8" width="14.42578125" customWidth="1"/>
    <col min="9" max="9" width="12.140625" customWidth="1"/>
    <col min="10" max="10" width="11.5703125" customWidth="1"/>
    <col min="11" max="11" width="14" customWidth="1"/>
    <col min="12" max="12" width="13.28515625" customWidth="1"/>
    <col min="13" max="13" width="12.5703125" customWidth="1"/>
    <col min="14" max="14" width="12.7109375" customWidth="1"/>
    <col min="15" max="15" width="12.140625" customWidth="1"/>
  </cols>
  <sheetData>
    <row r="1" spans="1:15" ht="24" x14ac:dyDescent="0.4">
      <c r="A1" s="1" t="s">
        <v>0</v>
      </c>
      <c r="H1" s="2"/>
      <c r="I1" s="3"/>
      <c r="K1" s="2"/>
      <c r="L1" s="3"/>
      <c r="N1" s="2"/>
    </row>
    <row r="2" spans="1:15" x14ac:dyDescent="0.25">
      <c r="E2" s="4" t="s">
        <v>1</v>
      </c>
      <c r="F2" s="17"/>
      <c r="H2" s="4" t="s">
        <v>2</v>
      </c>
      <c r="I2" s="18"/>
      <c r="K2" s="4" t="s">
        <v>3</v>
      </c>
      <c r="L2" s="18"/>
      <c r="N2" s="4" t="s">
        <v>4</v>
      </c>
      <c r="O2" s="19"/>
    </row>
    <row r="4" spans="1:15" ht="31.5" x14ac:dyDescent="0.25">
      <c r="A4" s="5" t="s">
        <v>5</v>
      </c>
      <c r="B4" s="5" t="s">
        <v>6</v>
      </c>
      <c r="C4" s="5" t="s">
        <v>7</v>
      </c>
      <c r="D4" s="5" t="s">
        <v>8</v>
      </c>
      <c r="E4" s="5" t="s">
        <v>9</v>
      </c>
      <c r="F4" s="6" t="s">
        <v>10</v>
      </c>
      <c r="G4" s="5" t="s">
        <v>11</v>
      </c>
      <c r="H4" s="5" t="s">
        <v>12</v>
      </c>
      <c r="I4" s="5" t="s">
        <v>13</v>
      </c>
      <c r="J4" s="5" t="s">
        <v>14</v>
      </c>
      <c r="K4" s="5" t="s">
        <v>15</v>
      </c>
      <c r="L4" s="5" t="s">
        <v>16</v>
      </c>
      <c r="M4" s="5" t="s">
        <v>17</v>
      </c>
      <c r="N4" s="5" t="s">
        <v>18</v>
      </c>
      <c r="O4" s="5" t="s">
        <v>19</v>
      </c>
    </row>
    <row r="5" spans="1:15" x14ac:dyDescent="0.25">
      <c r="A5" t="s">
        <v>20</v>
      </c>
      <c r="B5" t="s">
        <v>21</v>
      </c>
      <c r="C5" t="s">
        <v>22</v>
      </c>
      <c r="D5" s="7" t="s">
        <v>23</v>
      </c>
      <c r="E5" s="7" t="s">
        <v>24</v>
      </c>
      <c r="F5" s="20"/>
      <c r="G5" s="8">
        <v>32138</v>
      </c>
      <c r="J5" s="21"/>
      <c r="K5" s="3">
        <v>42838</v>
      </c>
      <c r="L5" s="22"/>
      <c r="M5" s="3">
        <v>44040</v>
      </c>
      <c r="N5" s="3"/>
      <c r="O5" s="3"/>
    </row>
    <row r="6" spans="1:15" x14ac:dyDescent="0.25">
      <c r="A6" t="s">
        <v>25</v>
      </c>
      <c r="B6" t="s">
        <v>26</v>
      </c>
      <c r="C6" t="s">
        <v>27</v>
      </c>
      <c r="D6" s="7" t="s">
        <v>28</v>
      </c>
      <c r="E6" s="7" t="s">
        <v>29</v>
      </c>
      <c r="F6" s="20"/>
      <c r="G6" s="8">
        <v>34979</v>
      </c>
      <c r="J6" s="21"/>
      <c r="K6" s="3">
        <v>41751</v>
      </c>
      <c r="L6" s="22"/>
      <c r="M6" s="3">
        <v>43764</v>
      </c>
      <c r="N6" s="3"/>
      <c r="O6" s="3"/>
    </row>
    <row r="7" spans="1:15" x14ac:dyDescent="0.25">
      <c r="A7" t="s">
        <v>30</v>
      </c>
      <c r="B7" t="s">
        <v>31</v>
      </c>
      <c r="C7" t="s">
        <v>32</v>
      </c>
      <c r="D7" s="7" t="s">
        <v>23</v>
      </c>
      <c r="E7" s="7" t="s">
        <v>33</v>
      </c>
      <c r="F7" s="20"/>
      <c r="G7" s="8">
        <v>30089</v>
      </c>
      <c r="J7" s="21"/>
      <c r="K7" s="3">
        <v>43782</v>
      </c>
      <c r="L7" s="22"/>
      <c r="M7" s="3">
        <v>43782</v>
      </c>
      <c r="N7" s="3"/>
      <c r="O7" s="3"/>
    </row>
    <row r="8" spans="1:15" x14ac:dyDescent="0.25">
      <c r="A8" t="s">
        <v>34</v>
      </c>
      <c r="B8" t="s">
        <v>35</v>
      </c>
      <c r="C8" t="s">
        <v>36</v>
      </c>
      <c r="D8" s="7" t="s">
        <v>37</v>
      </c>
      <c r="E8" s="7" t="s">
        <v>38</v>
      </c>
      <c r="F8" s="20"/>
      <c r="G8" s="8">
        <v>28830</v>
      </c>
      <c r="J8" s="21"/>
      <c r="K8" s="3">
        <v>42229</v>
      </c>
      <c r="L8" s="22"/>
      <c r="M8" s="3">
        <v>43895</v>
      </c>
      <c r="N8" s="3"/>
      <c r="O8" s="3"/>
    </row>
    <row r="9" spans="1:15" x14ac:dyDescent="0.25">
      <c r="A9" t="s">
        <v>39</v>
      </c>
      <c r="B9" t="s">
        <v>40</v>
      </c>
      <c r="C9" t="s">
        <v>41</v>
      </c>
      <c r="D9" s="7" t="s">
        <v>23</v>
      </c>
      <c r="E9" s="7" t="s">
        <v>24</v>
      </c>
      <c r="F9" s="20"/>
      <c r="G9" s="8">
        <v>22167</v>
      </c>
      <c r="J9" s="21"/>
      <c r="K9" s="3">
        <v>42384</v>
      </c>
      <c r="L9" s="22"/>
      <c r="M9" s="3">
        <v>43742</v>
      </c>
      <c r="N9" s="3"/>
      <c r="O9" s="3"/>
    </row>
    <row r="10" spans="1:15" x14ac:dyDescent="0.25">
      <c r="A10" t="s">
        <v>42</v>
      </c>
      <c r="B10" t="s">
        <v>43</v>
      </c>
      <c r="C10" t="s">
        <v>44</v>
      </c>
      <c r="D10" s="7" t="s">
        <v>45</v>
      </c>
      <c r="E10" s="7" t="s">
        <v>46</v>
      </c>
      <c r="F10" s="20"/>
      <c r="G10" s="8">
        <v>23531</v>
      </c>
      <c r="J10" s="21"/>
      <c r="K10" s="3">
        <v>41893</v>
      </c>
      <c r="L10" s="22"/>
      <c r="M10" s="3">
        <v>43716</v>
      </c>
      <c r="N10" s="3"/>
      <c r="O10" s="3"/>
    </row>
    <row r="11" spans="1:15" x14ac:dyDescent="0.25">
      <c r="A11" t="s">
        <v>47</v>
      </c>
      <c r="B11" t="s">
        <v>48</v>
      </c>
      <c r="C11" t="s">
        <v>49</v>
      </c>
      <c r="D11" s="7" t="s">
        <v>23</v>
      </c>
      <c r="E11" s="7" t="s">
        <v>50</v>
      </c>
      <c r="F11" s="20"/>
      <c r="G11" s="8">
        <v>22775</v>
      </c>
      <c r="J11" s="21"/>
      <c r="K11" s="3">
        <v>41903</v>
      </c>
      <c r="L11" s="22"/>
      <c r="M11" s="3">
        <v>43761</v>
      </c>
      <c r="N11" s="3"/>
      <c r="O11" s="3"/>
    </row>
    <row r="12" spans="1:15" x14ac:dyDescent="0.25">
      <c r="A12" t="s">
        <v>51</v>
      </c>
      <c r="B12" t="s">
        <v>52</v>
      </c>
      <c r="C12" t="s">
        <v>53</v>
      </c>
      <c r="D12" s="7" t="s">
        <v>23</v>
      </c>
      <c r="E12" s="7" t="s">
        <v>54</v>
      </c>
      <c r="F12" s="20"/>
      <c r="G12" s="8">
        <v>32449</v>
      </c>
      <c r="J12" s="21"/>
      <c r="K12" s="3">
        <v>42451</v>
      </c>
      <c r="L12" s="22"/>
      <c r="M12" s="3">
        <v>43808</v>
      </c>
      <c r="N12" s="3"/>
      <c r="O12" s="3"/>
    </row>
    <row r="13" spans="1:15" x14ac:dyDescent="0.25">
      <c r="A13" t="s">
        <v>55</v>
      </c>
      <c r="B13" t="s">
        <v>56</v>
      </c>
      <c r="C13" t="s">
        <v>57</v>
      </c>
      <c r="D13" s="7" t="s">
        <v>58</v>
      </c>
      <c r="E13" s="7" t="s">
        <v>38</v>
      </c>
      <c r="F13" s="20"/>
      <c r="G13" s="8">
        <v>34574</v>
      </c>
      <c r="J13" s="21"/>
      <c r="K13" s="3">
        <v>43497</v>
      </c>
      <c r="L13" s="22"/>
      <c r="M13" s="3">
        <v>43734</v>
      </c>
      <c r="N13" s="3"/>
      <c r="O13" s="3"/>
    </row>
    <row r="14" spans="1:15" x14ac:dyDescent="0.25">
      <c r="A14" t="s">
        <v>59</v>
      </c>
      <c r="B14" t="s">
        <v>60</v>
      </c>
      <c r="C14" t="s">
        <v>61</v>
      </c>
      <c r="D14" s="7" t="s">
        <v>62</v>
      </c>
      <c r="E14" s="7" t="s">
        <v>29</v>
      </c>
      <c r="F14" s="20"/>
      <c r="G14" s="8">
        <v>27864</v>
      </c>
      <c r="J14" s="21"/>
      <c r="K14" s="3">
        <v>41787</v>
      </c>
      <c r="L14" s="22"/>
      <c r="M14" s="3">
        <v>44022</v>
      </c>
      <c r="N14" s="3"/>
      <c r="O14" s="3"/>
    </row>
    <row r="15" spans="1:15" x14ac:dyDescent="0.25">
      <c r="A15" t="s">
        <v>63</v>
      </c>
      <c r="B15" t="s">
        <v>64</v>
      </c>
      <c r="C15" t="s">
        <v>65</v>
      </c>
      <c r="D15" s="7" t="s">
        <v>23</v>
      </c>
      <c r="E15" s="7" t="s">
        <v>33</v>
      </c>
      <c r="F15" s="20"/>
      <c r="G15" s="8">
        <v>32296</v>
      </c>
      <c r="J15" s="21"/>
      <c r="K15" s="3">
        <v>40595</v>
      </c>
      <c r="L15" s="22"/>
      <c r="M15" s="3">
        <v>44040</v>
      </c>
      <c r="N15" s="3"/>
      <c r="O15" s="3"/>
    </row>
    <row r="16" spans="1:15" x14ac:dyDescent="0.25">
      <c r="A16" t="s">
        <v>66</v>
      </c>
      <c r="B16" t="s">
        <v>67</v>
      </c>
      <c r="C16" t="s">
        <v>68</v>
      </c>
      <c r="D16" s="7" t="s">
        <v>37</v>
      </c>
      <c r="E16" s="7" t="s">
        <v>29</v>
      </c>
      <c r="F16" s="20"/>
      <c r="G16" s="8">
        <v>25204</v>
      </c>
      <c r="J16" s="21"/>
      <c r="K16" s="3">
        <v>40994</v>
      </c>
      <c r="L16" s="22"/>
      <c r="M16" s="3">
        <v>43791</v>
      </c>
      <c r="N16" s="3"/>
      <c r="O16" s="3"/>
    </row>
    <row r="17" spans="1:15" x14ac:dyDescent="0.25">
      <c r="A17" t="s">
        <v>69</v>
      </c>
      <c r="B17" t="s">
        <v>70</v>
      </c>
      <c r="C17" t="s">
        <v>71</v>
      </c>
      <c r="D17" s="7" t="s">
        <v>72</v>
      </c>
      <c r="E17" s="7" t="s">
        <v>38</v>
      </c>
      <c r="F17" s="20"/>
      <c r="G17" s="8">
        <v>35919</v>
      </c>
      <c r="J17" s="21"/>
      <c r="K17" s="3">
        <v>40220</v>
      </c>
      <c r="L17" s="22"/>
      <c r="M17" s="3">
        <v>44078</v>
      </c>
      <c r="N17" s="3"/>
      <c r="O17" s="3"/>
    </row>
    <row r="18" spans="1:15" x14ac:dyDescent="0.25">
      <c r="A18" t="s">
        <v>73</v>
      </c>
      <c r="B18" t="s">
        <v>74</v>
      </c>
      <c r="C18" t="s">
        <v>75</v>
      </c>
      <c r="D18" s="7" t="s">
        <v>72</v>
      </c>
      <c r="E18" s="7" t="s">
        <v>50</v>
      </c>
      <c r="F18" s="20"/>
      <c r="G18" s="8">
        <v>22993</v>
      </c>
      <c r="J18" s="21"/>
      <c r="K18" s="3">
        <v>40601</v>
      </c>
      <c r="L18" s="22"/>
      <c r="M18" s="3">
        <v>43811</v>
      </c>
      <c r="N18" s="3"/>
      <c r="O18" s="3"/>
    </row>
    <row r="19" spans="1:15" x14ac:dyDescent="0.25">
      <c r="A19" t="s">
        <v>76</v>
      </c>
      <c r="B19" t="s">
        <v>77</v>
      </c>
      <c r="C19" t="s">
        <v>78</v>
      </c>
      <c r="D19" s="7" t="s">
        <v>45</v>
      </c>
      <c r="E19" s="7" t="s">
        <v>38</v>
      </c>
      <c r="F19" s="20"/>
      <c r="G19" s="8">
        <v>20760</v>
      </c>
      <c r="J19" s="21"/>
      <c r="K19" s="3">
        <v>41989</v>
      </c>
      <c r="L19" s="22"/>
      <c r="M19" s="3">
        <v>43905</v>
      </c>
      <c r="N19" s="3"/>
      <c r="O19" s="3"/>
    </row>
    <row r="20" spans="1:15" x14ac:dyDescent="0.25">
      <c r="A20" t="s">
        <v>79</v>
      </c>
      <c r="B20" t="s">
        <v>80</v>
      </c>
      <c r="C20" t="s">
        <v>81</v>
      </c>
      <c r="D20" s="7" t="s">
        <v>28</v>
      </c>
      <c r="E20" s="7" t="s">
        <v>38</v>
      </c>
      <c r="F20" s="20"/>
      <c r="G20" s="8">
        <v>29864</v>
      </c>
      <c r="J20" s="21"/>
      <c r="K20" s="3">
        <v>43841</v>
      </c>
      <c r="L20" s="22"/>
      <c r="M20" s="3">
        <v>44020</v>
      </c>
      <c r="N20" s="3"/>
      <c r="O20" s="3"/>
    </row>
    <row r="21" spans="1:15" x14ac:dyDescent="0.25">
      <c r="A21" t="s">
        <v>82</v>
      </c>
      <c r="B21" t="s">
        <v>83</v>
      </c>
      <c r="C21" t="s">
        <v>84</v>
      </c>
      <c r="D21" s="7" t="s">
        <v>28</v>
      </c>
      <c r="E21" s="7" t="s">
        <v>38</v>
      </c>
      <c r="F21" s="20"/>
      <c r="G21" s="8">
        <v>34104</v>
      </c>
      <c r="J21" s="21"/>
      <c r="K21" s="3">
        <v>41401</v>
      </c>
      <c r="L21" s="22"/>
      <c r="M21" s="3">
        <v>43841</v>
      </c>
      <c r="N21" s="3"/>
      <c r="O21" s="3"/>
    </row>
    <row r="22" spans="1:15" x14ac:dyDescent="0.25">
      <c r="A22" t="s">
        <v>85</v>
      </c>
      <c r="B22" t="s">
        <v>86</v>
      </c>
      <c r="C22" t="s">
        <v>87</v>
      </c>
      <c r="D22" s="7" t="s">
        <v>28</v>
      </c>
      <c r="E22" s="7" t="s">
        <v>54</v>
      </c>
      <c r="F22" s="20"/>
      <c r="G22" s="8">
        <v>34802</v>
      </c>
      <c r="J22" s="21"/>
      <c r="K22" s="3">
        <v>42242</v>
      </c>
      <c r="L22" s="22"/>
      <c r="M22" s="3">
        <v>43822</v>
      </c>
      <c r="N22" s="3"/>
      <c r="O22" s="3"/>
    </row>
    <row r="23" spans="1:15" x14ac:dyDescent="0.25">
      <c r="A23" t="s">
        <v>88</v>
      </c>
      <c r="B23" t="s">
        <v>89</v>
      </c>
      <c r="C23" t="s">
        <v>90</v>
      </c>
      <c r="D23" s="7" t="s">
        <v>72</v>
      </c>
      <c r="E23" s="7" t="s">
        <v>91</v>
      </c>
      <c r="F23" s="20"/>
      <c r="G23" s="8">
        <v>30009</v>
      </c>
      <c r="J23" s="21"/>
      <c r="K23" s="3">
        <v>41210</v>
      </c>
      <c r="L23" s="22"/>
      <c r="M23" s="3">
        <v>43858</v>
      </c>
      <c r="N23" s="3"/>
      <c r="O23" s="3"/>
    </row>
    <row r="24" spans="1:15" x14ac:dyDescent="0.25">
      <c r="A24" t="s">
        <v>92</v>
      </c>
      <c r="B24" t="s">
        <v>93</v>
      </c>
      <c r="C24" t="s">
        <v>94</v>
      </c>
      <c r="D24" t="s">
        <v>72</v>
      </c>
      <c r="E24" s="7" t="s">
        <v>91</v>
      </c>
      <c r="F24" s="20"/>
      <c r="G24" s="8">
        <v>32897</v>
      </c>
      <c r="J24" s="21"/>
      <c r="K24" s="3">
        <v>41175</v>
      </c>
      <c r="L24" s="22"/>
      <c r="M24" s="3">
        <v>43752</v>
      </c>
      <c r="N24" s="3"/>
      <c r="O24" s="3"/>
    </row>
    <row r="25" spans="1:15" x14ac:dyDescent="0.25">
      <c r="A25" t="s">
        <v>95</v>
      </c>
      <c r="B25" t="s">
        <v>96</v>
      </c>
      <c r="C25" t="s">
        <v>97</v>
      </c>
      <c r="D25" s="7" t="s">
        <v>45</v>
      </c>
      <c r="E25" s="7" t="s">
        <v>50</v>
      </c>
      <c r="F25" s="20"/>
      <c r="G25" s="8">
        <v>29195</v>
      </c>
      <c r="J25" s="21"/>
      <c r="K25" s="3">
        <v>42228</v>
      </c>
      <c r="L25" s="22"/>
      <c r="M25" s="3">
        <v>43854</v>
      </c>
      <c r="N25" s="3"/>
      <c r="O25" s="3"/>
    </row>
    <row r="26" spans="1:15" x14ac:dyDescent="0.25">
      <c r="A26" t="s">
        <v>98</v>
      </c>
      <c r="B26" t="s">
        <v>99</v>
      </c>
      <c r="C26" t="s">
        <v>100</v>
      </c>
      <c r="D26" s="7" t="s">
        <v>72</v>
      </c>
      <c r="E26" s="7" t="s">
        <v>38</v>
      </c>
      <c r="F26" s="20"/>
      <c r="G26" s="8">
        <v>27076</v>
      </c>
      <c r="J26" s="21"/>
      <c r="K26" s="3">
        <v>42371</v>
      </c>
      <c r="L26" s="22"/>
      <c r="M26" s="3">
        <v>43750</v>
      </c>
      <c r="N26" s="3"/>
      <c r="O26" s="3"/>
    </row>
    <row r="27" spans="1:15" x14ac:dyDescent="0.25">
      <c r="A27" t="s">
        <v>101</v>
      </c>
      <c r="B27" t="s">
        <v>102</v>
      </c>
      <c r="C27" t="s">
        <v>103</v>
      </c>
      <c r="D27" s="7" t="s">
        <v>45</v>
      </c>
      <c r="E27" s="7" t="s">
        <v>24</v>
      </c>
      <c r="F27" s="20"/>
      <c r="G27" s="8">
        <v>34459</v>
      </c>
      <c r="J27" s="21"/>
      <c r="K27" s="3">
        <v>42676</v>
      </c>
      <c r="L27" s="22"/>
      <c r="M27" s="3">
        <v>44008</v>
      </c>
      <c r="N27" s="3"/>
      <c r="O27" s="3"/>
    </row>
    <row r="28" spans="1:15" x14ac:dyDescent="0.25">
      <c r="A28" t="s">
        <v>104</v>
      </c>
      <c r="B28" t="s">
        <v>105</v>
      </c>
      <c r="C28" t="s">
        <v>106</v>
      </c>
      <c r="D28" s="7" t="s">
        <v>23</v>
      </c>
      <c r="E28" s="7" t="s">
        <v>24</v>
      </c>
      <c r="F28" s="20"/>
      <c r="G28" s="8">
        <v>27821</v>
      </c>
      <c r="J28" s="21"/>
      <c r="K28" s="3">
        <v>42200</v>
      </c>
      <c r="L28" s="22"/>
      <c r="M28" s="3">
        <v>43949</v>
      </c>
      <c r="N28" s="3"/>
      <c r="O28" s="3"/>
    </row>
    <row r="29" spans="1:15" x14ac:dyDescent="0.25">
      <c r="A29" t="s">
        <v>107</v>
      </c>
      <c r="B29" t="s">
        <v>108</v>
      </c>
      <c r="C29" t="s">
        <v>109</v>
      </c>
      <c r="D29" s="7" t="s">
        <v>28</v>
      </c>
      <c r="E29" s="7" t="s">
        <v>33</v>
      </c>
      <c r="F29" s="20"/>
      <c r="G29" s="8">
        <v>29976</v>
      </c>
      <c r="J29" s="21"/>
      <c r="K29" s="3">
        <v>42762</v>
      </c>
      <c r="L29" s="22"/>
      <c r="M29" s="3">
        <v>43904</v>
      </c>
      <c r="N29" s="3"/>
      <c r="O29" s="3"/>
    </row>
    <row r="30" spans="1:15" x14ac:dyDescent="0.25">
      <c r="A30" t="s">
        <v>110</v>
      </c>
      <c r="B30" t="s">
        <v>111</v>
      </c>
      <c r="C30" t="s">
        <v>112</v>
      </c>
      <c r="D30" s="7" t="s">
        <v>23</v>
      </c>
      <c r="E30" s="7" t="s">
        <v>50</v>
      </c>
      <c r="F30" s="20"/>
      <c r="G30" s="8">
        <v>25289</v>
      </c>
      <c r="J30" s="21"/>
      <c r="K30" s="3">
        <v>42624</v>
      </c>
      <c r="L30" s="22"/>
      <c r="M30" s="3">
        <v>44022</v>
      </c>
      <c r="N30" s="3"/>
      <c r="O30" s="3"/>
    </row>
    <row r="31" spans="1:15" x14ac:dyDescent="0.25">
      <c r="A31" t="s">
        <v>113</v>
      </c>
      <c r="B31" t="s">
        <v>114</v>
      </c>
      <c r="C31" t="s">
        <v>115</v>
      </c>
      <c r="D31" s="7" t="s">
        <v>23</v>
      </c>
      <c r="E31" s="7" t="s">
        <v>38</v>
      </c>
      <c r="F31" s="20"/>
      <c r="G31" s="8">
        <v>27985</v>
      </c>
      <c r="J31" s="21"/>
      <c r="K31" s="3">
        <v>42120</v>
      </c>
      <c r="L31" s="22"/>
      <c r="M31" s="3">
        <v>43814</v>
      </c>
      <c r="N31" s="3"/>
      <c r="O31" s="3"/>
    </row>
    <row r="32" spans="1:15" x14ac:dyDescent="0.25">
      <c r="A32" t="s">
        <v>116</v>
      </c>
      <c r="B32" t="s">
        <v>117</v>
      </c>
      <c r="C32" t="s">
        <v>118</v>
      </c>
      <c r="D32" s="7" t="s">
        <v>23</v>
      </c>
      <c r="E32" s="7" t="s">
        <v>46</v>
      </c>
      <c r="F32" s="20"/>
      <c r="G32" s="8">
        <v>30924</v>
      </c>
      <c r="J32" s="21"/>
      <c r="K32" s="3">
        <v>42721</v>
      </c>
      <c r="L32" s="22"/>
      <c r="M32" s="3">
        <v>43933</v>
      </c>
      <c r="N32" s="3"/>
      <c r="O32" s="3"/>
    </row>
    <row r="33" spans="1:15" x14ac:dyDescent="0.25">
      <c r="A33" t="s">
        <v>119</v>
      </c>
      <c r="B33" t="s">
        <v>120</v>
      </c>
      <c r="C33" t="s">
        <v>121</v>
      </c>
      <c r="D33" s="7" t="s">
        <v>23</v>
      </c>
      <c r="E33" s="7" t="s">
        <v>54</v>
      </c>
      <c r="F33" s="20"/>
      <c r="G33" s="8">
        <v>24264</v>
      </c>
      <c r="J33" s="21"/>
      <c r="K33" s="3">
        <v>40890</v>
      </c>
      <c r="L33" s="22"/>
      <c r="M33" s="3">
        <v>43971</v>
      </c>
      <c r="N33" s="3"/>
      <c r="O33" s="3"/>
    </row>
    <row r="34" spans="1:15" x14ac:dyDescent="0.25">
      <c r="A34" t="s">
        <v>122</v>
      </c>
      <c r="B34" t="s">
        <v>123</v>
      </c>
      <c r="C34" t="s">
        <v>124</v>
      </c>
      <c r="D34" s="7" t="s">
        <v>37</v>
      </c>
      <c r="E34" s="7" t="s">
        <v>91</v>
      </c>
      <c r="F34" s="20"/>
      <c r="G34" s="8">
        <v>23486</v>
      </c>
      <c r="J34" s="21"/>
      <c r="K34" s="3">
        <v>42691</v>
      </c>
      <c r="L34" s="22"/>
      <c r="M34" s="3">
        <v>43883</v>
      </c>
      <c r="N34" s="3"/>
      <c r="O34" s="3"/>
    </row>
    <row r="35" spans="1:15" x14ac:dyDescent="0.25">
      <c r="A35" t="s">
        <v>125</v>
      </c>
      <c r="B35" t="s">
        <v>126</v>
      </c>
      <c r="C35" t="s">
        <v>127</v>
      </c>
      <c r="D35" s="7" t="s">
        <v>23</v>
      </c>
      <c r="E35" s="7" t="s">
        <v>33</v>
      </c>
      <c r="F35" s="20"/>
      <c r="G35" s="8">
        <v>20196</v>
      </c>
      <c r="J35" s="21"/>
      <c r="K35" s="3">
        <v>42324</v>
      </c>
      <c r="L35" s="22"/>
      <c r="M35" s="3">
        <v>43870</v>
      </c>
      <c r="N35" s="3"/>
      <c r="O35" s="3"/>
    </row>
    <row r="36" spans="1:15" x14ac:dyDescent="0.25">
      <c r="A36" t="s">
        <v>128</v>
      </c>
      <c r="B36" t="s">
        <v>129</v>
      </c>
      <c r="C36" t="s">
        <v>130</v>
      </c>
      <c r="D36" s="7" t="s">
        <v>23</v>
      </c>
      <c r="E36" s="7" t="s">
        <v>50</v>
      </c>
      <c r="F36" s="20"/>
      <c r="G36" s="8">
        <v>32181</v>
      </c>
      <c r="J36" s="21"/>
      <c r="K36" s="3">
        <v>40713</v>
      </c>
      <c r="L36" s="22"/>
      <c r="M36" s="3">
        <v>43814</v>
      </c>
      <c r="N36" s="3"/>
      <c r="O36" s="3"/>
    </row>
    <row r="37" spans="1:15" x14ac:dyDescent="0.25">
      <c r="A37" t="s">
        <v>131</v>
      </c>
      <c r="B37" t="s">
        <v>132</v>
      </c>
      <c r="C37" t="s">
        <v>133</v>
      </c>
      <c r="D37" s="7" t="s">
        <v>23</v>
      </c>
      <c r="E37" s="7" t="s">
        <v>50</v>
      </c>
      <c r="F37" s="20"/>
      <c r="G37" s="8">
        <v>22801</v>
      </c>
      <c r="J37" s="21"/>
      <c r="K37" s="3">
        <v>42321</v>
      </c>
      <c r="L37" s="22"/>
      <c r="M37" s="3">
        <v>43940</v>
      </c>
      <c r="N37" s="3"/>
      <c r="O37" s="3"/>
    </row>
    <row r="38" spans="1:15" x14ac:dyDescent="0.25">
      <c r="A38" t="s">
        <v>134</v>
      </c>
      <c r="B38" t="s">
        <v>135</v>
      </c>
      <c r="C38" t="s">
        <v>136</v>
      </c>
      <c r="D38" s="7" t="s">
        <v>58</v>
      </c>
      <c r="E38" s="7" t="s">
        <v>33</v>
      </c>
      <c r="F38" s="20"/>
      <c r="G38" s="8">
        <v>24388</v>
      </c>
      <c r="J38" s="21"/>
      <c r="K38" s="3">
        <v>40188</v>
      </c>
      <c r="L38" s="22"/>
      <c r="M38" s="3">
        <v>43965</v>
      </c>
      <c r="N38" s="3"/>
      <c r="O38" s="3"/>
    </row>
    <row r="39" spans="1:15" x14ac:dyDescent="0.25">
      <c r="A39" t="s">
        <v>137</v>
      </c>
      <c r="B39" t="s">
        <v>138</v>
      </c>
      <c r="C39" t="s">
        <v>139</v>
      </c>
      <c r="D39" s="7" t="s">
        <v>23</v>
      </c>
      <c r="E39" s="7" t="s">
        <v>24</v>
      </c>
      <c r="F39" s="20"/>
      <c r="G39" s="8">
        <v>31292</v>
      </c>
      <c r="J39" s="21"/>
      <c r="K39" s="3">
        <v>42002</v>
      </c>
      <c r="L39" s="22"/>
      <c r="M39" s="3">
        <v>43721</v>
      </c>
      <c r="N39" s="3"/>
      <c r="O39" s="3"/>
    </row>
  </sheetData>
  <pageMargins left="0.7" right="0.7" top="0.75" bottom="0.75" header="0.3" footer="0.3"/>
  <pageSetup paperSize="9" orientation="portrait" horizontalDpi="75" verticalDpi="7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587A7-D6DD-4534-9A43-CC3D2BE4EF34}">
  <dimension ref="A1:Q24"/>
  <sheetViews>
    <sheetView showGridLines="0" workbookViewId="0">
      <selection activeCell="F30" sqref="F30"/>
    </sheetView>
  </sheetViews>
  <sheetFormatPr defaultRowHeight="15" x14ac:dyDescent="0.25"/>
  <sheetData>
    <row r="1" spans="1:17" ht="42.75" customHeight="1" x14ac:dyDescent="0.25">
      <c r="B1" s="23" t="s">
        <v>140</v>
      </c>
      <c r="C1" s="23"/>
      <c r="D1" s="23"/>
      <c r="E1" s="23"/>
      <c r="F1" s="23"/>
      <c r="G1" s="23"/>
      <c r="H1" s="23"/>
      <c r="I1" s="23"/>
      <c r="J1" s="23"/>
      <c r="K1" s="23"/>
      <c r="L1" s="23"/>
      <c r="M1" s="23"/>
      <c r="N1" s="23"/>
      <c r="O1" s="23"/>
      <c r="P1" s="23"/>
      <c r="Q1" s="23"/>
    </row>
    <row r="2" spans="1:17" x14ac:dyDescent="0.25">
      <c r="A2" s="24" t="s">
        <v>141</v>
      </c>
      <c r="B2" t="s">
        <v>147</v>
      </c>
    </row>
    <row r="4" spans="1:17" x14ac:dyDescent="0.25">
      <c r="A4" s="24" t="s">
        <v>142</v>
      </c>
      <c r="B4" t="s">
        <v>148</v>
      </c>
    </row>
    <row r="5" spans="1:17" x14ac:dyDescent="0.25">
      <c r="A5" s="24"/>
      <c r="B5" t="s">
        <v>149</v>
      </c>
    </row>
    <row r="7" spans="1:17" x14ac:dyDescent="0.25">
      <c r="A7" s="24" t="s">
        <v>143</v>
      </c>
      <c r="B7" t="s">
        <v>150</v>
      </c>
    </row>
    <row r="9" spans="1:17" x14ac:dyDescent="0.25">
      <c r="A9" s="24" t="s">
        <v>144</v>
      </c>
      <c r="B9" t="s">
        <v>151</v>
      </c>
    </row>
    <row r="11" spans="1:17" x14ac:dyDescent="0.25">
      <c r="A11" s="24" t="s">
        <v>145</v>
      </c>
      <c r="B11" t="s">
        <v>152</v>
      </c>
    </row>
    <row r="12" spans="1:17" x14ac:dyDescent="0.25">
      <c r="B12" t="s">
        <v>153</v>
      </c>
    </row>
    <row r="14" spans="1:17" x14ac:dyDescent="0.25">
      <c r="A14" s="24" t="s">
        <v>146</v>
      </c>
      <c r="B14" t="s">
        <v>154</v>
      </c>
    </row>
    <row r="16" spans="1:17" x14ac:dyDescent="0.25">
      <c r="A16" s="24" t="s">
        <v>155</v>
      </c>
      <c r="B16" t="s">
        <v>156</v>
      </c>
    </row>
    <row r="17" spans="1:2" x14ac:dyDescent="0.25">
      <c r="B17" t="s">
        <v>157</v>
      </c>
    </row>
    <row r="19" spans="1:2" x14ac:dyDescent="0.25">
      <c r="A19" s="24" t="s">
        <v>158</v>
      </c>
      <c r="B19" t="s">
        <v>161</v>
      </c>
    </row>
    <row r="20" spans="1:2" x14ac:dyDescent="0.25">
      <c r="B20" t="s">
        <v>162</v>
      </c>
    </row>
    <row r="22" spans="1:2" x14ac:dyDescent="0.25">
      <c r="A22" s="24" t="s">
        <v>159</v>
      </c>
      <c r="B22" t="s">
        <v>163</v>
      </c>
    </row>
    <row r="24" spans="1:2" x14ac:dyDescent="0.25">
      <c r="A24" s="24" t="s">
        <v>160</v>
      </c>
      <c r="B24" t="s">
        <v>164</v>
      </c>
    </row>
  </sheetData>
  <mergeCells count="1">
    <mergeCell ref="B1:Q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7508F-354F-4384-9BA0-5EE3A129C132}">
  <dimension ref="A1:O39"/>
  <sheetViews>
    <sheetView topLeftCell="A5" zoomScale="75" zoomScaleNormal="75" workbookViewId="0">
      <selection activeCell="C28" sqref="C28"/>
    </sheetView>
  </sheetViews>
  <sheetFormatPr defaultRowHeight="15" x14ac:dyDescent="0.25"/>
  <cols>
    <col min="1" max="1" width="10" customWidth="1"/>
    <col min="2" max="2" width="18.85546875" customWidth="1"/>
    <col min="3" max="3" width="22.42578125" customWidth="1"/>
    <col min="4" max="4" width="17.7109375" customWidth="1"/>
    <col min="5" max="5" width="14.42578125" customWidth="1"/>
    <col min="6" max="6" width="12.42578125" customWidth="1"/>
    <col min="7" max="8" width="14.42578125" customWidth="1"/>
    <col min="9" max="9" width="12.140625" customWidth="1"/>
    <col min="10" max="10" width="11.5703125" customWidth="1"/>
    <col min="11" max="11" width="14" customWidth="1"/>
    <col min="12" max="12" width="13.28515625" customWidth="1"/>
    <col min="13" max="13" width="12.5703125" customWidth="1"/>
    <col min="14" max="14" width="12.7109375" customWidth="1"/>
    <col min="15" max="15" width="12.140625" customWidth="1"/>
  </cols>
  <sheetData>
    <row r="1" spans="1:15" ht="24" x14ac:dyDescent="0.4">
      <c r="A1" s="1" t="s">
        <v>0</v>
      </c>
      <c r="H1" s="2"/>
      <c r="I1" s="3"/>
      <c r="K1" s="2"/>
      <c r="L1" s="3"/>
      <c r="N1" s="2"/>
    </row>
    <row r="2" spans="1:15" x14ac:dyDescent="0.25">
      <c r="E2" s="4" t="s">
        <v>1</v>
      </c>
      <c r="F2" s="16">
        <f>AVERAGE(F5:F39)</f>
        <v>7</v>
      </c>
      <c r="H2" s="4" t="s">
        <v>2</v>
      </c>
      <c r="I2" s="15">
        <f ca="1">TODAY()</f>
        <v>45405</v>
      </c>
      <c r="K2" s="4" t="s">
        <v>3</v>
      </c>
      <c r="L2" s="15">
        <f ca="1">DATE(YEAR(I2),1,1)</f>
        <v>45292</v>
      </c>
      <c r="N2" s="4" t="s">
        <v>4</v>
      </c>
      <c r="O2" s="14">
        <f ca="1">NETWORKDAYS(L2,I2)</f>
        <v>82</v>
      </c>
    </row>
    <row r="4" spans="1:15" ht="31.5" x14ac:dyDescent="0.25">
      <c r="A4" s="5" t="s">
        <v>5</v>
      </c>
      <c r="B4" s="5" t="s">
        <v>6</v>
      </c>
      <c r="C4" s="5" t="s">
        <v>7</v>
      </c>
      <c r="D4" s="5" t="s">
        <v>8</v>
      </c>
      <c r="E4" s="5" t="s">
        <v>9</v>
      </c>
      <c r="F4" s="6" t="s">
        <v>10</v>
      </c>
      <c r="G4" s="5" t="s">
        <v>11</v>
      </c>
      <c r="H4" s="5" t="s">
        <v>12</v>
      </c>
      <c r="I4" s="5" t="s">
        <v>13</v>
      </c>
      <c r="J4" s="5" t="s">
        <v>14</v>
      </c>
      <c r="K4" s="5" t="s">
        <v>15</v>
      </c>
      <c r="L4" s="5" t="s">
        <v>16</v>
      </c>
      <c r="M4" s="5" t="s">
        <v>17</v>
      </c>
      <c r="N4" s="5" t="s">
        <v>18</v>
      </c>
      <c r="O4" s="5" t="s">
        <v>19</v>
      </c>
    </row>
    <row r="5" spans="1:15" x14ac:dyDescent="0.25">
      <c r="A5" t="s">
        <v>20</v>
      </c>
      <c r="B5" t="s">
        <v>21</v>
      </c>
      <c r="C5" t="s">
        <v>22</v>
      </c>
      <c r="D5" s="7" t="s">
        <v>23</v>
      </c>
      <c r="E5" s="7" t="s">
        <v>24</v>
      </c>
      <c r="F5" s="9">
        <f>VALUE(LEFT(E5,FIND(" ",E5)-1))</f>
        <v>7</v>
      </c>
      <c r="G5" s="8">
        <v>32138</v>
      </c>
      <c r="H5" s="10" t="str">
        <f>TEXT(G5,"mmmm")</f>
        <v>December</v>
      </c>
      <c r="I5" s="10">
        <f>YEAR(G5)</f>
        <v>1987</v>
      </c>
      <c r="J5" s="11">
        <f ca="1">ROUNDDOWN(YEARFRAC(G5,$I$2),0)</f>
        <v>36</v>
      </c>
      <c r="K5" s="3">
        <v>42838</v>
      </c>
      <c r="L5" s="12">
        <f ca="1">($I$2-K5)/365.25</f>
        <v>7.0280629705681044</v>
      </c>
      <c r="M5" s="3">
        <v>44040</v>
      </c>
      <c r="N5" s="13">
        <f>WORKDAY(EDATE(M5,12)-1,1)</f>
        <v>44405</v>
      </c>
      <c r="O5" s="13">
        <f>WORKDAY(EOMONTH(N5,-1),1)</f>
        <v>44378</v>
      </c>
    </row>
    <row r="6" spans="1:15" x14ac:dyDescent="0.25">
      <c r="A6" t="s">
        <v>25</v>
      </c>
      <c r="B6" t="s">
        <v>26</v>
      </c>
      <c r="C6" t="s">
        <v>27</v>
      </c>
      <c r="D6" s="7" t="s">
        <v>28</v>
      </c>
      <c r="E6" s="7" t="s">
        <v>29</v>
      </c>
      <c r="F6" s="9">
        <f t="shared" ref="F6:F39" si="0">VALUE(LEFT(E6,FIND(" ",E6)-1))</f>
        <v>4</v>
      </c>
      <c r="G6" s="8">
        <v>34979</v>
      </c>
      <c r="H6" s="10" t="str">
        <f t="shared" ref="H6:H39" si="1">TEXT(G6,"mmmm")</f>
        <v>October</v>
      </c>
      <c r="I6" s="10">
        <f t="shared" ref="I6:I39" si="2">YEAR(G6)</f>
        <v>1995</v>
      </c>
      <c r="J6" s="11">
        <f t="shared" ref="J6:J39" ca="1" si="3">ROUNDDOWN(YEARFRAC(G6,$I$2),0)</f>
        <v>28</v>
      </c>
      <c r="K6" s="3">
        <v>41751</v>
      </c>
      <c r="L6" s="12">
        <f t="shared" ref="L6:L39" ca="1" si="4">($I$2-K6)/365.25</f>
        <v>10.004106776180699</v>
      </c>
      <c r="M6" s="3">
        <v>43764</v>
      </c>
      <c r="N6" s="13">
        <f t="shared" ref="N6:N39" si="5">WORKDAY(EDATE(M6,12)-1,1)</f>
        <v>44130</v>
      </c>
      <c r="O6" s="13">
        <f t="shared" ref="O6:O39" si="6">WORKDAY(EOMONTH(N6,-1),1)</f>
        <v>44105</v>
      </c>
    </row>
    <row r="7" spans="1:15" x14ac:dyDescent="0.25">
      <c r="A7" t="s">
        <v>30</v>
      </c>
      <c r="B7" t="s">
        <v>31</v>
      </c>
      <c r="C7" t="s">
        <v>32</v>
      </c>
      <c r="D7" s="7" t="s">
        <v>23</v>
      </c>
      <c r="E7" s="7" t="s">
        <v>33</v>
      </c>
      <c r="F7" s="9">
        <f t="shared" si="0"/>
        <v>10</v>
      </c>
      <c r="G7" s="8">
        <v>30089</v>
      </c>
      <c r="H7" s="10" t="str">
        <f t="shared" si="1"/>
        <v>May</v>
      </c>
      <c r="I7" s="10">
        <f t="shared" si="2"/>
        <v>1982</v>
      </c>
      <c r="J7" s="11">
        <f t="shared" ca="1" si="3"/>
        <v>41</v>
      </c>
      <c r="K7" s="3">
        <v>43782</v>
      </c>
      <c r="L7" s="12">
        <f t="shared" ca="1" si="4"/>
        <v>4.4435318275154003</v>
      </c>
      <c r="M7" s="3">
        <v>43782</v>
      </c>
      <c r="N7" s="13">
        <f t="shared" si="5"/>
        <v>44148</v>
      </c>
      <c r="O7" s="13">
        <f t="shared" si="6"/>
        <v>44137</v>
      </c>
    </row>
    <row r="8" spans="1:15" x14ac:dyDescent="0.25">
      <c r="A8" t="s">
        <v>34</v>
      </c>
      <c r="B8" t="s">
        <v>35</v>
      </c>
      <c r="C8" t="s">
        <v>36</v>
      </c>
      <c r="D8" s="7" t="s">
        <v>37</v>
      </c>
      <c r="E8" s="7" t="s">
        <v>38</v>
      </c>
      <c r="F8" s="9">
        <f t="shared" si="0"/>
        <v>8</v>
      </c>
      <c r="G8" s="8">
        <v>28830</v>
      </c>
      <c r="H8" s="10" t="str">
        <f t="shared" si="1"/>
        <v>December</v>
      </c>
      <c r="I8" s="10">
        <f t="shared" si="2"/>
        <v>1978</v>
      </c>
      <c r="J8" s="11">
        <f t="shared" ca="1" si="3"/>
        <v>45</v>
      </c>
      <c r="K8" s="3">
        <v>42229</v>
      </c>
      <c r="L8" s="12">
        <f t="shared" ca="1" si="4"/>
        <v>8.6954140999315541</v>
      </c>
      <c r="M8" s="3">
        <v>43895</v>
      </c>
      <c r="N8" s="13">
        <f t="shared" si="5"/>
        <v>44260</v>
      </c>
      <c r="O8" s="13">
        <f t="shared" si="6"/>
        <v>44256</v>
      </c>
    </row>
    <row r="9" spans="1:15" x14ac:dyDescent="0.25">
      <c r="A9" t="s">
        <v>39</v>
      </c>
      <c r="B9" t="s">
        <v>40</v>
      </c>
      <c r="C9" t="s">
        <v>41</v>
      </c>
      <c r="D9" s="7" t="s">
        <v>23</v>
      </c>
      <c r="E9" s="7" t="s">
        <v>24</v>
      </c>
      <c r="F9" s="9">
        <f t="shared" si="0"/>
        <v>7</v>
      </c>
      <c r="G9" s="8">
        <v>22167</v>
      </c>
      <c r="H9" s="10" t="str">
        <f t="shared" si="1"/>
        <v>September</v>
      </c>
      <c r="I9" s="10">
        <f t="shared" si="2"/>
        <v>1960</v>
      </c>
      <c r="J9" s="11">
        <f t="shared" ca="1" si="3"/>
        <v>63</v>
      </c>
      <c r="K9" s="3">
        <v>42384</v>
      </c>
      <c r="L9" s="12">
        <f t="shared" ca="1" si="4"/>
        <v>8.2710472279260774</v>
      </c>
      <c r="M9" s="3">
        <v>43742</v>
      </c>
      <c r="N9" s="13">
        <f t="shared" si="5"/>
        <v>44109</v>
      </c>
      <c r="O9" s="13">
        <f t="shared" si="6"/>
        <v>44105</v>
      </c>
    </row>
    <row r="10" spans="1:15" x14ac:dyDescent="0.25">
      <c r="A10" t="s">
        <v>42</v>
      </c>
      <c r="B10" t="s">
        <v>43</v>
      </c>
      <c r="C10" t="s">
        <v>44</v>
      </c>
      <c r="D10" s="7" t="s">
        <v>45</v>
      </c>
      <c r="E10" s="7" t="s">
        <v>46</v>
      </c>
      <c r="F10" s="9">
        <f t="shared" si="0"/>
        <v>3</v>
      </c>
      <c r="G10" s="8">
        <v>23531</v>
      </c>
      <c r="H10" s="10" t="str">
        <f t="shared" si="1"/>
        <v>June</v>
      </c>
      <c r="I10" s="10">
        <f t="shared" si="2"/>
        <v>1964</v>
      </c>
      <c r="J10" s="11">
        <f t="shared" ca="1" si="3"/>
        <v>59</v>
      </c>
      <c r="K10" s="3">
        <v>41893</v>
      </c>
      <c r="L10" s="12">
        <f t="shared" ca="1" si="4"/>
        <v>9.6153319644079396</v>
      </c>
      <c r="M10" s="3">
        <v>43716</v>
      </c>
      <c r="N10" s="13">
        <f t="shared" si="5"/>
        <v>44082</v>
      </c>
      <c r="O10" s="13">
        <f t="shared" si="6"/>
        <v>44075</v>
      </c>
    </row>
    <row r="11" spans="1:15" x14ac:dyDescent="0.25">
      <c r="A11" t="s">
        <v>47</v>
      </c>
      <c r="B11" t="s">
        <v>48</v>
      </c>
      <c r="C11" t="s">
        <v>49</v>
      </c>
      <c r="D11" s="7" t="s">
        <v>23</v>
      </c>
      <c r="E11" s="7" t="s">
        <v>50</v>
      </c>
      <c r="F11" s="9">
        <f t="shared" si="0"/>
        <v>6</v>
      </c>
      <c r="G11" s="8">
        <v>22775</v>
      </c>
      <c r="H11" s="10" t="str">
        <f t="shared" si="1"/>
        <v>May</v>
      </c>
      <c r="I11" s="10">
        <f t="shared" si="2"/>
        <v>1962</v>
      </c>
      <c r="J11" s="11">
        <f t="shared" ca="1" si="3"/>
        <v>61</v>
      </c>
      <c r="K11" s="3">
        <v>41903</v>
      </c>
      <c r="L11" s="12">
        <f t="shared" ca="1" si="4"/>
        <v>9.5879534565366189</v>
      </c>
      <c r="M11" s="3">
        <v>43761</v>
      </c>
      <c r="N11" s="13">
        <f t="shared" si="5"/>
        <v>44127</v>
      </c>
      <c r="O11" s="13">
        <f t="shared" si="6"/>
        <v>44105</v>
      </c>
    </row>
    <row r="12" spans="1:15" x14ac:dyDescent="0.25">
      <c r="A12" t="s">
        <v>51</v>
      </c>
      <c r="B12" t="s">
        <v>52</v>
      </c>
      <c r="C12" t="s">
        <v>53</v>
      </c>
      <c r="D12" s="7" t="s">
        <v>23</v>
      </c>
      <c r="E12" s="7" t="s">
        <v>54</v>
      </c>
      <c r="F12" s="9">
        <f t="shared" si="0"/>
        <v>5</v>
      </c>
      <c r="G12" s="8">
        <v>32449</v>
      </c>
      <c r="H12" s="10" t="str">
        <f t="shared" si="1"/>
        <v>November</v>
      </c>
      <c r="I12" s="10">
        <f t="shared" si="2"/>
        <v>1988</v>
      </c>
      <c r="J12" s="11">
        <f t="shared" ca="1" si="3"/>
        <v>35</v>
      </c>
      <c r="K12" s="3">
        <v>42451</v>
      </c>
      <c r="L12" s="12">
        <f t="shared" ca="1" si="4"/>
        <v>8.0876112251882279</v>
      </c>
      <c r="M12" s="3">
        <v>43808</v>
      </c>
      <c r="N12" s="13">
        <f t="shared" si="5"/>
        <v>44174</v>
      </c>
      <c r="O12" s="13">
        <f t="shared" si="6"/>
        <v>44166</v>
      </c>
    </row>
    <row r="13" spans="1:15" x14ac:dyDescent="0.25">
      <c r="A13" t="s">
        <v>55</v>
      </c>
      <c r="B13" t="s">
        <v>56</v>
      </c>
      <c r="C13" t="s">
        <v>57</v>
      </c>
      <c r="D13" s="7" t="s">
        <v>58</v>
      </c>
      <c r="E13" s="7" t="s">
        <v>38</v>
      </c>
      <c r="F13" s="9">
        <f t="shared" si="0"/>
        <v>8</v>
      </c>
      <c r="G13" s="8">
        <v>34574</v>
      </c>
      <c r="H13" s="10" t="str">
        <f t="shared" si="1"/>
        <v>August</v>
      </c>
      <c r="I13" s="10">
        <f t="shared" si="2"/>
        <v>1994</v>
      </c>
      <c r="J13" s="11">
        <f t="shared" ca="1" si="3"/>
        <v>29</v>
      </c>
      <c r="K13" s="3">
        <v>43497</v>
      </c>
      <c r="L13" s="12">
        <f t="shared" ca="1" si="4"/>
        <v>5.2238193018480494</v>
      </c>
      <c r="M13" s="3">
        <v>43734</v>
      </c>
      <c r="N13" s="13">
        <f t="shared" si="5"/>
        <v>44102</v>
      </c>
      <c r="O13" s="13">
        <f t="shared" si="6"/>
        <v>44075</v>
      </c>
    </row>
    <row r="14" spans="1:15" x14ac:dyDescent="0.25">
      <c r="A14" t="s">
        <v>59</v>
      </c>
      <c r="B14" t="s">
        <v>60</v>
      </c>
      <c r="C14" t="s">
        <v>61</v>
      </c>
      <c r="D14" s="7" t="s">
        <v>62</v>
      </c>
      <c r="E14" s="7" t="s">
        <v>29</v>
      </c>
      <c r="F14" s="9">
        <f t="shared" si="0"/>
        <v>4</v>
      </c>
      <c r="G14" s="8">
        <v>27864</v>
      </c>
      <c r="H14" s="10" t="str">
        <f t="shared" si="1"/>
        <v>April</v>
      </c>
      <c r="I14" s="10">
        <f t="shared" si="2"/>
        <v>1976</v>
      </c>
      <c r="J14" s="11">
        <f t="shared" ca="1" si="3"/>
        <v>48</v>
      </c>
      <c r="K14" s="3">
        <v>41787</v>
      </c>
      <c r="L14" s="12">
        <f t="shared" ca="1" si="4"/>
        <v>9.9055441478439423</v>
      </c>
      <c r="M14" s="3">
        <v>44022</v>
      </c>
      <c r="N14" s="13">
        <f t="shared" si="5"/>
        <v>44389</v>
      </c>
      <c r="O14" s="13">
        <f t="shared" si="6"/>
        <v>44378</v>
      </c>
    </row>
    <row r="15" spans="1:15" x14ac:dyDescent="0.25">
      <c r="A15" t="s">
        <v>63</v>
      </c>
      <c r="B15" t="s">
        <v>64</v>
      </c>
      <c r="C15" t="s">
        <v>65</v>
      </c>
      <c r="D15" s="7" t="s">
        <v>23</v>
      </c>
      <c r="E15" s="7" t="s">
        <v>33</v>
      </c>
      <c r="F15" s="9">
        <f t="shared" si="0"/>
        <v>10</v>
      </c>
      <c r="G15" s="8">
        <v>32296</v>
      </c>
      <c r="H15" s="10" t="str">
        <f t="shared" si="1"/>
        <v>June</v>
      </c>
      <c r="I15" s="10">
        <f t="shared" si="2"/>
        <v>1988</v>
      </c>
      <c r="J15" s="11">
        <f t="shared" ca="1" si="3"/>
        <v>35</v>
      </c>
      <c r="K15" s="3">
        <v>40595</v>
      </c>
      <c r="L15" s="12">
        <f t="shared" ca="1" si="4"/>
        <v>13.169062286105408</v>
      </c>
      <c r="M15" s="3">
        <v>44040</v>
      </c>
      <c r="N15" s="13">
        <f t="shared" si="5"/>
        <v>44405</v>
      </c>
      <c r="O15" s="13">
        <f t="shared" si="6"/>
        <v>44378</v>
      </c>
    </row>
    <row r="16" spans="1:15" x14ac:dyDescent="0.25">
      <c r="A16" t="s">
        <v>66</v>
      </c>
      <c r="B16" t="s">
        <v>67</v>
      </c>
      <c r="C16" t="s">
        <v>68</v>
      </c>
      <c r="D16" s="7" t="s">
        <v>37</v>
      </c>
      <c r="E16" s="7" t="s">
        <v>29</v>
      </c>
      <c r="F16" s="9">
        <f t="shared" si="0"/>
        <v>4</v>
      </c>
      <c r="G16" s="8">
        <v>25204</v>
      </c>
      <c r="H16" s="10" t="str">
        <f t="shared" si="1"/>
        <v>January</v>
      </c>
      <c r="I16" s="10">
        <f t="shared" si="2"/>
        <v>1969</v>
      </c>
      <c r="J16" s="11">
        <f t="shared" ca="1" si="3"/>
        <v>55</v>
      </c>
      <c r="K16" s="3">
        <v>40994</v>
      </c>
      <c r="L16" s="12">
        <f t="shared" ca="1" si="4"/>
        <v>12.0766598220397</v>
      </c>
      <c r="M16" s="3">
        <v>43791</v>
      </c>
      <c r="N16" s="13">
        <f t="shared" si="5"/>
        <v>44158</v>
      </c>
      <c r="O16" s="13">
        <f t="shared" si="6"/>
        <v>44137</v>
      </c>
    </row>
    <row r="17" spans="1:15" x14ac:dyDescent="0.25">
      <c r="A17" t="s">
        <v>69</v>
      </c>
      <c r="B17" t="s">
        <v>70</v>
      </c>
      <c r="C17" t="s">
        <v>71</v>
      </c>
      <c r="D17" s="7" t="s">
        <v>72</v>
      </c>
      <c r="E17" s="7" t="s">
        <v>38</v>
      </c>
      <c r="F17" s="9">
        <f t="shared" si="0"/>
        <v>8</v>
      </c>
      <c r="G17" s="8">
        <v>35919</v>
      </c>
      <c r="H17" s="10" t="str">
        <f t="shared" si="1"/>
        <v>May</v>
      </c>
      <c r="I17" s="10">
        <f t="shared" si="2"/>
        <v>1998</v>
      </c>
      <c r="J17" s="11">
        <f t="shared" ca="1" si="3"/>
        <v>25</v>
      </c>
      <c r="K17" s="3">
        <v>40220</v>
      </c>
      <c r="L17" s="12">
        <f t="shared" ca="1" si="4"/>
        <v>14.195756331279945</v>
      </c>
      <c r="M17" s="3">
        <v>44078</v>
      </c>
      <c r="N17" s="13">
        <f t="shared" si="5"/>
        <v>44445</v>
      </c>
      <c r="O17" s="13">
        <f t="shared" si="6"/>
        <v>44440</v>
      </c>
    </row>
    <row r="18" spans="1:15" x14ac:dyDescent="0.25">
      <c r="A18" t="s">
        <v>73</v>
      </c>
      <c r="B18" t="s">
        <v>74</v>
      </c>
      <c r="C18" t="s">
        <v>75</v>
      </c>
      <c r="D18" s="7" t="s">
        <v>72</v>
      </c>
      <c r="E18" s="7" t="s">
        <v>50</v>
      </c>
      <c r="F18" s="9">
        <f t="shared" si="0"/>
        <v>6</v>
      </c>
      <c r="G18" s="8">
        <v>22993</v>
      </c>
      <c r="H18" s="10" t="str">
        <f t="shared" si="1"/>
        <v>December</v>
      </c>
      <c r="I18" s="10">
        <f t="shared" si="2"/>
        <v>1962</v>
      </c>
      <c r="J18" s="11">
        <f t="shared" ca="1" si="3"/>
        <v>61</v>
      </c>
      <c r="K18" s="3">
        <v>40601</v>
      </c>
      <c r="L18" s="12">
        <f t="shared" ca="1" si="4"/>
        <v>13.152635181382614</v>
      </c>
      <c r="M18" s="3">
        <v>43811</v>
      </c>
      <c r="N18" s="13">
        <f t="shared" si="5"/>
        <v>44179</v>
      </c>
      <c r="O18" s="13">
        <f t="shared" si="6"/>
        <v>44166</v>
      </c>
    </row>
    <row r="19" spans="1:15" x14ac:dyDescent="0.25">
      <c r="A19" t="s">
        <v>76</v>
      </c>
      <c r="B19" t="s">
        <v>77</v>
      </c>
      <c r="C19" t="s">
        <v>78</v>
      </c>
      <c r="D19" s="7" t="s">
        <v>45</v>
      </c>
      <c r="E19" s="7" t="s">
        <v>38</v>
      </c>
      <c r="F19" s="9">
        <f t="shared" si="0"/>
        <v>8</v>
      </c>
      <c r="G19" s="8">
        <v>20760</v>
      </c>
      <c r="H19" s="10" t="str">
        <f t="shared" si="1"/>
        <v>November</v>
      </c>
      <c r="I19" s="10">
        <f t="shared" si="2"/>
        <v>1956</v>
      </c>
      <c r="J19" s="11">
        <f t="shared" ca="1" si="3"/>
        <v>67</v>
      </c>
      <c r="K19" s="3">
        <v>41989</v>
      </c>
      <c r="L19" s="12">
        <f t="shared" ca="1" si="4"/>
        <v>9.3524982888432575</v>
      </c>
      <c r="M19" s="3">
        <v>43905</v>
      </c>
      <c r="N19" s="13">
        <f t="shared" si="5"/>
        <v>44270</v>
      </c>
      <c r="O19" s="13">
        <f t="shared" si="6"/>
        <v>44256</v>
      </c>
    </row>
    <row r="20" spans="1:15" x14ac:dyDescent="0.25">
      <c r="A20" t="s">
        <v>79</v>
      </c>
      <c r="B20" t="s">
        <v>80</v>
      </c>
      <c r="C20" t="s">
        <v>81</v>
      </c>
      <c r="D20" s="7" t="s">
        <v>28</v>
      </c>
      <c r="E20" s="7" t="s">
        <v>38</v>
      </c>
      <c r="F20" s="9">
        <f t="shared" si="0"/>
        <v>8</v>
      </c>
      <c r="G20" s="8">
        <v>29864</v>
      </c>
      <c r="H20" s="10" t="str">
        <f t="shared" si="1"/>
        <v>October</v>
      </c>
      <c r="I20" s="10">
        <f t="shared" si="2"/>
        <v>1981</v>
      </c>
      <c r="J20" s="11">
        <f t="shared" ca="1" si="3"/>
        <v>42</v>
      </c>
      <c r="K20" s="3">
        <v>43841</v>
      </c>
      <c r="L20" s="12">
        <f t="shared" ca="1" si="4"/>
        <v>4.2819986310746065</v>
      </c>
      <c r="M20" s="3">
        <v>44020</v>
      </c>
      <c r="N20" s="13">
        <f t="shared" si="5"/>
        <v>44385</v>
      </c>
      <c r="O20" s="13">
        <f t="shared" si="6"/>
        <v>44378</v>
      </c>
    </row>
    <row r="21" spans="1:15" x14ac:dyDescent="0.25">
      <c r="A21" t="s">
        <v>82</v>
      </c>
      <c r="B21" t="s">
        <v>83</v>
      </c>
      <c r="C21" t="s">
        <v>84</v>
      </c>
      <c r="D21" s="7" t="s">
        <v>28</v>
      </c>
      <c r="E21" s="7" t="s">
        <v>38</v>
      </c>
      <c r="F21" s="9">
        <f t="shared" si="0"/>
        <v>8</v>
      </c>
      <c r="G21" s="8">
        <v>34104</v>
      </c>
      <c r="H21" s="10" t="str">
        <f t="shared" si="1"/>
        <v>May</v>
      </c>
      <c r="I21" s="10">
        <f t="shared" si="2"/>
        <v>1993</v>
      </c>
      <c r="J21" s="11">
        <f t="shared" ca="1" si="3"/>
        <v>30</v>
      </c>
      <c r="K21" s="3">
        <v>41401</v>
      </c>
      <c r="L21" s="12">
        <f t="shared" ca="1" si="4"/>
        <v>10.962354551676933</v>
      </c>
      <c r="M21" s="3">
        <v>43841</v>
      </c>
      <c r="N21" s="13">
        <f t="shared" si="5"/>
        <v>44207</v>
      </c>
      <c r="O21" s="13">
        <f t="shared" si="6"/>
        <v>44197</v>
      </c>
    </row>
    <row r="22" spans="1:15" x14ac:dyDescent="0.25">
      <c r="A22" t="s">
        <v>85</v>
      </c>
      <c r="B22" t="s">
        <v>86</v>
      </c>
      <c r="C22" t="s">
        <v>87</v>
      </c>
      <c r="D22" s="7" t="s">
        <v>28</v>
      </c>
      <c r="E22" s="7" t="s">
        <v>54</v>
      </c>
      <c r="F22" s="9">
        <f t="shared" si="0"/>
        <v>5</v>
      </c>
      <c r="G22" s="8">
        <v>34802</v>
      </c>
      <c r="H22" s="10" t="str">
        <f t="shared" si="1"/>
        <v>April</v>
      </c>
      <c r="I22" s="10">
        <f t="shared" si="2"/>
        <v>1995</v>
      </c>
      <c r="J22" s="11">
        <f t="shared" ca="1" si="3"/>
        <v>29</v>
      </c>
      <c r="K22" s="3">
        <v>42242</v>
      </c>
      <c r="L22" s="12">
        <f t="shared" ca="1" si="4"/>
        <v>8.6598220396988363</v>
      </c>
      <c r="M22" s="3">
        <v>43822</v>
      </c>
      <c r="N22" s="13">
        <f t="shared" si="5"/>
        <v>44188</v>
      </c>
      <c r="O22" s="13">
        <f t="shared" si="6"/>
        <v>44166</v>
      </c>
    </row>
    <row r="23" spans="1:15" x14ac:dyDescent="0.25">
      <c r="A23" t="s">
        <v>88</v>
      </c>
      <c r="B23" t="s">
        <v>89</v>
      </c>
      <c r="C23" t="s">
        <v>90</v>
      </c>
      <c r="D23" s="7" t="s">
        <v>72</v>
      </c>
      <c r="E23" s="7" t="s">
        <v>91</v>
      </c>
      <c r="F23" s="9">
        <f t="shared" si="0"/>
        <v>9</v>
      </c>
      <c r="G23" s="8">
        <v>30009</v>
      </c>
      <c r="H23" s="10" t="str">
        <f t="shared" si="1"/>
        <v>February</v>
      </c>
      <c r="I23" s="10">
        <f t="shared" si="2"/>
        <v>1982</v>
      </c>
      <c r="J23" s="11">
        <f t="shared" ca="1" si="3"/>
        <v>42</v>
      </c>
      <c r="K23" s="3">
        <v>41210</v>
      </c>
      <c r="L23" s="12">
        <f t="shared" ca="1" si="4"/>
        <v>11.485284052019164</v>
      </c>
      <c r="M23" s="3">
        <v>43858</v>
      </c>
      <c r="N23" s="13">
        <f t="shared" si="5"/>
        <v>44224</v>
      </c>
      <c r="O23" s="13">
        <f t="shared" si="6"/>
        <v>44197</v>
      </c>
    </row>
    <row r="24" spans="1:15" x14ac:dyDescent="0.25">
      <c r="A24" t="s">
        <v>92</v>
      </c>
      <c r="B24" t="s">
        <v>93</v>
      </c>
      <c r="C24" t="s">
        <v>94</v>
      </c>
      <c r="D24" t="s">
        <v>72</v>
      </c>
      <c r="E24" s="7" t="s">
        <v>91</v>
      </c>
      <c r="F24" s="9">
        <f t="shared" si="0"/>
        <v>9</v>
      </c>
      <c r="G24" s="8">
        <v>32897</v>
      </c>
      <c r="H24" s="10" t="str">
        <f t="shared" si="1"/>
        <v>January</v>
      </c>
      <c r="I24" s="10">
        <f t="shared" si="2"/>
        <v>1990</v>
      </c>
      <c r="J24" s="11">
        <f t="shared" ca="1" si="3"/>
        <v>34</v>
      </c>
      <c r="K24" s="3">
        <v>41175</v>
      </c>
      <c r="L24" s="12">
        <f t="shared" ca="1" si="4"/>
        <v>11.581108829568789</v>
      </c>
      <c r="M24" s="3">
        <v>43752</v>
      </c>
      <c r="N24" s="13">
        <f t="shared" si="5"/>
        <v>44118</v>
      </c>
      <c r="O24" s="13">
        <f t="shared" si="6"/>
        <v>44105</v>
      </c>
    </row>
    <row r="25" spans="1:15" x14ac:dyDescent="0.25">
      <c r="A25" t="s">
        <v>95</v>
      </c>
      <c r="B25" t="s">
        <v>96</v>
      </c>
      <c r="C25" t="s">
        <v>97</v>
      </c>
      <c r="D25" s="7" t="s">
        <v>45</v>
      </c>
      <c r="E25" s="7" t="s">
        <v>50</v>
      </c>
      <c r="F25" s="9">
        <f t="shared" si="0"/>
        <v>6</v>
      </c>
      <c r="G25" s="8">
        <v>29195</v>
      </c>
      <c r="H25" s="10" t="str">
        <f t="shared" si="1"/>
        <v>December</v>
      </c>
      <c r="I25" s="10">
        <f t="shared" si="2"/>
        <v>1979</v>
      </c>
      <c r="J25" s="11">
        <f t="shared" ca="1" si="3"/>
        <v>44</v>
      </c>
      <c r="K25" s="3">
        <v>42228</v>
      </c>
      <c r="L25" s="12">
        <f t="shared" ca="1" si="4"/>
        <v>8.6981519507186853</v>
      </c>
      <c r="M25" s="3">
        <v>43854</v>
      </c>
      <c r="N25" s="13">
        <f t="shared" si="5"/>
        <v>44221</v>
      </c>
      <c r="O25" s="13">
        <f t="shared" si="6"/>
        <v>44197</v>
      </c>
    </row>
    <row r="26" spans="1:15" x14ac:dyDescent="0.25">
      <c r="A26" t="s">
        <v>98</v>
      </c>
      <c r="B26" t="s">
        <v>99</v>
      </c>
      <c r="C26" t="s">
        <v>100</v>
      </c>
      <c r="D26" s="7" t="s">
        <v>72</v>
      </c>
      <c r="E26" s="7" t="s">
        <v>38</v>
      </c>
      <c r="F26" s="9">
        <f t="shared" si="0"/>
        <v>8</v>
      </c>
      <c r="G26" s="8">
        <v>27076</v>
      </c>
      <c r="H26" s="10" t="str">
        <f t="shared" si="1"/>
        <v>February</v>
      </c>
      <c r="I26" s="10">
        <f t="shared" si="2"/>
        <v>1974</v>
      </c>
      <c r="J26" s="11">
        <f t="shared" ca="1" si="3"/>
        <v>50</v>
      </c>
      <c r="K26" s="3">
        <v>42371</v>
      </c>
      <c r="L26" s="12">
        <f t="shared" ca="1" si="4"/>
        <v>8.3066392881587952</v>
      </c>
      <c r="M26" s="3">
        <v>43750</v>
      </c>
      <c r="N26" s="13">
        <f t="shared" si="5"/>
        <v>44116</v>
      </c>
      <c r="O26" s="13">
        <f t="shared" si="6"/>
        <v>44105</v>
      </c>
    </row>
    <row r="27" spans="1:15" x14ac:dyDescent="0.25">
      <c r="A27" t="s">
        <v>101</v>
      </c>
      <c r="B27" t="s">
        <v>102</v>
      </c>
      <c r="C27" t="s">
        <v>103</v>
      </c>
      <c r="D27" s="7" t="s">
        <v>45</v>
      </c>
      <c r="E27" s="7" t="s">
        <v>24</v>
      </c>
      <c r="F27" s="9">
        <f t="shared" si="0"/>
        <v>7</v>
      </c>
      <c r="G27" s="8">
        <v>34459</v>
      </c>
      <c r="H27" s="10" t="str">
        <f t="shared" si="1"/>
        <v>May</v>
      </c>
      <c r="I27" s="10">
        <f t="shared" si="2"/>
        <v>1994</v>
      </c>
      <c r="J27" s="11">
        <f t="shared" ca="1" si="3"/>
        <v>29</v>
      </c>
      <c r="K27" s="3">
        <v>42676</v>
      </c>
      <c r="L27" s="12">
        <f t="shared" ca="1" si="4"/>
        <v>7.4715947980835047</v>
      </c>
      <c r="M27" s="3">
        <v>44008</v>
      </c>
      <c r="N27" s="13">
        <f t="shared" si="5"/>
        <v>44375</v>
      </c>
      <c r="O27" s="13">
        <f t="shared" si="6"/>
        <v>44348</v>
      </c>
    </row>
    <row r="28" spans="1:15" x14ac:dyDescent="0.25">
      <c r="A28" t="s">
        <v>104</v>
      </c>
      <c r="B28" t="s">
        <v>105</v>
      </c>
      <c r="C28" t="s">
        <v>106</v>
      </c>
      <c r="D28" s="7" t="s">
        <v>23</v>
      </c>
      <c r="E28" s="7" t="s">
        <v>24</v>
      </c>
      <c r="F28" s="9">
        <f t="shared" si="0"/>
        <v>7</v>
      </c>
      <c r="G28" s="8">
        <v>27821</v>
      </c>
      <c r="H28" s="10" t="str">
        <f t="shared" si="1"/>
        <v>March</v>
      </c>
      <c r="I28" s="10">
        <f t="shared" si="2"/>
        <v>1976</v>
      </c>
      <c r="J28" s="11">
        <f t="shared" ca="1" si="3"/>
        <v>48</v>
      </c>
      <c r="K28" s="3">
        <v>42200</v>
      </c>
      <c r="L28" s="12">
        <f t="shared" ca="1" si="4"/>
        <v>8.774811772758385</v>
      </c>
      <c r="M28" s="3">
        <v>43949</v>
      </c>
      <c r="N28" s="13">
        <f t="shared" si="5"/>
        <v>44314</v>
      </c>
      <c r="O28" s="13">
        <f t="shared" si="6"/>
        <v>44287</v>
      </c>
    </row>
    <row r="29" spans="1:15" x14ac:dyDescent="0.25">
      <c r="A29" t="s">
        <v>107</v>
      </c>
      <c r="B29" t="s">
        <v>108</v>
      </c>
      <c r="C29" t="s">
        <v>109</v>
      </c>
      <c r="D29" s="7" t="s">
        <v>28</v>
      </c>
      <c r="E29" s="7" t="s">
        <v>33</v>
      </c>
      <c r="F29" s="9">
        <f t="shared" si="0"/>
        <v>10</v>
      </c>
      <c r="G29" s="8">
        <v>29976</v>
      </c>
      <c r="H29" s="10" t="str">
        <f t="shared" si="1"/>
        <v>January</v>
      </c>
      <c r="I29" s="10">
        <f t="shared" si="2"/>
        <v>1982</v>
      </c>
      <c r="J29" s="11">
        <f t="shared" ca="1" si="3"/>
        <v>42</v>
      </c>
      <c r="K29" s="3">
        <v>42762</v>
      </c>
      <c r="L29" s="12">
        <f t="shared" ca="1" si="4"/>
        <v>7.2361396303901433</v>
      </c>
      <c r="M29" s="3">
        <v>43904</v>
      </c>
      <c r="N29" s="13">
        <f t="shared" si="5"/>
        <v>44270</v>
      </c>
      <c r="O29" s="13">
        <f t="shared" si="6"/>
        <v>44256</v>
      </c>
    </row>
    <row r="30" spans="1:15" x14ac:dyDescent="0.25">
      <c r="A30" t="s">
        <v>110</v>
      </c>
      <c r="B30" t="s">
        <v>111</v>
      </c>
      <c r="C30" t="s">
        <v>112</v>
      </c>
      <c r="D30" s="7" t="s">
        <v>23</v>
      </c>
      <c r="E30" s="7" t="s">
        <v>50</v>
      </c>
      <c r="F30" s="9">
        <f t="shared" si="0"/>
        <v>6</v>
      </c>
      <c r="G30" s="8">
        <v>25289</v>
      </c>
      <c r="H30" s="10" t="str">
        <f t="shared" si="1"/>
        <v>March</v>
      </c>
      <c r="I30" s="10">
        <f t="shared" si="2"/>
        <v>1969</v>
      </c>
      <c r="J30" s="11">
        <f t="shared" ca="1" si="3"/>
        <v>55</v>
      </c>
      <c r="K30" s="3">
        <v>42624</v>
      </c>
      <c r="L30" s="12">
        <f t="shared" ca="1" si="4"/>
        <v>7.613963039014374</v>
      </c>
      <c r="M30" s="3">
        <v>44022</v>
      </c>
      <c r="N30" s="13">
        <f t="shared" si="5"/>
        <v>44389</v>
      </c>
      <c r="O30" s="13">
        <f t="shared" si="6"/>
        <v>44378</v>
      </c>
    </row>
    <row r="31" spans="1:15" x14ac:dyDescent="0.25">
      <c r="A31" t="s">
        <v>113</v>
      </c>
      <c r="B31" t="s">
        <v>114</v>
      </c>
      <c r="C31" t="s">
        <v>115</v>
      </c>
      <c r="D31" s="7" t="s">
        <v>23</v>
      </c>
      <c r="E31" s="7" t="s">
        <v>38</v>
      </c>
      <c r="F31" s="9">
        <f t="shared" si="0"/>
        <v>8</v>
      </c>
      <c r="G31" s="8">
        <v>27985</v>
      </c>
      <c r="H31" s="10" t="str">
        <f t="shared" si="1"/>
        <v>August</v>
      </c>
      <c r="I31" s="10">
        <f t="shared" si="2"/>
        <v>1976</v>
      </c>
      <c r="J31" s="11">
        <f t="shared" ca="1" si="3"/>
        <v>47</v>
      </c>
      <c r="K31" s="3">
        <v>42120</v>
      </c>
      <c r="L31" s="12">
        <f t="shared" ca="1" si="4"/>
        <v>8.9938398357289522</v>
      </c>
      <c r="M31" s="3">
        <v>43814</v>
      </c>
      <c r="N31" s="13">
        <f t="shared" si="5"/>
        <v>44180</v>
      </c>
      <c r="O31" s="13">
        <f t="shared" si="6"/>
        <v>44166</v>
      </c>
    </row>
    <row r="32" spans="1:15" x14ac:dyDescent="0.25">
      <c r="A32" t="s">
        <v>116</v>
      </c>
      <c r="B32" t="s">
        <v>117</v>
      </c>
      <c r="C32" t="s">
        <v>118</v>
      </c>
      <c r="D32" s="7" t="s">
        <v>23</v>
      </c>
      <c r="E32" s="7" t="s">
        <v>46</v>
      </c>
      <c r="F32" s="9">
        <f t="shared" si="0"/>
        <v>3</v>
      </c>
      <c r="G32" s="8">
        <v>30924</v>
      </c>
      <c r="H32" s="10" t="str">
        <f t="shared" si="1"/>
        <v>August</v>
      </c>
      <c r="I32" s="10">
        <f t="shared" si="2"/>
        <v>1984</v>
      </c>
      <c r="J32" s="11">
        <f t="shared" ca="1" si="3"/>
        <v>39</v>
      </c>
      <c r="K32" s="3">
        <v>42721</v>
      </c>
      <c r="L32" s="12">
        <f t="shared" ca="1" si="4"/>
        <v>7.3483915126625599</v>
      </c>
      <c r="M32" s="3">
        <v>43933</v>
      </c>
      <c r="N32" s="13">
        <f t="shared" si="5"/>
        <v>44298</v>
      </c>
      <c r="O32" s="13">
        <f t="shared" si="6"/>
        <v>44287</v>
      </c>
    </row>
    <row r="33" spans="1:15" x14ac:dyDescent="0.25">
      <c r="A33" t="s">
        <v>119</v>
      </c>
      <c r="B33" t="s">
        <v>120</v>
      </c>
      <c r="C33" t="s">
        <v>121</v>
      </c>
      <c r="D33" s="7" t="s">
        <v>23</v>
      </c>
      <c r="E33" s="7" t="s">
        <v>54</v>
      </c>
      <c r="F33" s="9">
        <f t="shared" si="0"/>
        <v>5</v>
      </c>
      <c r="G33" s="8">
        <v>24264</v>
      </c>
      <c r="H33" s="10" t="str">
        <f t="shared" si="1"/>
        <v>June</v>
      </c>
      <c r="I33" s="10">
        <f t="shared" si="2"/>
        <v>1966</v>
      </c>
      <c r="J33" s="11">
        <f t="shared" ca="1" si="3"/>
        <v>57</v>
      </c>
      <c r="K33" s="3">
        <v>40890</v>
      </c>
      <c r="L33" s="12">
        <f t="shared" ca="1" si="4"/>
        <v>12.361396303901437</v>
      </c>
      <c r="M33" s="3">
        <v>43971</v>
      </c>
      <c r="N33" s="13">
        <f t="shared" si="5"/>
        <v>44336</v>
      </c>
      <c r="O33" s="13">
        <f t="shared" si="6"/>
        <v>44319</v>
      </c>
    </row>
    <row r="34" spans="1:15" x14ac:dyDescent="0.25">
      <c r="A34" t="s">
        <v>122</v>
      </c>
      <c r="B34" t="s">
        <v>123</v>
      </c>
      <c r="C34" t="s">
        <v>124</v>
      </c>
      <c r="D34" s="7" t="s">
        <v>37</v>
      </c>
      <c r="E34" s="7" t="s">
        <v>91</v>
      </c>
      <c r="F34" s="9">
        <f t="shared" si="0"/>
        <v>9</v>
      </c>
      <c r="G34" s="8">
        <v>23486</v>
      </c>
      <c r="H34" s="10" t="str">
        <f t="shared" si="1"/>
        <v>April</v>
      </c>
      <c r="I34" s="10">
        <f t="shared" si="2"/>
        <v>1964</v>
      </c>
      <c r="J34" s="11">
        <f t="shared" ca="1" si="3"/>
        <v>60</v>
      </c>
      <c r="K34" s="3">
        <v>42691</v>
      </c>
      <c r="L34" s="12">
        <f t="shared" ca="1" si="4"/>
        <v>7.4305270362765228</v>
      </c>
      <c r="M34" s="3">
        <v>43883</v>
      </c>
      <c r="N34" s="13">
        <f t="shared" si="5"/>
        <v>44249</v>
      </c>
      <c r="O34" s="13">
        <f t="shared" si="6"/>
        <v>44228</v>
      </c>
    </row>
    <row r="35" spans="1:15" x14ac:dyDescent="0.25">
      <c r="A35" t="s">
        <v>125</v>
      </c>
      <c r="B35" t="s">
        <v>126</v>
      </c>
      <c r="C35" t="s">
        <v>127</v>
      </c>
      <c r="D35" s="7" t="s">
        <v>23</v>
      </c>
      <c r="E35" s="7" t="s">
        <v>33</v>
      </c>
      <c r="F35" s="9">
        <f t="shared" si="0"/>
        <v>10</v>
      </c>
      <c r="G35" s="8">
        <v>20196</v>
      </c>
      <c r="H35" s="10" t="str">
        <f t="shared" si="1"/>
        <v>April</v>
      </c>
      <c r="I35" s="10">
        <f t="shared" si="2"/>
        <v>1955</v>
      </c>
      <c r="J35" s="11">
        <f t="shared" ca="1" si="3"/>
        <v>69</v>
      </c>
      <c r="K35" s="3">
        <v>42324</v>
      </c>
      <c r="L35" s="12">
        <f t="shared" ca="1" si="4"/>
        <v>8.4353182751540032</v>
      </c>
      <c r="M35" s="3">
        <v>43870</v>
      </c>
      <c r="N35" s="13">
        <f t="shared" si="5"/>
        <v>44236</v>
      </c>
      <c r="O35" s="13">
        <f t="shared" si="6"/>
        <v>44228</v>
      </c>
    </row>
    <row r="36" spans="1:15" x14ac:dyDescent="0.25">
      <c r="A36" t="s">
        <v>128</v>
      </c>
      <c r="B36" t="s">
        <v>129</v>
      </c>
      <c r="C36" t="s">
        <v>130</v>
      </c>
      <c r="D36" s="7" t="s">
        <v>23</v>
      </c>
      <c r="E36" s="7" t="s">
        <v>50</v>
      </c>
      <c r="F36" s="9">
        <f t="shared" si="0"/>
        <v>6</v>
      </c>
      <c r="G36" s="8">
        <v>32181</v>
      </c>
      <c r="H36" s="10" t="str">
        <f t="shared" si="1"/>
        <v>February</v>
      </c>
      <c r="I36" s="10">
        <f t="shared" si="2"/>
        <v>1988</v>
      </c>
      <c r="J36" s="11">
        <f t="shared" ca="1" si="3"/>
        <v>36</v>
      </c>
      <c r="K36" s="3">
        <v>40713</v>
      </c>
      <c r="L36" s="12">
        <f t="shared" ca="1" si="4"/>
        <v>12.845995893223819</v>
      </c>
      <c r="M36" s="3">
        <v>43814</v>
      </c>
      <c r="N36" s="13">
        <f t="shared" si="5"/>
        <v>44180</v>
      </c>
      <c r="O36" s="13">
        <f t="shared" si="6"/>
        <v>44166</v>
      </c>
    </row>
    <row r="37" spans="1:15" x14ac:dyDescent="0.25">
      <c r="A37" t="s">
        <v>131</v>
      </c>
      <c r="B37" t="s">
        <v>132</v>
      </c>
      <c r="C37" t="s">
        <v>133</v>
      </c>
      <c r="D37" s="7" t="s">
        <v>23</v>
      </c>
      <c r="E37" s="7" t="s">
        <v>50</v>
      </c>
      <c r="F37" s="9">
        <f t="shared" si="0"/>
        <v>6</v>
      </c>
      <c r="G37" s="8">
        <v>22801</v>
      </c>
      <c r="H37" s="10" t="str">
        <f t="shared" si="1"/>
        <v>June</v>
      </c>
      <c r="I37" s="10">
        <f t="shared" si="2"/>
        <v>1962</v>
      </c>
      <c r="J37" s="11">
        <f t="shared" ca="1" si="3"/>
        <v>61</v>
      </c>
      <c r="K37" s="3">
        <v>42321</v>
      </c>
      <c r="L37" s="12">
        <f t="shared" ca="1" si="4"/>
        <v>8.4435318275154003</v>
      </c>
      <c r="M37" s="3">
        <v>43940</v>
      </c>
      <c r="N37" s="13">
        <f t="shared" si="5"/>
        <v>44305</v>
      </c>
      <c r="O37" s="13">
        <f t="shared" si="6"/>
        <v>44287</v>
      </c>
    </row>
    <row r="38" spans="1:15" x14ac:dyDescent="0.25">
      <c r="A38" t="s">
        <v>134</v>
      </c>
      <c r="B38" t="s">
        <v>135</v>
      </c>
      <c r="C38" t="s">
        <v>136</v>
      </c>
      <c r="D38" s="7" t="s">
        <v>58</v>
      </c>
      <c r="E38" s="7" t="s">
        <v>33</v>
      </c>
      <c r="F38" s="9">
        <f t="shared" si="0"/>
        <v>10</v>
      </c>
      <c r="G38" s="8">
        <v>24388</v>
      </c>
      <c r="H38" s="10" t="str">
        <f t="shared" si="1"/>
        <v>October</v>
      </c>
      <c r="I38" s="10">
        <f t="shared" si="2"/>
        <v>1966</v>
      </c>
      <c r="J38" s="11">
        <f t="shared" ca="1" si="3"/>
        <v>57</v>
      </c>
      <c r="K38" s="3">
        <v>40188</v>
      </c>
      <c r="L38" s="12">
        <f t="shared" ca="1" si="4"/>
        <v>14.283367556468173</v>
      </c>
      <c r="M38" s="3">
        <v>43965</v>
      </c>
      <c r="N38" s="13">
        <f t="shared" si="5"/>
        <v>44330</v>
      </c>
      <c r="O38" s="13">
        <f t="shared" si="6"/>
        <v>44319</v>
      </c>
    </row>
    <row r="39" spans="1:15" x14ac:dyDescent="0.25">
      <c r="A39" t="s">
        <v>137</v>
      </c>
      <c r="B39" t="s">
        <v>138</v>
      </c>
      <c r="C39" t="s">
        <v>139</v>
      </c>
      <c r="D39" s="7" t="s">
        <v>23</v>
      </c>
      <c r="E39" s="7" t="s">
        <v>24</v>
      </c>
      <c r="F39" s="9">
        <f t="shared" si="0"/>
        <v>7</v>
      </c>
      <c r="G39" s="8">
        <v>31292</v>
      </c>
      <c r="H39" s="10" t="str">
        <f t="shared" si="1"/>
        <v>September</v>
      </c>
      <c r="I39" s="10">
        <f t="shared" si="2"/>
        <v>1985</v>
      </c>
      <c r="J39" s="11">
        <f t="shared" ca="1" si="3"/>
        <v>38</v>
      </c>
      <c r="K39" s="3">
        <v>42002</v>
      </c>
      <c r="L39" s="12">
        <f t="shared" ca="1" si="4"/>
        <v>9.3169062286105415</v>
      </c>
      <c r="M39" s="3">
        <v>43721</v>
      </c>
      <c r="N39" s="13">
        <f t="shared" si="5"/>
        <v>44088</v>
      </c>
      <c r="O39" s="13">
        <f t="shared" si="6"/>
        <v>44075</v>
      </c>
    </row>
  </sheetData>
  <pageMargins left="0.7" right="0.7" top="0.75" bottom="0.75" header="0.3" footer="0.3"/>
  <pageSetup paperSize="9" orientation="portrait" horizontalDpi="75" verticalDpi="7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 Performance Reviews</vt:lpstr>
      <vt:lpstr>Steps-by-step Process</vt:lpstr>
      <vt:lpstr>HR Performance Reviews - Cleane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Sanfuego Gian Carlo</dc:creator>
  <cp:lastModifiedBy>Sanfuego Gian Carlo</cp:lastModifiedBy>
  <dcterms:created xsi:type="dcterms:W3CDTF">2024-04-08T21:09:27Z</dcterms:created>
  <dcterms:modified xsi:type="dcterms:W3CDTF">2024-04-23T00:31:07Z</dcterms:modified>
</cp:coreProperties>
</file>