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 ANALYSIS\PROJECTS\EXCEL\PRACTICE CHALLENGES\COURSE 1\"/>
    </mc:Choice>
  </mc:AlternateContent>
  <xr:revisionPtr revIDLastSave="0" documentId="13_ncr:1_{61D5B9D7-EE9C-4A6A-AE95-43252F2374EB}" xr6:coauthVersionLast="47" xr6:coauthVersionMax="47" xr10:uidLastSave="{00000000-0000-0000-0000-000000000000}"/>
  <bookViews>
    <workbookView xWindow="-120" yWindow="-120" windowWidth="29040" windowHeight="16440" xr2:uid="{3501AF64-5C39-47DE-B852-38FE6E749468}"/>
  </bookViews>
  <sheets>
    <sheet name="HR Analytics" sheetId="3" r:id="rId1"/>
    <sheet name="Steps-by-step Process" sheetId="2" r:id="rId2"/>
    <sheet name="HR Analytics - Cleaned" sheetId="1" r:id="rId3"/>
  </sheets>
  <definedNames>
    <definedName name="_xlnm._FilterDatabase" localSheetId="0" hidden="1">'HR Analytics'!$A$5:$M$25</definedName>
    <definedName name="_xlnm._FilterDatabase" localSheetId="2" hidden="1">'HR Analytics - Cleaned'!$A$6:$M$26</definedName>
    <definedName name="Accounting" localSheetId="0">'HR Analytics'!$M$6:$M$10</definedName>
    <definedName name="Accounting">'HR Analytics - Cleaned'!$M$7:$M$11</definedName>
    <definedName name="Days_Sick" localSheetId="0">'HR Analytics'!$H$5:$H$39</definedName>
    <definedName name="Days_Sick">'HR Analytics - Cleaned'!$H$6:$H$40</definedName>
    <definedName name="Department" localSheetId="0">'HR Analytics'!$E$5:$E$39</definedName>
    <definedName name="Department">'HR Analytics - Cleaned'!$E$6:$E$40</definedName>
    <definedName name="Departments" localSheetId="0">'HR Analytics'!$M$5:$M$10</definedName>
    <definedName name="Departments">'HR Analytics - Cleaned'!$M$6:$M$11</definedName>
    <definedName name="Email" localSheetId="0">'HR Analytics'!$D$5:$D$39</definedName>
    <definedName name="Email">'HR Analytics - Cleaned'!$D$6:$D$40</definedName>
    <definedName name="Emp_ID" localSheetId="0">'HR Analytics'!$A$5:$A$39</definedName>
    <definedName name="Emp_ID">'HR Analytics - Cleaned'!$A$6:$A$40</definedName>
    <definedName name="Full_Name" localSheetId="0">'HR Analytics'!$C$5:$C$39</definedName>
    <definedName name="Full_Name">'HR Analytics - Cleaned'!$C$6:$C$40</definedName>
    <definedName name="Hourly_Rate" localSheetId="0">'HR Analytics'!$F$5:$F$39</definedName>
    <definedName name="Hourly_Rate">'HR Analytics - Cleaned'!$F$6:$F$40</definedName>
    <definedName name="Leave_Allowance">20</definedName>
    <definedName name="Leave_Available" localSheetId="0">'HR Analytics'!$J$5:$J$39</definedName>
    <definedName name="Leave_Available">'HR Analytics - Cleaned'!$J$6:$J$40</definedName>
    <definedName name="Leave_Taken" localSheetId="0">'HR Analytics'!$I$5:$I$39</definedName>
    <definedName name="Leave_Taken">'HR Analytics - Cleaned'!$I$6:$I$40</definedName>
    <definedName name="Overtime" localSheetId="0">'HR Analytics'!$G$2</definedName>
    <definedName name="Overtime">'HR Analytics - Cleaned'!$G$3</definedName>
    <definedName name="Overtime_Rate" localSheetId="0">'HR Analytics'!$G$5:$G$39</definedName>
    <definedName name="Overtime_Rate">'HR Analytics - Cleaned'!$G$6:$G$40</definedName>
    <definedName name="Status" localSheetId="0">'HR Analytics'!$B$5:$B$39</definedName>
    <definedName name="Status">'HR Analytics - Cleaned'!$B$6:$B$40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J6" i="1" a="1"/>
  <c r="J6" i="1" s="1"/>
  <c r="J3" i="1"/>
  <c r="G6" i="1"/>
  <c r="N6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P11" i="1"/>
  <c r="O11" i="1"/>
  <c r="G11" i="1"/>
  <c r="P10" i="1"/>
  <c r="O10" i="1"/>
  <c r="N10" i="1"/>
  <c r="G10" i="1"/>
  <c r="P9" i="1"/>
  <c r="O9" i="1"/>
  <c r="G9" i="1"/>
  <c r="P8" i="1"/>
  <c r="O8" i="1"/>
  <c r="N8" i="1"/>
  <c r="G8" i="1"/>
  <c r="P7" i="1"/>
  <c r="O7" i="1"/>
  <c r="N7" i="1"/>
  <c r="G7" i="1"/>
  <c r="P6" i="1"/>
  <c r="N11" i="1"/>
  <c r="N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<sst xmlns="http://schemas.openxmlformats.org/spreadsheetml/2006/main" count="422" uniqueCount="152">
  <si>
    <t>ZenCo Staff Analytics</t>
  </si>
  <si>
    <t>Overtime:</t>
  </si>
  <si>
    <t>Total Sick Days:</t>
  </si>
  <si>
    <t>Total Leave</t>
  </si>
  <si>
    <t>Average Rate</t>
  </si>
  <si>
    <t>Emp ID</t>
  </si>
  <si>
    <t>Status</t>
  </si>
  <si>
    <t>Full Name</t>
  </si>
  <si>
    <t>Email</t>
  </si>
  <si>
    <t>Department</t>
  </si>
  <si>
    <t>Hourly Rate</t>
  </si>
  <si>
    <t>Overtime Rate</t>
  </si>
  <si>
    <t>Days Sick</t>
  </si>
  <si>
    <t>Leave Taken</t>
  </si>
  <si>
    <t>Leave Available</t>
  </si>
  <si>
    <t>Departments</t>
  </si>
  <si>
    <t>Available</t>
  </si>
  <si>
    <t>Part Time</t>
  </si>
  <si>
    <t>Full Time</t>
  </si>
  <si>
    <t>F1180</t>
  </si>
  <si>
    <t>Stevie Bacata</t>
  </si>
  <si>
    <t>sbacata@zenco.com</t>
  </si>
  <si>
    <t>Sales</t>
  </si>
  <si>
    <t>Accounting</t>
  </si>
  <si>
    <t>F1110</t>
  </si>
  <si>
    <t>Adam Barry</t>
  </si>
  <si>
    <t>abarry@zenco.com</t>
  </si>
  <si>
    <t>Customer Service</t>
  </si>
  <si>
    <t>F1232</t>
  </si>
  <si>
    <t>Connor Betts</t>
  </si>
  <si>
    <t>cbetts@zenco.com</t>
  </si>
  <si>
    <t>Executive</t>
  </si>
  <si>
    <t>P1243</t>
  </si>
  <si>
    <t>Fred Binga</t>
  </si>
  <si>
    <t>fbinga@zenco.com</t>
  </si>
  <si>
    <t>Human Resources</t>
  </si>
  <si>
    <t>P1248</t>
  </si>
  <si>
    <t>Yvette Biti</t>
  </si>
  <si>
    <t>ybiti@zenco.com</t>
  </si>
  <si>
    <t>IT</t>
  </si>
  <si>
    <t>P1227</t>
  </si>
  <si>
    <t>Jim Boller</t>
  </si>
  <si>
    <t>jboller@zenco.com</t>
  </si>
  <si>
    <t>P1230</t>
  </si>
  <si>
    <t>Charlie Bui</t>
  </si>
  <si>
    <t>cbui@zenco.com</t>
  </si>
  <si>
    <t>F1162</t>
  </si>
  <si>
    <t>Barbara Carlton</t>
  </si>
  <si>
    <t>bcarlton@zenco.com</t>
  </si>
  <si>
    <t>P1001</t>
  </si>
  <si>
    <t>Joe Carol</t>
  </si>
  <si>
    <t>jcarol@zenco.com</t>
  </si>
  <si>
    <t>F1224</t>
  </si>
  <si>
    <t>Jim Chaffee</t>
  </si>
  <si>
    <t>jchaffee@zenco.com</t>
  </si>
  <si>
    <t>P1203</t>
  </si>
  <si>
    <t>Samantha Chairs</t>
  </si>
  <si>
    <t>schairs@zenco.com</t>
  </si>
  <si>
    <t>P1211</t>
  </si>
  <si>
    <t>Uma Chaudri</t>
  </si>
  <si>
    <t>uchaudri@zenco.com</t>
  </si>
  <si>
    <t>P1198</t>
  </si>
  <si>
    <t>Elizabeth Chu</t>
  </si>
  <si>
    <t>echu@zenco.com</t>
  </si>
  <si>
    <t>F1003</t>
  </si>
  <si>
    <t>Eric Chung</t>
  </si>
  <si>
    <t>echung@zenco.com</t>
  </si>
  <si>
    <t>F1235</t>
  </si>
  <si>
    <t>Anna Clark</t>
  </si>
  <si>
    <t>aclark@zenco.com</t>
  </si>
  <si>
    <t>P1253</t>
  </si>
  <si>
    <t>Elizabeth Clark</t>
  </si>
  <si>
    <t>eclark@zenco.com</t>
  </si>
  <si>
    <t>P1221</t>
  </si>
  <si>
    <t>Sabrina Cole</t>
  </si>
  <si>
    <t>scole@zenco.com</t>
  </si>
  <si>
    <t>F1186</t>
  </si>
  <si>
    <t>Janet Comuntzis</t>
  </si>
  <si>
    <t>jcomuntzis@zenco.com</t>
  </si>
  <si>
    <t>P1218</t>
  </si>
  <si>
    <t>Bob Decker</t>
  </si>
  <si>
    <t>bdecker@zenco.com</t>
  </si>
  <si>
    <t>F1215</t>
  </si>
  <si>
    <t>Tina Desiato</t>
  </si>
  <si>
    <t>tdesiato@zenco.com</t>
  </si>
  <si>
    <t>P1241</t>
  </si>
  <si>
    <t>Alexandra Donnell</t>
  </si>
  <si>
    <t>adonnell@zenco.com</t>
  </si>
  <si>
    <t>F1246</t>
  </si>
  <si>
    <t>Mark Ellis</t>
  </si>
  <si>
    <t>mellis@zenco.com</t>
  </si>
  <si>
    <t>F1172</t>
  </si>
  <si>
    <t>Nicholas Fernandes</t>
  </si>
  <si>
    <t>nfernandes@zenco.com</t>
  </si>
  <si>
    <t>F1134</t>
  </si>
  <si>
    <t>Mary Ferris</t>
  </si>
  <si>
    <t>mferris@zenco.com</t>
  </si>
  <si>
    <t>F1150</t>
  </si>
  <si>
    <t>Susan Filosa</t>
  </si>
  <si>
    <t>sfilosa@zenco.com</t>
  </si>
  <si>
    <t>P1004</t>
  </si>
  <si>
    <t>Daniel Flanders</t>
  </si>
  <si>
    <t>dflanders@zenco.com</t>
  </si>
  <si>
    <t>F1239</t>
  </si>
  <si>
    <t>Leighton Forrest</t>
  </si>
  <si>
    <t>lforrest@zenco.com</t>
  </si>
  <si>
    <t>F1250</t>
  </si>
  <si>
    <t>Phoebe Gour</t>
  </si>
  <si>
    <t>pgour@zenco.com</t>
  </si>
  <si>
    <t>P1192</t>
  </si>
  <si>
    <t>Mihael Khan</t>
  </si>
  <si>
    <t>mkhan@zenco.com</t>
  </si>
  <si>
    <t>P1249</t>
  </si>
  <si>
    <t>Sean Sanders</t>
  </si>
  <si>
    <t>ssanders@zenco.com</t>
  </si>
  <si>
    <t>P1245</t>
  </si>
  <si>
    <t>Preston Senome</t>
  </si>
  <si>
    <t>psenome@zenco.com</t>
  </si>
  <si>
    <t>P1207</t>
  </si>
  <si>
    <t>Natasha Song</t>
  </si>
  <si>
    <t>nsong@zenco.com</t>
  </si>
  <si>
    <t>P1244</t>
  </si>
  <si>
    <t>Radhya Staples</t>
  </si>
  <si>
    <t>rstaples@zenco.com</t>
  </si>
  <si>
    <t>F1252</t>
  </si>
  <si>
    <t>Mei Wang</t>
  </si>
  <si>
    <t>mwang@zenco.com</t>
  </si>
  <si>
    <t>F1237</t>
  </si>
  <si>
    <t>Aanya Zhang</t>
  </si>
  <si>
    <t>azhang@zenco.com</t>
  </si>
  <si>
    <t>Step-by-step Process:</t>
  </si>
  <si>
    <t>Step 1.)</t>
  </si>
  <si>
    <t>Step 2.)</t>
  </si>
  <si>
    <t>Step 3.)</t>
  </si>
  <si>
    <t>Step 4.)</t>
  </si>
  <si>
    <t>Step 5.)</t>
  </si>
  <si>
    <t>Step 6.)</t>
  </si>
  <si>
    <t>Step 7.)</t>
  </si>
  <si>
    <t>Step 8.)</t>
  </si>
  <si>
    <t>I used the Name Box to change the name of cell G2 to 'Overtime'.</t>
  </si>
  <si>
    <t>Then, in G5, I calculated the overtime rate by multiplying the Hourly Rate by Overtime. I copied the formula down to apply the same calculation for the remaining cells.</t>
  </si>
  <si>
    <t>I used "Create from Selection" to name each of the columns of employee data.</t>
  </si>
  <si>
    <t>In cell J2, I calculated the total number of Days Sick by directly referencing the name of the column rather than selecting the data.</t>
  </si>
  <si>
    <t>I opened the Name Manager and created a new constant called Leave_Allowance with the value 20.</t>
  </si>
  <si>
    <t>Then, in cell J5, I calculated how much leave is still available by subtracting Leave Taken from Leave Allowance. Finally, I copied the formula down to extend the calculation to the remaining cells.</t>
  </si>
  <si>
    <t>I used "Create from Selection" to name the list of departments in column M.</t>
  </si>
  <si>
    <t>I went to the Name Box and selected "Department" to highlight the staff department data.</t>
  </si>
  <si>
    <t xml:space="preserve">Then, I applied Data Validation to the column so that each cell receives a drop-down list of valid departments. </t>
  </si>
  <si>
    <t>Ensuring to avoid confusion and use "Departments" instead of "Department".</t>
  </si>
  <si>
    <t>In cell N5, I calculated the total leave available in the Accounting department. Then, I copied the formula down to extend the calculation to the remaining cells.</t>
  </si>
  <si>
    <t>In cell O5, I calculated the average Hourly Rate for staff who are Part Time and in the Accounting Department, considering the criteria specified in cells M5 and O4.</t>
  </si>
  <si>
    <t>I applied appropriate cell referencing to M5 and O4 so that the formula can be dragged down and then across.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</si>
</sst>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0"/>
      <name val="Aptos Narrow"/>
      <family val="2"/>
      <scheme val="minor"/>
    </font>
    <font>
      <sz val="11"/>
      <color theme="3"/>
      <name val="Aptos Display"/>
      <family val="2"/>
      <scheme val="major"/>
    </font>
    <font>
      <sz val="1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0" applyFont="1"/>
    <xf numFmtId="0" fontId="3" fillId="0" borderId="0" xfId="2" applyFill="1"/>
    <xf numFmtId="0" fontId="3" fillId="2" borderId="0" xfId="2"/>
    <xf numFmtId="0" fontId="3" fillId="2" borderId="0" xfId="2" applyAlignment="1">
      <alignment horizontal="center"/>
    </xf>
    <xf numFmtId="0" fontId="3" fillId="2" borderId="0" xfId="2" applyBorder="1" applyAlignment="1">
      <alignment horizontal="left" wrapText="1"/>
    </xf>
    <xf numFmtId="0" fontId="3" fillId="2" borderId="0" xfId="2" applyBorder="1" applyAlignment="1">
      <alignment horizontal="right" wrapText="1"/>
    </xf>
    <xf numFmtId="0" fontId="3" fillId="2" borderId="0" xfId="2" applyBorder="1" applyAlignment="1">
      <alignment horizontal="center" wrapText="1"/>
    </xf>
    <xf numFmtId="165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1" fillId="3" borderId="0" xfId="3" applyBorder="1" applyAlignment="1">
      <alignment horizontal="left" wrapText="1"/>
    </xf>
    <xf numFmtId="164" fontId="1" fillId="4" borderId="1" xfId="0" applyNumberFormat="1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5" fillId="4" borderId="0" xfId="0" applyFont="1" applyFill="1" applyAlignment="1">
      <alignment horizontal="left" wrapText="1"/>
    </xf>
    <xf numFmtId="1" fontId="1" fillId="4" borderId="0" xfId="0" applyNumberFormat="1" applyFont="1" applyFill="1"/>
    <xf numFmtId="165" fontId="1" fillId="4" borderId="0" xfId="0" applyNumberFormat="1" applyFont="1" applyFill="1"/>
    <xf numFmtId="165" fontId="5" fillId="4" borderId="0" xfId="0" applyNumberFormat="1" applyFont="1" applyFill="1" applyAlignment="1">
      <alignment wrapText="1"/>
    </xf>
    <xf numFmtId="0" fontId="3" fillId="2" borderId="0" xfId="2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0" fontId="5" fillId="0" borderId="0" xfId="0" applyFont="1" applyAlignment="1">
      <alignment horizontal="left" wrapText="1"/>
    </xf>
    <xf numFmtId="1" fontId="1" fillId="0" borderId="0" xfId="0" applyNumberFormat="1" applyFont="1"/>
    <xf numFmtId="165" fontId="1" fillId="0" borderId="0" xfId="0" applyNumberFormat="1" applyFont="1"/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42</xdr:row>
      <xdr:rowOff>66675</xdr:rowOff>
    </xdr:from>
    <xdr:to>
      <xdr:col>4</xdr:col>
      <xdr:colOff>1000125</xdr:colOff>
      <xdr:row>51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11CE72E-33B9-4FF8-8F44-B2F4884D7D41}"/>
            </a:ext>
          </a:extLst>
        </xdr:cNvPr>
        <xdr:cNvSpPr/>
      </xdr:nvSpPr>
      <xdr:spPr>
        <a:xfrm>
          <a:off x="2181225" y="9705975"/>
          <a:ext cx="2609850" cy="1800225"/>
        </a:xfrm>
        <a:prstGeom prst="wedgeRectCallout">
          <a:avLst>
            <a:gd name="adj1" fmla="val 31314"/>
            <a:gd name="adj2" fmla="val -7030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formula in this column =VALUE(LEFT(E5,FIND(" ",E5)-1)) extracts the numeric value at the beginning of a text string in cell E5. It does this by finding the position of the first space in the text using the </a:t>
          </a:r>
          <a:r>
            <a:rPr lang="en-PH"/>
            <a:t>FIND</a:t>
          </a:r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function, then extracting the characters before that space using the </a:t>
          </a:r>
          <a:r>
            <a:rPr lang="en-PH"/>
            <a:t>LEFT</a:t>
          </a:r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function, and finally converting the extracted text into a numeric value using the </a:t>
          </a:r>
          <a:r>
            <a:rPr lang="en-PH"/>
            <a:t>VALUE</a:t>
          </a:r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function.</a:t>
          </a:r>
          <a:endParaRPr lang="en-PH" sz="1100"/>
        </a:p>
      </xdr:txBody>
    </xdr:sp>
    <xdr:clientData/>
  </xdr:twoCellAnchor>
  <xdr:twoCellAnchor>
    <xdr:from>
      <xdr:col>3</xdr:col>
      <xdr:colOff>742950</xdr:colOff>
      <xdr:row>0</xdr:row>
      <xdr:rowOff>28576</xdr:rowOff>
    </xdr:from>
    <xdr:to>
      <xdr:col>4</xdr:col>
      <xdr:colOff>981075</xdr:colOff>
      <xdr:row>3</xdr:row>
      <xdr:rowOff>142876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69F568F6-89F4-43BC-BEFE-EF575E6A5564}"/>
            </a:ext>
          </a:extLst>
        </xdr:cNvPr>
        <xdr:cNvSpPr/>
      </xdr:nvSpPr>
      <xdr:spPr>
        <a:xfrm>
          <a:off x="3038475" y="28576"/>
          <a:ext cx="1733550" cy="914400"/>
        </a:xfrm>
        <a:prstGeom prst="wedgeRectCallout">
          <a:avLst>
            <a:gd name="adj1" fmla="val 134451"/>
            <a:gd name="adj2" fmla="val -70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here, I use the name box to name this cell to Overtime.</a:t>
          </a:r>
          <a:endParaRPr lang="en-PH" sz="1100"/>
        </a:p>
      </xdr:txBody>
    </xdr:sp>
    <xdr:clientData/>
  </xdr:twoCellAnchor>
  <xdr:twoCellAnchor>
    <xdr:from>
      <xdr:col>8</xdr:col>
      <xdr:colOff>409575</xdr:colOff>
      <xdr:row>42</xdr:row>
      <xdr:rowOff>95250</xdr:rowOff>
    </xdr:from>
    <xdr:to>
      <xdr:col>12</xdr:col>
      <xdr:colOff>333375</xdr:colOff>
      <xdr:row>49</xdr:row>
      <xdr:rowOff>66675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9E198785-6284-4D6D-8BCC-DE540878489A}"/>
            </a:ext>
          </a:extLst>
        </xdr:cNvPr>
        <xdr:cNvSpPr/>
      </xdr:nvSpPr>
      <xdr:spPr>
        <a:xfrm>
          <a:off x="8077200" y="10039350"/>
          <a:ext cx="2400300" cy="1304925"/>
        </a:xfrm>
        <a:prstGeom prst="wedgeRectCallout">
          <a:avLst>
            <a:gd name="adj1" fmla="val -4602"/>
            <a:gd name="adj2" fmla="val -8163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PH">
              <a:effectLst/>
            </a:rPr>
            <a:t>This formula calculates the remaining leave allowance by subtracting the total leave taken from the leave allowance.</a:t>
          </a:r>
          <a:r>
            <a:rPr lang="en-PH" baseline="0">
              <a:effectLst/>
            </a:rPr>
            <a:t> However if you can observe, leave allowance is nowhere to be found in this sheet, because that is also a named range with constant value of 20.</a:t>
          </a:r>
          <a:b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PH" sz="1100"/>
        </a:p>
      </xdr:txBody>
    </xdr:sp>
    <xdr:clientData/>
  </xdr:twoCellAnchor>
  <xdr:twoCellAnchor>
    <xdr:from>
      <xdr:col>13</xdr:col>
      <xdr:colOff>466725</xdr:colOff>
      <xdr:row>14</xdr:row>
      <xdr:rowOff>219074</xdr:rowOff>
    </xdr:from>
    <xdr:to>
      <xdr:col>18</xdr:col>
      <xdr:colOff>104775</xdr:colOff>
      <xdr:row>19</xdr:row>
      <xdr:rowOff>38099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B4589C84-1709-49C0-9551-27226ACEDFDE}"/>
            </a:ext>
          </a:extLst>
        </xdr:cNvPr>
        <xdr:cNvSpPr/>
      </xdr:nvSpPr>
      <xdr:spPr>
        <a:xfrm>
          <a:off x="11944350" y="3495674"/>
          <a:ext cx="3333750" cy="1152525"/>
        </a:xfrm>
        <a:prstGeom prst="wedgeRectCallout">
          <a:avLst>
            <a:gd name="adj1" fmla="val -48470"/>
            <a:gd name="adj2" fmla="val -1115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formula =SUMIFS(Leave_Available,Department,M6) calculates the total leave available for the department specified in cell M6. It sums up the values in the range named "Leave_Available" based on the corresponding values in the range named "Department" matching the value in cell M6.</a:t>
          </a:r>
          <a:endParaRPr lang="en-PH" sz="1100"/>
        </a:p>
      </xdr:txBody>
    </xdr:sp>
    <xdr:clientData/>
  </xdr:twoCellAnchor>
  <xdr:twoCellAnchor>
    <xdr:from>
      <xdr:col>5</xdr:col>
      <xdr:colOff>904876</xdr:colOff>
      <xdr:row>42</xdr:row>
      <xdr:rowOff>66676</xdr:rowOff>
    </xdr:from>
    <xdr:to>
      <xdr:col>7</xdr:col>
      <xdr:colOff>304800</xdr:colOff>
      <xdr:row>47</xdr:row>
      <xdr:rowOff>66676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EDBCD143-901E-40FA-A9AE-0CFCD9C75184}"/>
            </a:ext>
          </a:extLst>
        </xdr:cNvPr>
        <xdr:cNvSpPr/>
      </xdr:nvSpPr>
      <xdr:spPr>
        <a:xfrm>
          <a:off x="5753101" y="9705976"/>
          <a:ext cx="1247774" cy="952500"/>
        </a:xfrm>
        <a:prstGeom prst="wedgeRectCallout">
          <a:avLst>
            <a:gd name="adj1" fmla="val -7111"/>
            <a:gd name="adj2" fmla="val -8783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formula multiplies the value in cell F5 by the value in a cell named "Overtime". </a:t>
          </a:r>
          <a:endParaRPr lang="en-PH" sz="1100"/>
        </a:p>
      </xdr:txBody>
    </xdr:sp>
    <xdr:clientData/>
  </xdr:twoCellAnchor>
  <xdr:twoCellAnchor>
    <xdr:from>
      <xdr:col>10</xdr:col>
      <xdr:colOff>171451</xdr:colOff>
      <xdr:row>13</xdr:row>
      <xdr:rowOff>171450</xdr:rowOff>
    </xdr:from>
    <xdr:to>
      <xdr:col>13</xdr:col>
      <xdr:colOff>428625</xdr:colOff>
      <xdr:row>17</xdr:row>
      <xdr:rowOff>171449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ADD1EE1-750C-497C-846B-55A6FF64594F}"/>
            </a:ext>
          </a:extLst>
        </xdr:cNvPr>
        <xdr:cNvSpPr/>
      </xdr:nvSpPr>
      <xdr:spPr>
        <a:xfrm>
          <a:off x="9782176" y="3257550"/>
          <a:ext cx="2124074" cy="1142999"/>
        </a:xfrm>
        <a:prstGeom prst="wedgeRectCallout">
          <a:avLst>
            <a:gd name="adj1" fmla="val -1999"/>
            <a:gd name="adj2" fmla="val -9295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created a Name</a:t>
          </a:r>
          <a:r>
            <a:rPr lang="en-PH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 Range to name this list of departments as "Departments" and apply data validation in "Department" column, and you will see that there is a drop down button there.</a:t>
          </a:r>
          <a:endParaRPr lang="en-PH" sz="1100"/>
        </a:p>
      </xdr:txBody>
    </xdr:sp>
    <xdr:clientData/>
  </xdr:twoCellAnchor>
  <xdr:twoCellAnchor>
    <xdr:from>
      <xdr:col>10</xdr:col>
      <xdr:colOff>171449</xdr:colOff>
      <xdr:row>0</xdr:row>
      <xdr:rowOff>9526</xdr:rowOff>
    </xdr:from>
    <xdr:to>
      <xdr:col>13</xdr:col>
      <xdr:colOff>504824</xdr:colOff>
      <xdr:row>2</xdr:row>
      <xdr:rowOff>180976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7F8219FE-7653-4B2D-A7E4-D851A22B2843}"/>
            </a:ext>
          </a:extLst>
        </xdr:cNvPr>
        <xdr:cNvSpPr/>
      </xdr:nvSpPr>
      <xdr:spPr>
        <a:xfrm>
          <a:off x="9782174" y="9526"/>
          <a:ext cx="2200275" cy="781050"/>
        </a:xfrm>
        <a:prstGeom prst="wedgeRectCallout">
          <a:avLst>
            <a:gd name="adj1" fmla="val -54855"/>
            <a:gd name="adj2" fmla="val 3857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formula calculates the sum of the values in the range named "Days_Sick". It adds up all the days sick recorded in the specified range.</a:t>
          </a:r>
          <a:endParaRPr lang="en-PH" sz="1100"/>
        </a:p>
      </xdr:txBody>
    </xdr:sp>
    <xdr:clientData/>
  </xdr:twoCellAnchor>
  <xdr:twoCellAnchor>
    <xdr:from>
      <xdr:col>16</xdr:col>
      <xdr:colOff>66674</xdr:colOff>
      <xdr:row>0</xdr:row>
      <xdr:rowOff>0</xdr:rowOff>
    </xdr:from>
    <xdr:to>
      <xdr:col>22</xdr:col>
      <xdr:colOff>152399</xdr:colOff>
      <xdr:row>5</xdr:row>
      <xdr:rowOff>123825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9A41A9D9-8CA6-4BC2-BA0F-69D0B8AF1836}"/>
            </a:ext>
          </a:extLst>
        </xdr:cNvPr>
        <xdr:cNvSpPr/>
      </xdr:nvSpPr>
      <xdr:spPr>
        <a:xfrm>
          <a:off x="14039849" y="0"/>
          <a:ext cx="3686175" cy="1304925"/>
        </a:xfrm>
        <a:prstGeom prst="wedgeRectCallout">
          <a:avLst>
            <a:gd name="adj1" fmla="val -49761"/>
            <a:gd name="adj2" fmla="val 929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formula in Averate Rate Status calculates the average hourly rate for employees in a specific department (specified in cell M6) and with a specific status (specified in cell O5 and P5). It averages the values in the range named "Hourly_Rate" based on the corresponding values in the range named "Department" matching the value in cell M6 and in the range named "Status" matching the value in cell O5.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3366-D0E7-4704-8347-40C44B26E4BF}">
  <dimension ref="A1:P39"/>
  <sheetViews>
    <sheetView tabSelected="1" zoomScaleNormal="100" workbookViewId="0">
      <selection activeCell="M16" sqref="M16"/>
    </sheetView>
  </sheetViews>
  <sheetFormatPr defaultColWidth="9" defaultRowHeight="15" x14ac:dyDescent="0.25"/>
  <cols>
    <col min="1" max="1" width="8.7109375" style="3" customWidth="1"/>
    <col min="2" max="2" width="9.7109375" style="3" customWidth="1"/>
    <col min="3" max="3" width="16" style="3" customWidth="1"/>
    <col min="4" max="4" width="22.42578125" style="3" customWidth="1"/>
    <col min="5" max="5" width="15.85546875" style="3" customWidth="1"/>
    <col min="6" max="7" width="13.85546875" style="3" customWidth="1"/>
    <col min="8" max="10" width="14.5703125" style="3" customWidth="1"/>
    <col min="11" max="12" width="4" style="3" customWidth="1"/>
    <col min="13" max="13" width="20" style="3" customWidth="1"/>
    <col min="14" max="14" width="12.5703125" style="3" customWidth="1"/>
    <col min="15" max="15" width="12.7109375" style="3" customWidth="1"/>
    <col min="16" max="16" width="12.140625" style="3" customWidth="1"/>
    <col min="17" max="16384" width="9" style="3"/>
  </cols>
  <sheetData>
    <row r="1" spans="1:16" ht="24" x14ac:dyDescent="0.4">
      <c r="A1" s="1" t="s">
        <v>0</v>
      </c>
      <c r="B1" s="2"/>
      <c r="J1" s="4"/>
    </row>
    <row r="2" spans="1:16" x14ac:dyDescent="0.25">
      <c r="F2" s="5" t="s">
        <v>1</v>
      </c>
      <c r="G2" s="23"/>
      <c r="I2" s="5" t="s">
        <v>2</v>
      </c>
      <c r="J2" s="24"/>
    </row>
    <row r="3" spans="1:16" x14ac:dyDescent="0.25">
      <c r="N3" s="6" t="s">
        <v>3</v>
      </c>
      <c r="O3" s="20" t="s">
        <v>4</v>
      </c>
      <c r="P3" s="20"/>
    </row>
    <row r="4" spans="1:16" x14ac:dyDescent="0.2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M4" s="7" t="s">
        <v>15</v>
      </c>
      <c r="N4" s="9" t="s">
        <v>16</v>
      </c>
      <c r="O4" s="6" t="s">
        <v>17</v>
      </c>
      <c r="P4" s="6" t="s">
        <v>18</v>
      </c>
    </row>
    <row r="5" spans="1:16" x14ac:dyDescent="0.25">
      <c r="A5" s="3" t="s">
        <v>19</v>
      </c>
      <c r="B5" s="3" t="s">
        <v>18</v>
      </c>
      <c r="C5" s="3" t="s">
        <v>20</v>
      </c>
      <c r="D5" s="3" t="s">
        <v>21</v>
      </c>
      <c r="E5" s="25" t="s">
        <v>22</v>
      </c>
      <c r="F5" s="10">
        <v>92.5</v>
      </c>
      <c r="G5" s="10"/>
      <c r="H5" s="11">
        <v>3</v>
      </c>
      <c r="I5" s="11">
        <v>16</v>
      </c>
      <c r="M5" s="12" t="s">
        <v>23</v>
      </c>
      <c r="N5" s="26"/>
      <c r="O5" s="27"/>
      <c r="P5" s="27"/>
    </row>
    <row r="6" spans="1:16" ht="30" x14ac:dyDescent="0.25">
      <c r="A6" s="3" t="s">
        <v>24</v>
      </c>
      <c r="B6" s="3" t="s">
        <v>18</v>
      </c>
      <c r="C6" s="3" t="s">
        <v>25</v>
      </c>
      <c r="D6" s="3" t="s">
        <v>26</v>
      </c>
      <c r="E6" s="25" t="s">
        <v>27</v>
      </c>
      <c r="F6" s="10">
        <v>75.900000000000006</v>
      </c>
      <c r="G6" s="10"/>
      <c r="H6" s="11">
        <v>8</v>
      </c>
      <c r="I6" s="11">
        <v>15</v>
      </c>
      <c r="M6" s="12" t="s">
        <v>27</v>
      </c>
      <c r="N6" s="26"/>
      <c r="O6" s="27"/>
      <c r="P6" s="27"/>
    </row>
    <row r="7" spans="1:16" x14ac:dyDescent="0.25">
      <c r="A7" s="3" t="s">
        <v>28</v>
      </c>
      <c r="B7" s="3" t="s">
        <v>18</v>
      </c>
      <c r="C7" s="3" t="s">
        <v>29</v>
      </c>
      <c r="D7" s="3" t="s">
        <v>30</v>
      </c>
      <c r="E7" s="25" t="s">
        <v>22</v>
      </c>
      <c r="F7" s="10">
        <v>146.5</v>
      </c>
      <c r="G7" s="10"/>
      <c r="H7" s="11">
        <v>1</v>
      </c>
      <c r="I7" s="11">
        <v>17</v>
      </c>
      <c r="M7" s="12" t="s">
        <v>31</v>
      </c>
      <c r="N7" s="26"/>
      <c r="O7" s="27"/>
      <c r="P7" s="27"/>
    </row>
    <row r="8" spans="1:16" ht="30" x14ac:dyDescent="0.25">
      <c r="A8" s="3" t="s">
        <v>32</v>
      </c>
      <c r="B8" s="3" t="s">
        <v>17</v>
      </c>
      <c r="C8" s="3" t="s">
        <v>33</v>
      </c>
      <c r="D8" s="3" t="s">
        <v>34</v>
      </c>
      <c r="E8" s="25" t="s">
        <v>35</v>
      </c>
      <c r="F8" s="10">
        <v>63.2</v>
      </c>
      <c r="G8" s="10"/>
      <c r="H8" s="11">
        <v>0</v>
      </c>
      <c r="I8" s="11">
        <v>12</v>
      </c>
      <c r="M8" s="12" t="s">
        <v>35</v>
      </c>
      <c r="N8" s="26"/>
      <c r="O8" s="27"/>
      <c r="P8" s="27"/>
    </row>
    <row r="9" spans="1:16" x14ac:dyDescent="0.25">
      <c r="A9" s="3" t="s">
        <v>36</v>
      </c>
      <c r="B9" s="3" t="s">
        <v>17</v>
      </c>
      <c r="C9" s="3" t="s">
        <v>37</v>
      </c>
      <c r="D9" s="3" t="s">
        <v>38</v>
      </c>
      <c r="E9" s="25" t="s">
        <v>22</v>
      </c>
      <c r="F9" s="10">
        <v>121.5</v>
      </c>
      <c r="G9" s="10"/>
      <c r="H9" s="11">
        <v>3</v>
      </c>
      <c r="I9" s="11">
        <v>15</v>
      </c>
      <c r="M9" s="12" t="s">
        <v>39</v>
      </c>
      <c r="N9" s="26"/>
      <c r="O9" s="27"/>
      <c r="P9" s="27"/>
    </row>
    <row r="10" spans="1:16" x14ac:dyDescent="0.25">
      <c r="A10" s="3" t="s">
        <v>40</v>
      </c>
      <c r="B10" s="3" t="s">
        <v>17</v>
      </c>
      <c r="C10" s="3" t="s">
        <v>41</v>
      </c>
      <c r="D10" s="3" t="s">
        <v>42</v>
      </c>
      <c r="E10" s="25" t="s">
        <v>23</v>
      </c>
      <c r="F10" s="10">
        <v>96.4</v>
      </c>
      <c r="G10" s="10"/>
      <c r="H10" s="11">
        <v>15</v>
      </c>
      <c r="I10" s="11">
        <v>7</v>
      </c>
      <c r="M10" s="12" t="s">
        <v>22</v>
      </c>
      <c r="N10" s="26"/>
      <c r="O10" s="27"/>
      <c r="P10" s="27"/>
    </row>
    <row r="11" spans="1:16" x14ac:dyDescent="0.25">
      <c r="A11" s="3" t="s">
        <v>43</v>
      </c>
      <c r="B11" s="3" t="s">
        <v>17</v>
      </c>
      <c r="C11" s="3" t="s">
        <v>44</v>
      </c>
      <c r="D11" s="3" t="s">
        <v>45</v>
      </c>
      <c r="E11" s="25" t="s">
        <v>22</v>
      </c>
      <c r="F11" s="10">
        <v>185.2</v>
      </c>
      <c r="G11" s="10"/>
      <c r="H11" s="11">
        <v>3</v>
      </c>
      <c r="I11" s="11">
        <v>12</v>
      </c>
    </row>
    <row r="12" spans="1:16" x14ac:dyDescent="0.25">
      <c r="A12" s="3" t="s">
        <v>46</v>
      </c>
      <c r="B12" s="3" t="s">
        <v>18</v>
      </c>
      <c r="C12" s="3" t="s">
        <v>47</v>
      </c>
      <c r="D12" s="3" t="s">
        <v>48</v>
      </c>
      <c r="E12" s="25" t="s">
        <v>22</v>
      </c>
      <c r="F12" s="10">
        <v>186.4</v>
      </c>
      <c r="G12" s="10"/>
      <c r="H12" s="11">
        <v>6</v>
      </c>
      <c r="I12" s="11">
        <v>20</v>
      </c>
    </row>
    <row r="13" spans="1:16" x14ac:dyDescent="0.25">
      <c r="A13" s="3" t="s">
        <v>49</v>
      </c>
      <c r="B13" s="3" t="s">
        <v>17</v>
      </c>
      <c r="C13" s="3" t="s">
        <v>50</v>
      </c>
      <c r="D13" s="3" t="s">
        <v>51</v>
      </c>
      <c r="E13" s="25" t="s">
        <v>31</v>
      </c>
      <c r="F13" s="10">
        <v>113.4</v>
      </c>
      <c r="G13" s="10"/>
      <c r="H13" s="11">
        <v>2</v>
      </c>
      <c r="I13" s="11">
        <v>9</v>
      </c>
    </row>
    <row r="14" spans="1:16" ht="30" x14ac:dyDescent="0.25">
      <c r="A14" s="3" t="s">
        <v>52</v>
      </c>
      <c r="B14" s="3" t="s">
        <v>18</v>
      </c>
      <c r="C14" s="3" t="s">
        <v>53</v>
      </c>
      <c r="D14" s="3" t="s">
        <v>54</v>
      </c>
      <c r="E14" s="25" t="s">
        <v>35</v>
      </c>
      <c r="F14" s="10">
        <v>53.5</v>
      </c>
      <c r="G14" s="10"/>
      <c r="H14" s="11">
        <v>4</v>
      </c>
      <c r="I14" s="11">
        <v>6</v>
      </c>
    </row>
    <row r="15" spans="1:16" x14ac:dyDescent="0.25">
      <c r="A15" s="3" t="s">
        <v>55</v>
      </c>
      <c r="B15" s="3" t="s">
        <v>17</v>
      </c>
      <c r="C15" s="3" t="s">
        <v>56</v>
      </c>
      <c r="D15" s="3" t="s">
        <v>57</v>
      </c>
      <c r="E15" s="25" t="s">
        <v>22</v>
      </c>
      <c r="F15" s="10">
        <v>158.69999999999999</v>
      </c>
      <c r="G15" s="10"/>
      <c r="H15" s="11">
        <v>1</v>
      </c>
      <c r="I15" s="11">
        <v>20</v>
      </c>
    </row>
    <row r="16" spans="1:16" ht="30" x14ac:dyDescent="0.25">
      <c r="A16" s="3" t="s">
        <v>58</v>
      </c>
      <c r="B16" s="3" t="s">
        <v>17</v>
      </c>
      <c r="C16" s="3" t="s">
        <v>59</v>
      </c>
      <c r="D16" s="3" t="s">
        <v>60</v>
      </c>
      <c r="E16" s="25" t="s">
        <v>35</v>
      </c>
      <c r="F16" s="10">
        <v>128.1</v>
      </c>
      <c r="G16" s="10"/>
      <c r="H16" s="11">
        <v>7</v>
      </c>
      <c r="I16" s="11">
        <v>18</v>
      </c>
    </row>
    <row r="17" spans="1:9" x14ac:dyDescent="0.25">
      <c r="A17" s="3" t="s">
        <v>61</v>
      </c>
      <c r="B17" s="3" t="s">
        <v>17</v>
      </c>
      <c r="C17" s="3" t="s">
        <v>62</v>
      </c>
      <c r="D17" s="3" t="s">
        <v>63</v>
      </c>
      <c r="E17" s="25" t="s">
        <v>39</v>
      </c>
      <c r="F17" s="10">
        <v>99.3</v>
      </c>
      <c r="G17" s="10"/>
      <c r="H17" s="11">
        <v>5</v>
      </c>
      <c r="I17" s="11">
        <v>17</v>
      </c>
    </row>
    <row r="18" spans="1:9" x14ac:dyDescent="0.25">
      <c r="A18" s="3" t="s">
        <v>64</v>
      </c>
      <c r="B18" s="3" t="s">
        <v>18</v>
      </c>
      <c r="C18" s="3" t="s">
        <v>65</v>
      </c>
      <c r="D18" s="3" t="s">
        <v>66</v>
      </c>
      <c r="E18" s="25" t="s">
        <v>39</v>
      </c>
      <c r="F18" s="10">
        <v>104.8</v>
      </c>
      <c r="G18" s="10"/>
      <c r="H18" s="11">
        <v>2</v>
      </c>
      <c r="I18" s="11">
        <v>17</v>
      </c>
    </row>
    <row r="19" spans="1:9" x14ac:dyDescent="0.25">
      <c r="A19" s="3" t="s">
        <v>67</v>
      </c>
      <c r="B19" s="3" t="s">
        <v>18</v>
      </c>
      <c r="C19" s="3" t="s">
        <v>68</v>
      </c>
      <c r="D19" s="3" t="s">
        <v>69</v>
      </c>
      <c r="E19" s="25" t="s">
        <v>23</v>
      </c>
      <c r="F19" s="10">
        <v>153.1</v>
      </c>
      <c r="G19" s="10"/>
      <c r="H19" s="11">
        <v>2</v>
      </c>
      <c r="I19" s="11">
        <v>12</v>
      </c>
    </row>
    <row r="20" spans="1:9" ht="30" x14ac:dyDescent="0.25">
      <c r="A20" s="3" t="s">
        <v>70</v>
      </c>
      <c r="B20" s="3" t="s">
        <v>17</v>
      </c>
      <c r="C20" s="3" t="s">
        <v>71</v>
      </c>
      <c r="D20" s="3" t="s">
        <v>72</v>
      </c>
      <c r="E20" s="25" t="s">
        <v>27</v>
      </c>
      <c r="F20" s="10">
        <v>67.2</v>
      </c>
      <c r="G20" s="10"/>
      <c r="H20" s="11">
        <v>1</v>
      </c>
      <c r="I20" s="11">
        <v>5</v>
      </c>
    </row>
    <row r="21" spans="1:9" ht="30" x14ac:dyDescent="0.25">
      <c r="A21" s="3" t="s">
        <v>73</v>
      </c>
      <c r="B21" s="3" t="s">
        <v>17</v>
      </c>
      <c r="C21" s="3" t="s">
        <v>74</v>
      </c>
      <c r="D21" s="3" t="s">
        <v>75</v>
      </c>
      <c r="E21" s="25" t="s">
        <v>27</v>
      </c>
      <c r="F21" s="10">
        <v>76.599999999999994</v>
      </c>
      <c r="G21" s="10"/>
      <c r="H21" s="11">
        <v>0</v>
      </c>
      <c r="I21" s="11">
        <v>3</v>
      </c>
    </row>
    <row r="22" spans="1:9" ht="30" x14ac:dyDescent="0.25">
      <c r="A22" s="3" t="s">
        <v>76</v>
      </c>
      <c r="B22" s="3" t="s">
        <v>18</v>
      </c>
      <c r="C22" s="3" t="s">
        <v>77</v>
      </c>
      <c r="D22" s="3" t="s">
        <v>78</v>
      </c>
      <c r="E22" s="25" t="s">
        <v>27</v>
      </c>
      <c r="F22" s="10">
        <v>92.6</v>
      </c>
      <c r="G22" s="10"/>
      <c r="H22" s="11">
        <v>1</v>
      </c>
      <c r="I22" s="11">
        <v>14</v>
      </c>
    </row>
    <row r="23" spans="1:9" x14ac:dyDescent="0.25">
      <c r="A23" s="3" t="s">
        <v>79</v>
      </c>
      <c r="B23" s="3" t="s">
        <v>17</v>
      </c>
      <c r="C23" s="3" t="s">
        <v>80</v>
      </c>
      <c r="D23" s="3" t="s">
        <v>81</v>
      </c>
      <c r="E23" s="25" t="s">
        <v>39</v>
      </c>
      <c r="F23" s="10">
        <v>95</v>
      </c>
      <c r="G23" s="10"/>
      <c r="H23" s="11">
        <v>5</v>
      </c>
      <c r="I23" s="11">
        <v>18</v>
      </c>
    </row>
    <row r="24" spans="1:9" x14ac:dyDescent="0.25">
      <c r="A24" s="3" t="s">
        <v>82</v>
      </c>
      <c r="B24" s="3" t="s">
        <v>18</v>
      </c>
      <c r="C24" s="3" t="s">
        <v>83</v>
      </c>
      <c r="D24" s="3" t="s">
        <v>84</v>
      </c>
      <c r="E24" s="3" t="s">
        <v>39</v>
      </c>
      <c r="F24" s="10">
        <v>88.4</v>
      </c>
      <c r="G24" s="10"/>
      <c r="H24" s="11">
        <v>5</v>
      </c>
      <c r="I24" s="11">
        <v>18</v>
      </c>
    </row>
    <row r="25" spans="1:9" x14ac:dyDescent="0.25">
      <c r="A25" s="3" t="s">
        <v>85</v>
      </c>
      <c r="B25" s="3" t="s">
        <v>17</v>
      </c>
      <c r="C25" s="3" t="s">
        <v>86</v>
      </c>
      <c r="D25" s="3" t="s">
        <v>87</v>
      </c>
      <c r="E25" s="25" t="s">
        <v>23</v>
      </c>
      <c r="F25" s="10">
        <v>64.3</v>
      </c>
      <c r="G25" s="10"/>
      <c r="H25" s="11">
        <v>3</v>
      </c>
      <c r="I25" s="11">
        <v>9</v>
      </c>
    </row>
    <row r="26" spans="1:9" x14ac:dyDescent="0.25">
      <c r="A26" s="3" t="s">
        <v>88</v>
      </c>
      <c r="B26" s="3" t="s">
        <v>18</v>
      </c>
      <c r="C26" s="3" t="s">
        <v>89</v>
      </c>
      <c r="D26" s="3" t="s">
        <v>90</v>
      </c>
      <c r="E26" s="25" t="s">
        <v>39</v>
      </c>
      <c r="F26" s="10">
        <v>81.2</v>
      </c>
      <c r="G26" s="10"/>
      <c r="H26" s="11">
        <v>1</v>
      </c>
      <c r="I26" s="11">
        <v>13</v>
      </c>
    </row>
    <row r="27" spans="1:9" x14ac:dyDescent="0.25">
      <c r="A27" s="3" t="s">
        <v>91</v>
      </c>
      <c r="B27" s="3" t="s">
        <v>18</v>
      </c>
      <c r="C27" s="3" t="s">
        <v>92</v>
      </c>
      <c r="D27" s="3" t="s">
        <v>93</v>
      </c>
      <c r="E27" s="25" t="s">
        <v>23</v>
      </c>
      <c r="F27" s="10">
        <v>119</v>
      </c>
      <c r="G27" s="10"/>
      <c r="H27" s="11">
        <v>5</v>
      </c>
      <c r="I27" s="11">
        <v>18</v>
      </c>
    </row>
    <row r="28" spans="1:9" x14ac:dyDescent="0.25">
      <c r="A28" s="3" t="s">
        <v>94</v>
      </c>
      <c r="B28" s="3" t="s">
        <v>18</v>
      </c>
      <c r="C28" s="3" t="s">
        <v>95</v>
      </c>
      <c r="D28" s="3" t="s">
        <v>96</v>
      </c>
      <c r="E28" s="25" t="s">
        <v>22</v>
      </c>
      <c r="F28" s="10">
        <v>73</v>
      </c>
      <c r="G28" s="10"/>
      <c r="H28" s="11">
        <v>3</v>
      </c>
      <c r="I28" s="11">
        <v>19</v>
      </c>
    </row>
    <row r="29" spans="1:9" ht="30" x14ac:dyDescent="0.25">
      <c r="A29" s="3" t="s">
        <v>97</v>
      </c>
      <c r="B29" s="3" t="s">
        <v>18</v>
      </c>
      <c r="C29" s="3" t="s">
        <v>98</v>
      </c>
      <c r="D29" s="3" t="s">
        <v>99</v>
      </c>
      <c r="E29" s="25" t="s">
        <v>27</v>
      </c>
      <c r="F29" s="10">
        <v>62.5</v>
      </c>
      <c r="G29" s="10"/>
      <c r="H29" s="11">
        <v>0</v>
      </c>
      <c r="I29" s="11">
        <v>15</v>
      </c>
    </row>
    <row r="30" spans="1:9" x14ac:dyDescent="0.25">
      <c r="A30" s="3" t="s">
        <v>100</v>
      </c>
      <c r="B30" s="3" t="s">
        <v>17</v>
      </c>
      <c r="C30" s="3" t="s">
        <v>101</v>
      </c>
      <c r="D30" s="3" t="s">
        <v>102</v>
      </c>
      <c r="E30" s="25" t="s">
        <v>22</v>
      </c>
      <c r="F30" s="10">
        <v>157</v>
      </c>
      <c r="G30" s="10"/>
      <c r="H30" s="11">
        <v>4</v>
      </c>
      <c r="I30" s="11">
        <v>14</v>
      </c>
    </row>
    <row r="31" spans="1:9" x14ac:dyDescent="0.25">
      <c r="A31" s="3" t="s">
        <v>103</v>
      </c>
      <c r="B31" s="3" t="s">
        <v>18</v>
      </c>
      <c r="C31" s="3" t="s">
        <v>104</v>
      </c>
      <c r="D31" s="3" t="s">
        <v>105</v>
      </c>
      <c r="E31" s="25" t="s">
        <v>22</v>
      </c>
      <c r="F31" s="10">
        <v>140.5</v>
      </c>
      <c r="G31" s="10"/>
      <c r="H31" s="11">
        <v>2</v>
      </c>
      <c r="I31" s="11">
        <v>16</v>
      </c>
    </row>
    <row r="32" spans="1:9" x14ac:dyDescent="0.25">
      <c r="A32" s="3" t="s">
        <v>106</v>
      </c>
      <c r="B32" s="3" t="s">
        <v>18</v>
      </c>
      <c r="C32" s="3" t="s">
        <v>107</v>
      </c>
      <c r="D32" s="3" t="s">
        <v>108</v>
      </c>
      <c r="E32" s="25" t="s">
        <v>22</v>
      </c>
      <c r="F32" s="10">
        <v>145.9</v>
      </c>
      <c r="G32" s="10"/>
      <c r="H32" s="11">
        <v>12</v>
      </c>
      <c r="I32" s="11">
        <v>9</v>
      </c>
    </row>
    <row r="33" spans="1:9" x14ac:dyDescent="0.25">
      <c r="A33" s="3" t="s">
        <v>109</v>
      </c>
      <c r="B33" s="3" t="s">
        <v>17</v>
      </c>
      <c r="C33" s="3" t="s">
        <v>110</v>
      </c>
      <c r="D33" s="3" t="s">
        <v>111</v>
      </c>
      <c r="E33" s="25" t="s">
        <v>22</v>
      </c>
      <c r="F33" s="10">
        <v>156</v>
      </c>
      <c r="G33" s="10"/>
      <c r="H33" s="11">
        <v>8</v>
      </c>
      <c r="I33" s="11">
        <v>4</v>
      </c>
    </row>
    <row r="34" spans="1:9" ht="30" x14ac:dyDescent="0.25">
      <c r="A34" s="3" t="s">
        <v>112</v>
      </c>
      <c r="B34" s="3" t="s">
        <v>17</v>
      </c>
      <c r="C34" s="3" t="s">
        <v>113</v>
      </c>
      <c r="D34" s="3" t="s">
        <v>114</v>
      </c>
      <c r="E34" s="25" t="s">
        <v>35</v>
      </c>
      <c r="F34" s="10">
        <v>63.6</v>
      </c>
      <c r="G34" s="10"/>
      <c r="H34" s="11">
        <v>1</v>
      </c>
      <c r="I34" s="11">
        <v>2</v>
      </c>
    </row>
    <row r="35" spans="1:9" x14ac:dyDescent="0.25">
      <c r="A35" s="3" t="s">
        <v>115</v>
      </c>
      <c r="B35" s="3" t="s">
        <v>17</v>
      </c>
      <c r="C35" s="3" t="s">
        <v>116</v>
      </c>
      <c r="D35" s="3" t="s">
        <v>117</v>
      </c>
      <c r="E35" s="25" t="s">
        <v>22</v>
      </c>
      <c r="F35" s="10">
        <v>89.9</v>
      </c>
      <c r="G35" s="10"/>
      <c r="H35" s="11">
        <v>3</v>
      </c>
      <c r="I35" s="11">
        <v>1</v>
      </c>
    </row>
    <row r="36" spans="1:9" x14ac:dyDescent="0.25">
      <c r="A36" s="3" t="s">
        <v>118</v>
      </c>
      <c r="B36" s="3" t="s">
        <v>17</v>
      </c>
      <c r="C36" s="3" t="s">
        <v>119</v>
      </c>
      <c r="D36" s="3" t="s">
        <v>120</v>
      </c>
      <c r="E36" s="25" t="s">
        <v>22</v>
      </c>
      <c r="F36" s="10">
        <v>73.7</v>
      </c>
      <c r="G36" s="10"/>
      <c r="H36" s="11">
        <v>4</v>
      </c>
      <c r="I36" s="11">
        <v>15</v>
      </c>
    </row>
    <row r="37" spans="1:9" x14ac:dyDescent="0.25">
      <c r="A37" s="3" t="s">
        <v>121</v>
      </c>
      <c r="B37" s="3" t="s">
        <v>17</v>
      </c>
      <c r="C37" s="3" t="s">
        <v>122</v>
      </c>
      <c r="D37" s="3" t="s">
        <v>123</v>
      </c>
      <c r="E37" s="25" t="s">
        <v>22</v>
      </c>
      <c r="F37" s="10">
        <v>126</v>
      </c>
      <c r="G37" s="10"/>
      <c r="H37" s="11">
        <v>2</v>
      </c>
      <c r="I37" s="11">
        <v>8</v>
      </c>
    </row>
    <row r="38" spans="1:9" x14ac:dyDescent="0.25">
      <c r="A38" s="3" t="s">
        <v>124</v>
      </c>
      <c r="B38" s="3" t="s">
        <v>18</v>
      </c>
      <c r="C38" s="3" t="s">
        <v>125</v>
      </c>
      <c r="D38" s="3" t="s">
        <v>126</v>
      </c>
      <c r="E38" s="25" t="s">
        <v>31</v>
      </c>
      <c r="F38" s="10">
        <v>178.8</v>
      </c>
      <c r="G38" s="10"/>
      <c r="H38" s="11">
        <v>3</v>
      </c>
      <c r="I38" s="11">
        <v>1</v>
      </c>
    </row>
    <row r="39" spans="1:9" x14ac:dyDescent="0.25">
      <c r="A39" s="3" t="s">
        <v>127</v>
      </c>
      <c r="B39" s="3" t="s">
        <v>18</v>
      </c>
      <c r="C39" s="3" t="s">
        <v>128</v>
      </c>
      <c r="D39" s="3" t="s">
        <v>129</v>
      </c>
      <c r="E39" s="25" t="s">
        <v>22</v>
      </c>
      <c r="F39" s="10">
        <v>105.7</v>
      </c>
      <c r="G39" s="10"/>
      <c r="H39" s="11">
        <v>2</v>
      </c>
      <c r="I39" s="11">
        <v>4</v>
      </c>
    </row>
  </sheetData>
  <mergeCells count="1">
    <mergeCell ref="O3:P3"/>
  </mergeCells>
  <dataValidations count="1">
    <dataValidation type="list" allowBlank="1" showInputMessage="1" showErrorMessage="1" sqref="E5:E39" xr:uid="{8110AD13-5BFA-41C7-92F1-15165ADBB9CC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3D6-E4C0-4D41-9CCA-867761A6B553}">
  <dimension ref="A1:Q25"/>
  <sheetViews>
    <sheetView showGridLines="0" workbookViewId="0">
      <selection activeCell="C24" sqref="C24"/>
    </sheetView>
  </sheetViews>
  <sheetFormatPr defaultRowHeight="15" x14ac:dyDescent="0.25"/>
  <sheetData>
    <row r="1" spans="1:17" ht="42.75" customHeight="1" x14ac:dyDescent="0.25">
      <c r="B1" s="21" t="s">
        <v>130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22" t="s">
        <v>131</v>
      </c>
      <c r="B2" t="s">
        <v>139</v>
      </c>
    </row>
    <row r="3" spans="1:17" x14ac:dyDescent="0.25">
      <c r="A3" s="22"/>
      <c r="B3" t="s">
        <v>140</v>
      </c>
    </row>
    <row r="5" spans="1:17" x14ac:dyDescent="0.25">
      <c r="A5" s="22" t="s">
        <v>132</v>
      </c>
      <c r="B5" t="s">
        <v>141</v>
      </c>
    </row>
    <row r="7" spans="1:17" x14ac:dyDescent="0.25">
      <c r="A7" s="22" t="s">
        <v>133</v>
      </c>
      <c r="B7" t="s">
        <v>142</v>
      </c>
    </row>
    <row r="9" spans="1:17" x14ac:dyDescent="0.25">
      <c r="A9" s="22" t="s">
        <v>134</v>
      </c>
      <c r="B9" t="s">
        <v>143</v>
      </c>
    </row>
    <row r="10" spans="1:17" x14ac:dyDescent="0.25">
      <c r="A10" s="22"/>
      <c r="B10" t="s">
        <v>144</v>
      </c>
    </row>
    <row r="12" spans="1:17" x14ac:dyDescent="0.25">
      <c r="A12" s="22" t="s">
        <v>135</v>
      </c>
      <c r="B12" t="s">
        <v>145</v>
      </c>
    </row>
    <row r="14" spans="1:17" x14ac:dyDescent="0.25">
      <c r="A14" s="22" t="s">
        <v>136</v>
      </c>
      <c r="B14" t="s">
        <v>146</v>
      </c>
    </row>
    <row r="15" spans="1:17" x14ac:dyDescent="0.25">
      <c r="A15" s="22"/>
      <c r="B15" t="s">
        <v>147</v>
      </c>
    </row>
    <row r="16" spans="1:17" x14ac:dyDescent="0.25">
      <c r="A16" s="22"/>
      <c r="B16" t="s">
        <v>148</v>
      </c>
    </row>
    <row r="18" spans="1:2" x14ac:dyDescent="0.25">
      <c r="A18" s="22" t="s">
        <v>137</v>
      </c>
      <c r="B18" t="s">
        <v>149</v>
      </c>
    </row>
    <row r="20" spans="1:2" x14ac:dyDescent="0.25">
      <c r="A20" s="22" t="s">
        <v>138</v>
      </c>
      <c r="B20" t="s">
        <v>150</v>
      </c>
    </row>
    <row r="21" spans="1:2" x14ac:dyDescent="0.25">
      <c r="B21" t="s">
        <v>151</v>
      </c>
    </row>
    <row r="23" spans="1:2" x14ac:dyDescent="0.25">
      <c r="A23" s="22"/>
    </row>
    <row r="25" spans="1:2" x14ac:dyDescent="0.25">
      <c r="A25" s="22"/>
    </row>
  </sheetData>
  <mergeCells count="1"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A099-FF2D-4A60-A81C-083F217AAFE1}">
  <dimension ref="A1:P40"/>
  <sheetViews>
    <sheetView zoomScaleNormal="100" workbookViewId="0">
      <selection activeCell="G6" sqref="G6"/>
    </sheetView>
  </sheetViews>
  <sheetFormatPr defaultColWidth="9" defaultRowHeight="15" x14ac:dyDescent="0.25"/>
  <cols>
    <col min="1" max="1" width="8.7109375" style="3" customWidth="1"/>
    <col min="2" max="2" width="9.7109375" style="3" customWidth="1"/>
    <col min="3" max="3" width="16" style="3" customWidth="1"/>
    <col min="4" max="4" width="22.42578125" style="3" customWidth="1"/>
    <col min="5" max="5" width="15.85546875" style="3" customWidth="1"/>
    <col min="6" max="7" width="13.85546875" style="3" customWidth="1"/>
    <col min="8" max="10" width="14.5703125" style="3" customWidth="1"/>
    <col min="11" max="12" width="4" style="3" customWidth="1"/>
    <col min="13" max="13" width="20" style="3" customWidth="1"/>
    <col min="14" max="14" width="12.5703125" style="3" customWidth="1"/>
    <col min="15" max="15" width="12.7109375" style="3" customWidth="1"/>
    <col min="16" max="16" width="12.140625" style="3" customWidth="1"/>
    <col min="17" max="16384" width="9" style="3"/>
  </cols>
  <sheetData>
    <row r="1" spans="1:16" ht="24" x14ac:dyDescent="0.4">
      <c r="A1" s="1" t="s">
        <v>0</v>
      </c>
      <c r="B1" s="2"/>
      <c r="J1" s="4"/>
    </row>
    <row r="2" spans="1:16" ht="24" x14ac:dyDescent="0.4">
      <c r="A2" s="1"/>
      <c r="B2" s="2"/>
      <c r="J2" s="4"/>
    </row>
    <row r="3" spans="1:16" x14ac:dyDescent="0.25">
      <c r="F3" s="5" t="s">
        <v>1</v>
      </c>
      <c r="G3" s="13">
        <v>1.5</v>
      </c>
      <c r="I3" s="5" t="s">
        <v>2</v>
      </c>
      <c r="J3" s="15">
        <f>SUM(Days_Sick)</f>
        <v>127</v>
      </c>
    </row>
    <row r="4" spans="1:16" x14ac:dyDescent="0.25">
      <c r="N4" s="6" t="s">
        <v>3</v>
      </c>
      <c r="O4" s="20" t="s">
        <v>4</v>
      </c>
      <c r="P4" s="20"/>
    </row>
    <row r="5" spans="1:16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M5" s="7" t="s">
        <v>15</v>
      </c>
      <c r="N5" s="9" t="s">
        <v>16</v>
      </c>
      <c r="O5" s="6" t="s">
        <v>17</v>
      </c>
      <c r="P5" s="6" t="s">
        <v>18</v>
      </c>
    </row>
    <row r="6" spans="1:16" x14ac:dyDescent="0.25">
      <c r="A6" s="3" t="s">
        <v>19</v>
      </c>
      <c r="B6" s="3" t="s">
        <v>18</v>
      </c>
      <c r="C6" s="3" t="s">
        <v>20</v>
      </c>
      <c r="D6" s="3" t="s">
        <v>21</v>
      </c>
      <c r="E6" s="16" t="s">
        <v>22</v>
      </c>
      <c r="F6" s="10">
        <v>92.5</v>
      </c>
      <c r="G6" s="19">
        <f>F6*Overtime</f>
        <v>138.75</v>
      </c>
      <c r="H6" s="11">
        <v>3</v>
      </c>
      <c r="I6" s="11">
        <v>16</v>
      </c>
      <c r="J6" s="14" cm="1">
        <f t="array" ref="J6:J40">Leave_Allowance-Leave_Taken</f>
        <v>4</v>
      </c>
      <c r="M6" s="12" t="s">
        <v>23</v>
      </c>
      <c r="N6" s="17">
        <f>SUMIFS(Leave_Available,Department,M6)</f>
        <v>34</v>
      </c>
      <c r="O6" s="18">
        <f>AVERAGEIFS(Hourly_Rate,Department,$M6,Status,$O$5)</f>
        <v>80.349999999999994</v>
      </c>
      <c r="P6" s="18">
        <f t="shared" ref="P6:P11" si="0">AVERAGEIFS(Hourly_Rate,Department,$M6,Status,$P$5)</f>
        <v>136.05000000000001</v>
      </c>
    </row>
    <row r="7" spans="1:16" ht="30" x14ac:dyDescent="0.25">
      <c r="A7" s="3" t="s">
        <v>24</v>
      </c>
      <c r="B7" s="3" t="s">
        <v>18</v>
      </c>
      <c r="C7" s="3" t="s">
        <v>25</v>
      </c>
      <c r="D7" s="3" t="s">
        <v>26</v>
      </c>
      <c r="E7" s="16" t="s">
        <v>27</v>
      </c>
      <c r="F7" s="10">
        <v>75.900000000000006</v>
      </c>
      <c r="G7" s="19">
        <f t="shared" ref="G7:G40" si="1">F7*Overtime</f>
        <v>113.85000000000001</v>
      </c>
      <c r="H7" s="11">
        <v>8</v>
      </c>
      <c r="I7" s="11">
        <v>15</v>
      </c>
      <c r="J7" s="14">
        <v>5</v>
      </c>
      <c r="M7" s="12" t="s">
        <v>27</v>
      </c>
      <c r="N7" s="17">
        <f t="shared" ref="N7:N11" si="2">SUMIFS(Leave_Available,Department,M7)</f>
        <v>48</v>
      </c>
      <c r="O7" s="18">
        <f t="shared" ref="O7:O11" si="3">AVERAGEIFS(Hourly_Rate,Department,$M7,Status,$O$5)</f>
        <v>71.900000000000006</v>
      </c>
      <c r="P7" s="18">
        <f t="shared" si="0"/>
        <v>77</v>
      </c>
    </row>
    <row r="8" spans="1:16" x14ac:dyDescent="0.25">
      <c r="A8" s="3" t="s">
        <v>28</v>
      </c>
      <c r="B8" s="3" t="s">
        <v>18</v>
      </c>
      <c r="C8" s="3" t="s">
        <v>29</v>
      </c>
      <c r="D8" s="3" t="s">
        <v>30</v>
      </c>
      <c r="E8" s="16" t="s">
        <v>22</v>
      </c>
      <c r="F8" s="10">
        <v>146.5</v>
      </c>
      <c r="G8" s="19">
        <f t="shared" si="1"/>
        <v>219.75</v>
      </c>
      <c r="H8" s="11">
        <v>1</v>
      </c>
      <c r="I8" s="11">
        <v>17</v>
      </c>
      <c r="J8" s="14">
        <v>3</v>
      </c>
      <c r="M8" s="12" t="s">
        <v>31</v>
      </c>
      <c r="N8" s="17">
        <f t="shared" si="2"/>
        <v>30</v>
      </c>
      <c r="O8" s="18">
        <f t="shared" si="3"/>
        <v>113.4</v>
      </c>
      <c r="P8" s="18">
        <f t="shared" si="0"/>
        <v>178.8</v>
      </c>
    </row>
    <row r="9" spans="1:16" ht="30" x14ac:dyDescent="0.25">
      <c r="A9" s="3" t="s">
        <v>32</v>
      </c>
      <c r="B9" s="3" t="s">
        <v>17</v>
      </c>
      <c r="C9" s="3" t="s">
        <v>33</v>
      </c>
      <c r="D9" s="3" t="s">
        <v>34</v>
      </c>
      <c r="E9" s="16" t="s">
        <v>35</v>
      </c>
      <c r="F9" s="10">
        <v>63.2</v>
      </c>
      <c r="G9" s="19">
        <f t="shared" si="1"/>
        <v>94.800000000000011</v>
      </c>
      <c r="H9" s="11">
        <v>0</v>
      </c>
      <c r="I9" s="11">
        <v>12</v>
      </c>
      <c r="J9" s="14">
        <v>8</v>
      </c>
      <c r="M9" s="12" t="s">
        <v>35</v>
      </c>
      <c r="N9" s="17">
        <f t="shared" si="2"/>
        <v>42</v>
      </c>
      <c r="O9" s="18">
        <f t="shared" si="3"/>
        <v>84.966666666666669</v>
      </c>
      <c r="P9" s="18">
        <f t="shared" si="0"/>
        <v>53.5</v>
      </c>
    </row>
    <row r="10" spans="1:16" x14ac:dyDescent="0.25">
      <c r="A10" s="3" t="s">
        <v>36</v>
      </c>
      <c r="B10" s="3" t="s">
        <v>17</v>
      </c>
      <c r="C10" s="3" t="s">
        <v>37</v>
      </c>
      <c r="D10" s="3" t="s">
        <v>38</v>
      </c>
      <c r="E10" s="16" t="s">
        <v>22</v>
      </c>
      <c r="F10" s="10">
        <v>121.5</v>
      </c>
      <c r="G10" s="19">
        <f t="shared" si="1"/>
        <v>182.25</v>
      </c>
      <c r="H10" s="11">
        <v>3</v>
      </c>
      <c r="I10" s="11">
        <v>15</v>
      </c>
      <c r="J10" s="14">
        <v>5</v>
      </c>
      <c r="M10" s="12" t="s">
        <v>39</v>
      </c>
      <c r="N10" s="17">
        <f t="shared" si="2"/>
        <v>17</v>
      </c>
      <c r="O10" s="18">
        <f t="shared" si="3"/>
        <v>97.15</v>
      </c>
      <c r="P10" s="18">
        <f t="shared" si="0"/>
        <v>91.466666666666654</v>
      </c>
    </row>
    <row r="11" spans="1:16" x14ac:dyDescent="0.25">
      <c r="A11" s="3" t="s">
        <v>40</v>
      </c>
      <c r="B11" s="3" t="s">
        <v>17</v>
      </c>
      <c r="C11" s="3" t="s">
        <v>41</v>
      </c>
      <c r="D11" s="3" t="s">
        <v>42</v>
      </c>
      <c r="E11" s="16" t="s">
        <v>23</v>
      </c>
      <c r="F11" s="10">
        <v>96.4</v>
      </c>
      <c r="G11" s="19">
        <f t="shared" si="1"/>
        <v>144.60000000000002</v>
      </c>
      <c r="H11" s="11">
        <v>15</v>
      </c>
      <c r="I11" s="11">
        <v>7</v>
      </c>
      <c r="J11" s="14">
        <v>13</v>
      </c>
      <c r="M11" s="12" t="s">
        <v>22</v>
      </c>
      <c r="N11" s="17">
        <f t="shared" si="2"/>
        <v>110</v>
      </c>
      <c r="O11" s="18">
        <f t="shared" si="3"/>
        <v>133.5</v>
      </c>
      <c r="P11" s="18">
        <f t="shared" si="0"/>
        <v>127.21428571428571</v>
      </c>
    </row>
    <row r="12" spans="1:16" x14ac:dyDescent="0.25">
      <c r="A12" s="3" t="s">
        <v>43</v>
      </c>
      <c r="B12" s="3" t="s">
        <v>17</v>
      </c>
      <c r="C12" s="3" t="s">
        <v>44</v>
      </c>
      <c r="D12" s="3" t="s">
        <v>45</v>
      </c>
      <c r="E12" s="16" t="s">
        <v>22</v>
      </c>
      <c r="F12" s="10">
        <v>185.2</v>
      </c>
      <c r="G12" s="19">
        <f t="shared" si="1"/>
        <v>277.79999999999995</v>
      </c>
      <c r="H12" s="11">
        <v>3</v>
      </c>
      <c r="I12" s="11">
        <v>12</v>
      </c>
      <c r="J12" s="14">
        <v>8</v>
      </c>
    </row>
    <row r="13" spans="1:16" x14ac:dyDescent="0.25">
      <c r="A13" s="3" t="s">
        <v>46</v>
      </c>
      <c r="B13" s="3" t="s">
        <v>18</v>
      </c>
      <c r="C13" s="3" t="s">
        <v>47</v>
      </c>
      <c r="D13" s="3" t="s">
        <v>48</v>
      </c>
      <c r="E13" s="16" t="s">
        <v>22</v>
      </c>
      <c r="F13" s="10">
        <v>186.4</v>
      </c>
      <c r="G13" s="19">
        <f t="shared" si="1"/>
        <v>279.60000000000002</v>
      </c>
      <c r="H13" s="11">
        <v>6</v>
      </c>
      <c r="I13" s="11">
        <v>20</v>
      </c>
      <c r="J13" s="14">
        <v>0</v>
      </c>
    </row>
    <row r="14" spans="1:16" x14ac:dyDescent="0.25">
      <c r="A14" s="3" t="s">
        <v>49</v>
      </c>
      <c r="B14" s="3" t="s">
        <v>17</v>
      </c>
      <c r="C14" s="3" t="s">
        <v>50</v>
      </c>
      <c r="D14" s="3" t="s">
        <v>51</v>
      </c>
      <c r="E14" s="16" t="s">
        <v>31</v>
      </c>
      <c r="F14" s="10">
        <v>113.4</v>
      </c>
      <c r="G14" s="19">
        <f t="shared" si="1"/>
        <v>170.10000000000002</v>
      </c>
      <c r="H14" s="11">
        <v>2</v>
      </c>
      <c r="I14" s="11">
        <v>9</v>
      </c>
      <c r="J14" s="14">
        <v>11</v>
      </c>
    </row>
    <row r="15" spans="1:16" ht="30" x14ac:dyDescent="0.25">
      <c r="A15" s="3" t="s">
        <v>52</v>
      </c>
      <c r="B15" s="3" t="s">
        <v>18</v>
      </c>
      <c r="C15" s="3" t="s">
        <v>53</v>
      </c>
      <c r="D15" s="3" t="s">
        <v>54</v>
      </c>
      <c r="E15" s="16" t="s">
        <v>35</v>
      </c>
      <c r="F15" s="10">
        <v>53.5</v>
      </c>
      <c r="G15" s="19">
        <f t="shared" si="1"/>
        <v>80.25</v>
      </c>
      <c r="H15" s="11">
        <v>4</v>
      </c>
      <c r="I15" s="11">
        <v>6</v>
      </c>
      <c r="J15" s="14">
        <v>14</v>
      </c>
    </row>
    <row r="16" spans="1:16" x14ac:dyDescent="0.25">
      <c r="A16" s="3" t="s">
        <v>55</v>
      </c>
      <c r="B16" s="3" t="s">
        <v>17</v>
      </c>
      <c r="C16" s="3" t="s">
        <v>56</v>
      </c>
      <c r="D16" s="3" t="s">
        <v>57</v>
      </c>
      <c r="E16" s="16" t="s">
        <v>22</v>
      </c>
      <c r="F16" s="10">
        <v>158.69999999999999</v>
      </c>
      <c r="G16" s="19">
        <f t="shared" si="1"/>
        <v>238.04999999999998</v>
      </c>
      <c r="H16" s="11">
        <v>1</v>
      </c>
      <c r="I16" s="11">
        <v>20</v>
      </c>
      <c r="J16" s="14">
        <v>0</v>
      </c>
    </row>
    <row r="17" spans="1:10" ht="30" x14ac:dyDescent="0.25">
      <c r="A17" s="3" t="s">
        <v>58</v>
      </c>
      <c r="B17" s="3" t="s">
        <v>17</v>
      </c>
      <c r="C17" s="3" t="s">
        <v>59</v>
      </c>
      <c r="D17" s="3" t="s">
        <v>60</v>
      </c>
      <c r="E17" s="16" t="s">
        <v>35</v>
      </c>
      <c r="F17" s="10">
        <v>128.1</v>
      </c>
      <c r="G17" s="19">
        <f t="shared" si="1"/>
        <v>192.14999999999998</v>
      </c>
      <c r="H17" s="11">
        <v>7</v>
      </c>
      <c r="I17" s="11">
        <v>18</v>
      </c>
      <c r="J17" s="14">
        <v>2</v>
      </c>
    </row>
    <row r="18" spans="1:10" x14ac:dyDescent="0.25">
      <c r="A18" s="3" t="s">
        <v>61</v>
      </c>
      <c r="B18" s="3" t="s">
        <v>17</v>
      </c>
      <c r="C18" s="3" t="s">
        <v>62</v>
      </c>
      <c r="D18" s="3" t="s">
        <v>63</v>
      </c>
      <c r="E18" s="16" t="s">
        <v>39</v>
      </c>
      <c r="F18" s="10">
        <v>99.3</v>
      </c>
      <c r="G18" s="19">
        <f t="shared" si="1"/>
        <v>148.94999999999999</v>
      </c>
      <c r="H18" s="11">
        <v>5</v>
      </c>
      <c r="I18" s="11">
        <v>17</v>
      </c>
      <c r="J18" s="14">
        <v>3</v>
      </c>
    </row>
    <row r="19" spans="1:10" x14ac:dyDescent="0.25">
      <c r="A19" s="3" t="s">
        <v>64</v>
      </c>
      <c r="B19" s="3" t="s">
        <v>18</v>
      </c>
      <c r="C19" s="3" t="s">
        <v>65</v>
      </c>
      <c r="D19" s="3" t="s">
        <v>66</v>
      </c>
      <c r="E19" s="16" t="s">
        <v>39</v>
      </c>
      <c r="F19" s="10">
        <v>104.8</v>
      </c>
      <c r="G19" s="19">
        <f t="shared" si="1"/>
        <v>157.19999999999999</v>
      </c>
      <c r="H19" s="11">
        <v>2</v>
      </c>
      <c r="I19" s="11">
        <v>17</v>
      </c>
      <c r="J19" s="14">
        <v>3</v>
      </c>
    </row>
    <row r="20" spans="1:10" x14ac:dyDescent="0.25">
      <c r="A20" s="3" t="s">
        <v>67</v>
      </c>
      <c r="B20" s="3" t="s">
        <v>18</v>
      </c>
      <c r="C20" s="3" t="s">
        <v>68</v>
      </c>
      <c r="D20" s="3" t="s">
        <v>69</v>
      </c>
      <c r="E20" s="16" t="s">
        <v>23</v>
      </c>
      <c r="F20" s="10">
        <v>153.1</v>
      </c>
      <c r="G20" s="19">
        <f t="shared" si="1"/>
        <v>229.64999999999998</v>
      </c>
      <c r="H20" s="11">
        <v>2</v>
      </c>
      <c r="I20" s="11">
        <v>12</v>
      </c>
      <c r="J20" s="14">
        <v>8</v>
      </c>
    </row>
    <row r="21" spans="1:10" ht="30" x14ac:dyDescent="0.25">
      <c r="A21" s="3" t="s">
        <v>70</v>
      </c>
      <c r="B21" s="3" t="s">
        <v>17</v>
      </c>
      <c r="C21" s="3" t="s">
        <v>71</v>
      </c>
      <c r="D21" s="3" t="s">
        <v>72</v>
      </c>
      <c r="E21" s="16" t="s">
        <v>27</v>
      </c>
      <c r="F21" s="10">
        <v>67.2</v>
      </c>
      <c r="G21" s="19">
        <f t="shared" si="1"/>
        <v>100.80000000000001</v>
      </c>
      <c r="H21" s="11">
        <v>1</v>
      </c>
      <c r="I21" s="11">
        <v>5</v>
      </c>
      <c r="J21" s="14">
        <v>15</v>
      </c>
    </row>
    <row r="22" spans="1:10" ht="30" x14ac:dyDescent="0.25">
      <c r="A22" s="3" t="s">
        <v>73</v>
      </c>
      <c r="B22" s="3" t="s">
        <v>17</v>
      </c>
      <c r="C22" s="3" t="s">
        <v>74</v>
      </c>
      <c r="D22" s="3" t="s">
        <v>75</v>
      </c>
      <c r="E22" s="16" t="s">
        <v>27</v>
      </c>
      <c r="F22" s="10">
        <v>76.599999999999994</v>
      </c>
      <c r="G22" s="19">
        <f t="shared" si="1"/>
        <v>114.89999999999999</v>
      </c>
      <c r="H22" s="11">
        <v>0</v>
      </c>
      <c r="I22" s="11">
        <v>3</v>
      </c>
      <c r="J22" s="14">
        <v>17</v>
      </c>
    </row>
    <row r="23" spans="1:10" ht="30" x14ac:dyDescent="0.25">
      <c r="A23" s="3" t="s">
        <v>76</v>
      </c>
      <c r="B23" s="3" t="s">
        <v>18</v>
      </c>
      <c r="C23" s="3" t="s">
        <v>77</v>
      </c>
      <c r="D23" s="3" t="s">
        <v>78</v>
      </c>
      <c r="E23" s="16" t="s">
        <v>27</v>
      </c>
      <c r="F23" s="10">
        <v>92.6</v>
      </c>
      <c r="G23" s="19">
        <f t="shared" si="1"/>
        <v>138.89999999999998</v>
      </c>
      <c r="H23" s="11">
        <v>1</v>
      </c>
      <c r="I23" s="11">
        <v>14</v>
      </c>
      <c r="J23" s="14">
        <v>6</v>
      </c>
    </row>
    <row r="24" spans="1:10" x14ac:dyDescent="0.25">
      <c r="A24" s="3" t="s">
        <v>79</v>
      </c>
      <c r="B24" s="3" t="s">
        <v>17</v>
      </c>
      <c r="C24" s="3" t="s">
        <v>80</v>
      </c>
      <c r="D24" s="3" t="s">
        <v>81</v>
      </c>
      <c r="E24" s="16" t="s">
        <v>39</v>
      </c>
      <c r="F24" s="10">
        <v>95</v>
      </c>
      <c r="G24" s="19">
        <f t="shared" si="1"/>
        <v>142.5</v>
      </c>
      <c r="H24" s="11">
        <v>5</v>
      </c>
      <c r="I24" s="11">
        <v>18</v>
      </c>
      <c r="J24" s="14">
        <v>2</v>
      </c>
    </row>
    <row r="25" spans="1:10" x14ac:dyDescent="0.25">
      <c r="A25" s="3" t="s">
        <v>82</v>
      </c>
      <c r="B25" s="3" t="s">
        <v>18</v>
      </c>
      <c r="C25" s="3" t="s">
        <v>83</v>
      </c>
      <c r="D25" s="3" t="s">
        <v>84</v>
      </c>
      <c r="E25" s="14" t="s">
        <v>39</v>
      </c>
      <c r="F25" s="10">
        <v>88.4</v>
      </c>
      <c r="G25" s="19">
        <f t="shared" si="1"/>
        <v>132.60000000000002</v>
      </c>
      <c r="H25" s="11">
        <v>5</v>
      </c>
      <c r="I25" s="11">
        <v>18</v>
      </c>
      <c r="J25" s="14">
        <v>2</v>
      </c>
    </row>
    <row r="26" spans="1:10" x14ac:dyDescent="0.25">
      <c r="A26" s="3" t="s">
        <v>85</v>
      </c>
      <c r="B26" s="3" t="s">
        <v>17</v>
      </c>
      <c r="C26" s="3" t="s">
        <v>86</v>
      </c>
      <c r="D26" s="3" t="s">
        <v>87</v>
      </c>
      <c r="E26" s="16" t="s">
        <v>23</v>
      </c>
      <c r="F26" s="10">
        <v>64.3</v>
      </c>
      <c r="G26" s="19">
        <f t="shared" si="1"/>
        <v>96.449999999999989</v>
      </c>
      <c r="H26" s="11">
        <v>3</v>
      </c>
      <c r="I26" s="11">
        <v>9</v>
      </c>
      <c r="J26" s="14">
        <v>11</v>
      </c>
    </row>
    <row r="27" spans="1:10" x14ac:dyDescent="0.25">
      <c r="A27" s="3" t="s">
        <v>88</v>
      </c>
      <c r="B27" s="3" t="s">
        <v>18</v>
      </c>
      <c r="C27" s="3" t="s">
        <v>89</v>
      </c>
      <c r="D27" s="3" t="s">
        <v>90</v>
      </c>
      <c r="E27" s="16" t="s">
        <v>39</v>
      </c>
      <c r="F27" s="10">
        <v>81.2</v>
      </c>
      <c r="G27" s="19">
        <f t="shared" si="1"/>
        <v>121.80000000000001</v>
      </c>
      <c r="H27" s="11">
        <v>1</v>
      </c>
      <c r="I27" s="11">
        <v>13</v>
      </c>
      <c r="J27" s="14">
        <v>7</v>
      </c>
    </row>
    <row r="28" spans="1:10" x14ac:dyDescent="0.25">
      <c r="A28" s="3" t="s">
        <v>91</v>
      </c>
      <c r="B28" s="3" t="s">
        <v>18</v>
      </c>
      <c r="C28" s="3" t="s">
        <v>92</v>
      </c>
      <c r="D28" s="3" t="s">
        <v>93</v>
      </c>
      <c r="E28" s="16" t="s">
        <v>23</v>
      </c>
      <c r="F28" s="10">
        <v>119</v>
      </c>
      <c r="G28" s="19">
        <f t="shared" si="1"/>
        <v>178.5</v>
      </c>
      <c r="H28" s="11">
        <v>5</v>
      </c>
      <c r="I28" s="11">
        <v>18</v>
      </c>
      <c r="J28" s="14">
        <v>2</v>
      </c>
    </row>
    <row r="29" spans="1:10" x14ac:dyDescent="0.25">
      <c r="A29" s="3" t="s">
        <v>94</v>
      </c>
      <c r="B29" s="3" t="s">
        <v>18</v>
      </c>
      <c r="C29" s="3" t="s">
        <v>95</v>
      </c>
      <c r="D29" s="3" t="s">
        <v>96</v>
      </c>
      <c r="E29" s="16" t="s">
        <v>22</v>
      </c>
      <c r="F29" s="10">
        <v>73</v>
      </c>
      <c r="G29" s="19">
        <f t="shared" si="1"/>
        <v>109.5</v>
      </c>
      <c r="H29" s="11">
        <v>3</v>
      </c>
      <c r="I29" s="11">
        <v>19</v>
      </c>
      <c r="J29" s="14">
        <v>1</v>
      </c>
    </row>
    <row r="30" spans="1:10" ht="30" x14ac:dyDescent="0.25">
      <c r="A30" s="3" t="s">
        <v>97</v>
      </c>
      <c r="B30" s="3" t="s">
        <v>18</v>
      </c>
      <c r="C30" s="3" t="s">
        <v>98</v>
      </c>
      <c r="D30" s="3" t="s">
        <v>99</v>
      </c>
      <c r="E30" s="16" t="s">
        <v>27</v>
      </c>
      <c r="F30" s="10">
        <v>62.5</v>
      </c>
      <c r="G30" s="19">
        <f t="shared" si="1"/>
        <v>93.75</v>
      </c>
      <c r="H30" s="11">
        <v>0</v>
      </c>
      <c r="I30" s="11">
        <v>15</v>
      </c>
      <c r="J30" s="14">
        <v>5</v>
      </c>
    </row>
    <row r="31" spans="1:10" x14ac:dyDescent="0.25">
      <c r="A31" s="3" t="s">
        <v>100</v>
      </c>
      <c r="B31" s="3" t="s">
        <v>17</v>
      </c>
      <c r="C31" s="3" t="s">
        <v>101</v>
      </c>
      <c r="D31" s="3" t="s">
        <v>102</v>
      </c>
      <c r="E31" s="16" t="s">
        <v>22</v>
      </c>
      <c r="F31" s="10">
        <v>157</v>
      </c>
      <c r="G31" s="19">
        <f t="shared" si="1"/>
        <v>235.5</v>
      </c>
      <c r="H31" s="11">
        <v>4</v>
      </c>
      <c r="I31" s="11">
        <v>14</v>
      </c>
      <c r="J31" s="14">
        <v>6</v>
      </c>
    </row>
    <row r="32" spans="1:10" x14ac:dyDescent="0.25">
      <c r="A32" s="3" t="s">
        <v>103</v>
      </c>
      <c r="B32" s="3" t="s">
        <v>18</v>
      </c>
      <c r="C32" s="3" t="s">
        <v>104</v>
      </c>
      <c r="D32" s="3" t="s">
        <v>105</v>
      </c>
      <c r="E32" s="16" t="s">
        <v>22</v>
      </c>
      <c r="F32" s="10">
        <v>140.5</v>
      </c>
      <c r="G32" s="19">
        <f t="shared" si="1"/>
        <v>210.75</v>
      </c>
      <c r="H32" s="11">
        <v>2</v>
      </c>
      <c r="I32" s="11">
        <v>16</v>
      </c>
      <c r="J32" s="14">
        <v>4</v>
      </c>
    </row>
    <row r="33" spans="1:10" x14ac:dyDescent="0.25">
      <c r="A33" s="3" t="s">
        <v>106</v>
      </c>
      <c r="B33" s="3" t="s">
        <v>18</v>
      </c>
      <c r="C33" s="3" t="s">
        <v>107</v>
      </c>
      <c r="D33" s="3" t="s">
        <v>108</v>
      </c>
      <c r="E33" s="16" t="s">
        <v>22</v>
      </c>
      <c r="F33" s="10">
        <v>145.9</v>
      </c>
      <c r="G33" s="19">
        <f t="shared" si="1"/>
        <v>218.85000000000002</v>
      </c>
      <c r="H33" s="11">
        <v>12</v>
      </c>
      <c r="I33" s="11">
        <v>9</v>
      </c>
      <c r="J33" s="14">
        <v>11</v>
      </c>
    </row>
    <row r="34" spans="1:10" x14ac:dyDescent="0.25">
      <c r="A34" s="3" t="s">
        <v>109</v>
      </c>
      <c r="B34" s="3" t="s">
        <v>17</v>
      </c>
      <c r="C34" s="3" t="s">
        <v>110</v>
      </c>
      <c r="D34" s="3" t="s">
        <v>111</v>
      </c>
      <c r="E34" s="16" t="s">
        <v>22</v>
      </c>
      <c r="F34" s="10">
        <v>156</v>
      </c>
      <c r="G34" s="19">
        <f t="shared" si="1"/>
        <v>234</v>
      </c>
      <c r="H34" s="11">
        <v>8</v>
      </c>
      <c r="I34" s="11">
        <v>4</v>
      </c>
      <c r="J34" s="14">
        <v>16</v>
      </c>
    </row>
    <row r="35" spans="1:10" ht="30" x14ac:dyDescent="0.25">
      <c r="A35" s="3" t="s">
        <v>112</v>
      </c>
      <c r="B35" s="3" t="s">
        <v>17</v>
      </c>
      <c r="C35" s="3" t="s">
        <v>113</v>
      </c>
      <c r="D35" s="3" t="s">
        <v>114</v>
      </c>
      <c r="E35" s="16" t="s">
        <v>35</v>
      </c>
      <c r="F35" s="10">
        <v>63.6</v>
      </c>
      <c r="G35" s="19">
        <f t="shared" si="1"/>
        <v>95.4</v>
      </c>
      <c r="H35" s="11">
        <v>1</v>
      </c>
      <c r="I35" s="11">
        <v>2</v>
      </c>
      <c r="J35" s="14">
        <v>18</v>
      </c>
    </row>
    <row r="36" spans="1:10" x14ac:dyDescent="0.25">
      <c r="A36" s="3" t="s">
        <v>115</v>
      </c>
      <c r="B36" s="3" t="s">
        <v>17</v>
      </c>
      <c r="C36" s="3" t="s">
        <v>116</v>
      </c>
      <c r="D36" s="3" t="s">
        <v>117</v>
      </c>
      <c r="E36" s="16" t="s">
        <v>22</v>
      </c>
      <c r="F36" s="10">
        <v>89.9</v>
      </c>
      <c r="G36" s="19">
        <f t="shared" si="1"/>
        <v>134.85000000000002</v>
      </c>
      <c r="H36" s="11">
        <v>3</v>
      </c>
      <c r="I36" s="11">
        <v>1</v>
      </c>
      <c r="J36" s="14">
        <v>19</v>
      </c>
    </row>
    <row r="37" spans="1:10" x14ac:dyDescent="0.25">
      <c r="A37" s="3" t="s">
        <v>118</v>
      </c>
      <c r="B37" s="3" t="s">
        <v>17</v>
      </c>
      <c r="C37" s="3" t="s">
        <v>119</v>
      </c>
      <c r="D37" s="3" t="s">
        <v>120</v>
      </c>
      <c r="E37" s="16" t="s">
        <v>22</v>
      </c>
      <c r="F37" s="10">
        <v>73.7</v>
      </c>
      <c r="G37" s="19">
        <f t="shared" si="1"/>
        <v>110.55000000000001</v>
      </c>
      <c r="H37" s="11">
        <v>4</v>
      </c>
      <c r="I37" s="11">
        <v>15</v>
      </c>
      <c r="J37" s="14">
        <v>5</v>
      </c>
    </row>
    <row r="38" spans="1:10" x14ac:dyDescent="0.25">
      <c r="A38" s="3" t="s">
        <v>121</v>
      </c>
      <c r="B38" s="3" t="s">
        <v>17</v>
      </c>
      <c r="C38" s="3" t="s">
        <v>122</v>
      </c>
      <c r="D38" s="3" t="s">
        <v>123</v>
      </c>
      <c r="E38" s="16" t="s">
        <v>22</v>
      </c>
      <c r="F38" s="10">
        <v>126</v>
      </c>
      <c r="G38" s="19">
        <f t="shared" si="1"/>
        <v>189</v>
      </c>
      <c r="H38" s="11">
        <v>2</v>
      </c>
      <c r="I38" s="11">
        <v>8</v>
      </c>
      <c r="J38" s="14">
        <v>12</v>
      </c>
    </row>
    <row r="39" spans="1:10" x14ac:dyDescent="0.25">
      <c r="A39" s="3" t="s">
        <v>124</v>
      </c>
      <c r="B39" s="3" t="s">
        <v>18</v>
      </c>
      <c r="C39" s="3" t="s">
        <v>125</v>
      </c>
      <c r="D39" s="3" t="s">
        <v>126</v>
      </c>
      <c r="E39" s="16" t="s">
        <v>31</v>
      </c>
      <c r="F39" s="10">
        <v>178.8</v>
      </c>
      <c r="G39" s="19">
        <f t="shared" si="1"/>
        <v>268.20000000000005</v>
      </c>
      <c r="H39" s="11">
        <v>3</v>
      </c>
      <c r="I39" s="11">
        <v>1</v>
      </c>
      <c r="J39" s="14">
        <v>19</v>
      </c>
    </row>
    <row r="40" spans="1:10" x14ac:dyDescent="0.25">
      <c r="A40" s="3" t="s">
        <v>127</v>
      </c>
      <c r="B40" s="3" t="s">
        <v>18</v>
      </c>
      <c r="C40" s="3" t="s">
        <v>128</v>
      </c>
      <c r="D40" s="3" t="s">
        <v>129</v>
      </c>
      <c r="E40" s="16" t="s">
        <v>22</v>
      </c>
      <c r="F40" s="10">
        <v>105.7</v>
      </c>
      <c r="G40" s="19">
        <f t="shared" si="1"/>
        <v>158.55000000000001</v>
      </c>
      <c r="H40" s="11">
        <v>2</v>
      </c>
      <c r="I40" s="11">
        <v>4</v>
      </c>
      <c r="J40" s="14">
        <v>16</v>
      </c>
    </row>
  </sheetData>
  <mergeCells count="1">
    <mergeCell ref="O4:P4"/>
  </mergeCells>
  <dataValidations count="1">
    <dataValidation type="list" allowBlank="1" showInputMessage="1" showErrorMessage="1" sqref="E6:E40" xr:uid="{802AAA95-5652-4C08-86E1-7C6963B4853C}">
      <formula1>Departments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HR Analytics</vt:lpstr>
      <vt:lpstr>Steps-by-step Process</vt:lpstr>
      <vt:lpstr>HR Analytics - Cleaned</vt:lpstr>
      <vt:lpstr>'HR Analytics'!Accounting</vt:lpstr>
      <vt:lpstr>Accounting</vt:lpstr>
      <vt:lpstr>'HR Analytics'!Days_Sick</vt:lpstr>
      <vt:lpstr>Days_Sick</vt:lpstr>
      <vt:lpstr>'HR Analytics'!Department</vt:lpstr>
      <vt:lpstr>Department</vt:lpstr>
      <vt:lpstr>'HR Analytics'!Departments</vt:lpstr>
      <vt:lpstr>Departments</vt:lpstr>
      <vt:lpstr>'HR Analytics'!Email</vt:lpstr>
      <vt:lpstr>Email</vt:lpstr>
      <vt:lpstr>'HR Analytics'!Emp_ID</vt:lpstr>
      <vt:lpstr>Emp_ID</vt:lpstr>
      <vt:lpstr>'HR Analytics'!Full_Name</vt:lpstr>
      <vt:lpstr>Full_Name</vt:lpstr>
      <vt:lpstr>'HR Analytics'!Hourly_Rate</vt:lpstr>
      <vt:lpstr>Hourly_Rate</vt:lpstr>
      <vt:lpstr>'HR Analytics'!Leave_Available</vt:lpstr>
      <vt:lpstr>Leave_Available</vt:lpstr>
      <vt:lpstr>'HR Analytics'!Leave_Taken</vt:lpstr>
      <vt:lpstr>Leave_Taken</vt:lpstr>
      <vt:lpstr>'HR Analytics'!Overtime</vt:lpstr>
      <vt:lpstr>Overtime</vt:lpstr>
      <vt:lpstr>'HR Analytics'!Overtime_Rate</vt:lpstr>
      <vt:lpstr>Overtime_Rate</vt:lpstr>
      <vt:lpstr>'HR Analytics'!Status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Sanfuego Gian Carlo</dc:creator>
  <cp:lastModifiedBy>Sanfuego Gian Carlo</cp:lastModifiedBy>
  <dcterms:created xsi:type="dcterms:W3CDTF">2024-04-09T12:07:56Z</dcterms:created>
  <dcterms:modified xsi:type="dcterms:W3CDTF">2024-04-23T01:08:52Z</dcterms:modified>
</cp:coreProperties>
</file>