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ianc\OneDrive\Desktop\DATA ANALYSIS\PROJECTS\EXCEL\PRACTICE CHALLENGES\COURSE 2\"/>
    </mc:Choice>
  </mc:AlternateContent>
  <xr:revisionPtr revIDLastSave="0" documentId="13_ncr:1_{DCC563F7-42BE-41F8-97F5-A7F78FD50F47}" xr6:coauthVersionLast="47" xr6:coauthVersionMax="47" xr10:uidLastSave="{00000000-0000-0000-0000-000000000000}"/>
  <bookViews>
    <workbookView xWindow="-120" yWindow="-120" windowWidth="29040" windowHeight="16440" xr2:uid="{6DE9624B-5EC3-4468-8098-87C17C442DF0}"/>
  </bookViews>
  <sheets>
    <sheet name="Service Desk Data" sheetId="1" r:id="rId1"/>
  </sheets>
  <definedNames>
    <definedName name="Agents">'Service Desk Data'!$A$18:$A$24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1" l="1"/>
  <c r="L33" i="1"/>
  <c r="L34" i="1"/>
  <c r="L35" i="1"/>
  <c r="L36" i="1"/>
  <c r="L37" i="1"/>
  <c r="L31" i="1"/>
  <c r="L20" i="1"/>
  <c r="J20" i="1"/>
  <c r="J37" i="1" l="1"/>
  <c r="H37" i="1"/>
  <c r="J36" i="1"/>
  <c r="H36" i="1"/>
  <c r="J35" i="1"/>
  <c r="H35" i="1"/>
  <c r="J34" i="1"/>
  <c r="H34" i="1"/>
  <c r="J33" i="1"/>
  <c r="H33" i="1"/>
  <c r="J32" i="1"/>
  <c r="H32" i="1"/>
  <c r="H31" i="1"/>
  <c r="G31" i="1"/>
  <c r="J31" i="1" s="1"/>
  <c r="G26" i="1"/>
  <c r="F26" i="1"/>
  <c r="E26" i="1"/>
  <c r="D26" i="1"/>
  <c r="C26" i="1"/>
  <c r="B26" i="1"/>
  <c r="H24" i="1"/>
  <c r="H23" i="1"/>
  <c r="H22" i="1"/>
  <c r="H21" i="1"/>
  <c r="H20" i="1"/>
  <c r="H19" i="1"/>
  <c r="H18" i="1"/>
  <c r="G13" i="1"/>
  <c r="F13" i="1"/>
  <c r="E13" i="1"/>
  <c r="D13" i="1"/>
  <c r="C13" i="1"/>
  <c r="H13" i="1" s="1"/>
  <c r="B13" i="1"/>
  <c r="H11" i="1"/>
  <c r="H10" i="1"/>
  <c r="H9" i="1"/>
  <c r="H8" i="1"/>
  <c r="H7" i="1"/>
  <c r="H6" i="1"/>
  <c r="H5" i="1"/>
  <c r="K27" i="1" l="1"/>
  <c r="H26" i="1"/>
</calcChain>
</file>

<file path=xl/sharedStrings.xml><?xml version="1.0" encoding="utf-8"?>
<sst xmlns="http://schemas.openxmlformats.org/spreadsheetml/2006/main" count="62" uniqueCount="30">
  <si>
    <t>Customer Service Desk Summary Report</t>
  </si>
  <si>
    <t>Number of Calls Taken</t>
  </si>
  <si>
    <t>Trends</t>
  </si>
  <si>
    <t>Agent Name</t>
  </si>
  <si>
    <t>Jul</t>
  </si>
  <si>
    <t>Aug</t>
  </si>
  <si>
    <t>Sep</t>
  </si>
  <si>
    <t>Oct</t>
  </si>
  <si>
    <t>Nov</t>
  </si>
  <si>
    <t>Dec</t>
  </si>
  <si>
    <t>Average</t>
  </si>
  <si>
    <t>Calls</t>
  </si>
  <si>
    <t>Satisfaction</t>
  </si>
  <si>
    <t>Adams</t>
  </si>
  <si>
    <t>Berkhart</t>
  </si>
  <si>
    <t>Daniels</t>
  </si>
  <si>
    <t>DuPreez</t>
  </si>
  <si>
    <t>Grojovin</t>
  </si>
  <si>
    <t>Katz</t>
  </si>
  <si>
    <t>Stevens</t>
  </si>
  <si>
    <t>Average Calls Taken</t>
  </si>
  <si>
    <t>Average Satisfaction Score (out of 5)</t>
  </si>
  <si>
    <t>Agent:</t>
  </si>
  <si>
    <t>Satisfaction Rank</t>
  </si>
  <si>
    <t>Average Calls</t>
  </si>
  <si>
    <t>Resolution Rate</t>
  </si>
  <si>
    <t>Average Satisfaction</t>
  </si>
  <si>
    <t>Consistent Annual Growth Rate</t>
  </si>
  <si>
    <t>CAGR</t>
  </si>
  <si>
    <t>Up/Down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</si>
</sst>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[Red]\▲;[Black]\▼;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2"/>
      <color theme="0"/>
      <name val="Aptos Display"/>
      <family val="2"/>
      <scheme val="major"/>
    </font>
    <font>
      <sz val="9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2"/>
      <name val="Aptos Narrow"/>
      <family val="2"/>
      <scheme val="minor"/>
    </font>
    <font>
      <sz val="9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rial"/>
      <family val="2"/>
    </font>
    <font>
      <sz val="9"/>
      <color theme="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47">
    <xf numFmtId="0" fontId="0" fillId="0" borderId="0" xfId="0"/>
    <xf numFmtId="0" fontId="5" fillId="4" borderId="0" xfId="2" applyFont="1" applyFill="1" applyAlignment="1">
      <alignment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3" fillId="5" borderId="0" xfId="4" applyFont="1" applyFill="1"/>
    <xf numFmtId="0" fontId="3" fillId="5" borderId="0" xfId="4" applyFont="1" applyFill="1" applyAlignment="1">
      <alignment horizontal="center"/>
    </xf>
    <xf numFmtId="0" fontId="3" fillId="0" borderId="0" xfId="4" applyFont="1" applyFill="1" applyAlignment="1">
      <alignment horizontal="center"/>
    </xf>
    <xf numFmtId="0" fontId="3" fillId="0" borderId="0" xfId="0" applyFont="1"/>
    <xf numFmtId="0" fontId="4" fillId="2" borderId="1" xfId="3" applyBorder="1"/>
    <xf numFmtId="0" fontId="4" fillId="2" borderId="1" xfId="3" applyBorder="1" applyAlignment="1">
      <alignment horizontal="center"/>
    </xf>
    <xf numFmtId="0" fontId="4" fillId="0" borderId="2" xfId="3" applyFill="1" applyBorder="1" applyAlignment="1">
      <alignment horizontal="center"/>
    </xf>
    <xf numFmtId="0" fontId="4" fillId="2" borderId="0" xfId="3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4" fillId="0" borderId="0" xfId="3" applyFill="1" applyBorder="1" applyAlignment="1">
      <alignment horizontal="center"/>
    </xf>
    <xf numFmtId="0" fontId="3" fillId="0" borderId="1" xfId="0" applyFont="1" applyBorder="1"/>
    <xf numFmtId="1" fontId="3" fillId="0" borderId="1" xfId="0" applyNumberFormat="1" applyFont="1" applyBorder="1" applyAlignment="1">
      <alignment horizontal="center"/>
    </xf>
    <xf numFmtId="1" fontId="4" fillId="2" borderId="0" xfId="3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5" borderId="0" xfId="4" applyFill="1"/>
    <xf numFmtId="0" fontId="7" fillId="5" borderId="0" xfId="4" applyFont="1" applyFill="1" applyAlignment="1">
      <alignment horizontal="center" vertical="center"/>
    </xf>
    <xf numFmtId="0" fontId="3" fillId="5" borderId="0" xfId="4" applyFont="1" applyFill="1" applyAlignment="1">
      <alignment horizontal="right"/>
    </xf>
    <xf numFmtId="0" fontId="3" fillId="5" borderId="0" xfId="0" applyFont="1" applyFill="1"/>
    <xf numFmtId="0" fontId="0" fillId="5" borderId="0" xfId="0" applyFill="1"/>
    <xf numFmtId="0" fontId="6" fillId="5" borderId="0" xfId="0" applyFont="1" applyFill="1" applyAlignment="1">
      <alignment horizontal="center" vertical="top"/>
    </xf>
    <xf numFmtId="2" fontId="0" fillId="0" borderId="1" xfId="0" applyNumberFormat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8" fillId="5" borderId="0" xfId="0" applyFont="1" applyFill="1"/>
    <xf numFmtId="164" fontId="0" fillId="0" borderId="1" xfId="0" applyNumberForma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4" fillId="2" borderId="0" xfId="3" applyNumberFormat="1" applyBorder="1" applyAlignment="1">
      <alignment horizontal="center"/>
    </xf>
    <xf numFmtId="1" fontId="9" fillId="0" borderId="0" xfId="0" applyNumberFormat="1" applyFont="1"/>
    <xf numFmtId="0" fontId="9" fillId="0" borderId="0" xfId="0" applyFont="1"/>
    <xf numFmtId="9" fontId="9" fillId="0" borderId="0" xfId="1" applyFont="1"/>
    <xf numFmtId="0" fontId="1" fillId="5" borderId="0" xfId="4" applyFill="1" applyAlignment="1">
      <alignment horizontal="center"/>
    </xf>
    <xf numFmtId="9" fontId="0" fillId="0" borderId="1" xfId="1" applyFont="1" applyBorder="1" applyAlignment="1">
      <alignment horizontal="center"/>
    </xf>
    <xf numFmtId="9" fontId="0" fillId="6" borderId="1" xfId="1" applyFont="1" applyFill="1" applyBorder="1" applyAlignment="1">
      <alignment horizontal="center"/>
    </xf>
    <xf numFmtId="165" fontId="10" fillId="6" borderId="3" xfId="1" applyNumberFormat="1" applyFont="1" applyFill="1" applyBorder="1" applyAlignment="1">
      <alignment horizontal="center" vertical="center" wrapText="1"/>
    </xf>
    <xf numFmtId="9" fontId="0" fillId="6" borderId="0" xfId="1" applyFont="1" applyFill="1"/>
    <xf numFmtId="9" fontId="0" fillId="0" borderId="0" xfId="1" applyFont="1" applyAlignment="1">
      <alignment horizontal="center"/>
    </xf>
    <xf numFmtId="0" fontId="11" fillId="0" borderId="0" xfId="0" applyFont="1"/>
    <xf numFmtId="1" fontId="0" fillId="5" borderId="0" xfId="0" applyNumberFormat="1" applyFill="1" applyAlignment="1">
      <alignment horizontal="center"/>
    </xf>
    <xf numFmtId="9" fontId="0" fillId="5" borderId="0" xfId="0" applyNumberFormat="1" applyFill="1" applyAlignment="1">
      <alignment horizontal="center"/>
    </xf>
    <xf numFmtId="166" fontId="10" fillId="6" borderId="3" xfId="1" applyNumberFormat="1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/>
    </xf>
    <xf numFmtId="0" fontId="3" fillId="5" borderId="0" xfId="4" applyFont="1" applyFill="1" applyAlignment="1">
      <alignment horizontal="center"/>
    </xf>
  </cellXfs>
  <cellStyles count="5">
    <cellStyle name="20% - Accent3" xfId="4" builtinId="38"/>
    <cellStyle name="Accent3" xfId="3" builtinId="37"/>
    <cellStyle name="Normal" xfId="0" builtinId="0"/>
    <cellStyle name="Percent" xfId="1" builtinId="5"/>
    <cellStyle name="Title" xfId="2" builtinId="15"/>
  </cellStyles>
  <dxfs count="4">
    <dxf>
      <font>
        <color rgb="FFFF000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700887</xdr:colOff>
      <xdr:row>16</xdr:row>
      <xdr:rowOff>166688</xdr:rowOff>
    </xdr:from>
    <xdr:to>
      <xdr:col>11</xdr:col>
      <xdr:colOff>598644</xdr:colOff>
      <xdr:row>25</xdr:row>
      <xdr:rowOff>90488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682B499-BDE9-46A9-B6B3-DEB3D5DF6C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663787" y="3529013"/>
          <a:ext cx="993132" cy="1638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A90CA-A034-47A6-B0A6-A4F25E68B253}">
  <dimension ref="A1:O39"/>
  <sheetViews>
    <sheetView showGridLines="0" tabSelected="1" topLeftCell="A14" zoomScaleNormal="100" workbookViewId="0">
      <selection activeCell="O22" sqref="O22"/>
    </sheetView>
  </sheetViews>
  <sheetFormatPr defaultRowHeight="15" x14ac:dyDescent="0.25"/>
  <cols>
    <col min="1" max="1" width="18.5703125" customWidth="1"/>
    <col min="2" max="7" width="14.140625" customWidth="1"/>
    <col min="8" max="8" width="14.140625" style="19" customWidth="1"/>
    <col min="9" max="9" width="1.85546875" customWidth="1"/>
    <col min="10" max="10" width="14.7109375" customWidth="1"/>
    <col min="11" max="11" width="1.7109375" customWidth="1"/>
    <col min="12" max="12" width="14.7109375" customWidth="1"/>
  </cols>
  <sheetData>
    <row r="1" spans="1:15" s="2" customFormat="1" ht="37.15" customHeight="1" x14ac:dyDescent="0.25">
      <c r="A1" s="1" t="s">
        <v>0</v>
      </c>
      <c r="H1" s="3"/>
    </row>
    <row r="3" spans="1:15" s="7" customFormat="1" ht="16.899999999999999" customHeight="1" x14ac:dyDescent="0.25">
      <c r="A3" s="4" t="s">
        <v>1</v>
      </c>
      <c r="B3" s="4"/>
      <c r="C3" s="4"/>
      <c r="D3" s="4"/>
      <c r="E3" s="4"/>
      <c r="F3" s="4"/>
      <c r="G3" s="4"/>
      <c r="H3" s="5"/>
      <c r="I3" s="6"/>
      <c r="J3" s="46" t="s">
        <v>2</v>
      </c>
      <c r="K3" s="46"/>
      <c r="L3" s="46"/>
    </row>
    <row r="4" spans="1:15" x14ac:dyDescent="0.25">
      <c r="A4" s="8" t="s">
        <v>3</v>
      </c>
      <c r="B4" s="9" t="s">
        <v>4</v>
      </c>
      <c r="C4" s="9" t="s">
        <v>5</v>
      </c>
      <c r="D4" s="9" t="s">
        <v>6</v>
      </c>
      <c r="E4" s="9" t="s">
        <v>7</v>
      </c>
      <c r="F4" s="9" t="s">
        <v>8</v>
      </c>
      <c r="G4" s="9" t="s">
        <v>9</v>
      </c>
      <c r="H4" s="9" t="s">
        <v>10</v>
      </c>
      <c r="I4" s="10"/>
      <c r="J4" s="11" t="s">
        <v>11</v>
      </c>
      <c r="K4" s="11"/>
      <c r="L4" s="11" t="s">
        <v>12</v>
      </c>
    </row>
    <row r="5" spans="1:15" x14ac:dyDescent="0.25">
      <c r="A5" s="12" t="s">
        <v>13</v>
      </c>
      <c r="B5" s="13">
        <v>502</v>
      </c>
      <c r="C5" s="13">
        <v>460</v>
      </c>
      <c r="D5" s="13">
        <v>416</v>
      </c>
      <c r="E5" s="13">
        <v>396</v>
      </c>
      <c r="F5" s="13">
        <v>416</v>
      </c>
      <c r="G5" s="13">
        <v>349</v>
      </c>
      <c r="H5" s="14">
        <f t="shared" ref="H5:H11" si="0">AVERAGE(B5:G5)</f>
        <v>423.16666666666669</v>
      </c>
    </row>
    <row r="6" spans="1:15" x14ac:dyDescent="0.25">
      <c r="A6" s="12" t="s">
        <v>14</v>
      </c>
      <c r="B6" s="13">
        <v>1327</v>
      </c>
      <c r="C6" s="13">
        <v>2194</v>
      </c>
      <c r="D6" s="13">
        <v>1989</v>
      </c>
      <c r="E6" s="13">
        <v>861</v>
      </c>
      <c r="F6" s="13">
        <v>1989</v>
      </c>
      <c r="G6" s="13">
        <v>1249</v>
      </c>
      <c r="H6" s="14">
        <f t="shared" si="0"/>
        <v>1601.5</v>
      </c>
    </row>
    <row r="7" spans="1:15" x14ac:dyDescent="0.25">
      <c r="A7" s="12" t="s">
        <v>15</v>
      </c>
      <c r="B7" s="13">
        <v>425</v>
      </c>
      <c r="C7" s="13">
        <v>370</v>
      </c>
      <c r="D7" s="13">
        <v>297</v>
      </c>
      <c r="E7" s="13">
        <v>309</v>
      </c>
      <c r="F7" s="13">
        <v>297</v>
      </c>
      <c r="G7" s="13">
        <v>128</v>
      </c>
      <c r="H7" s="14">
        <f t="shared" si="0"/>
        <v>304.33333333333331</v>
      </c>
    </row>
    <row r="8" spans="1:15" x14ac:dyDescent="0.25">
      <c r="A8" s="12" t="s">
        <v>16</v>
      </c>
      <c r="B8" s="13">
        <v>1546</v>
      </c>
      <c r="C8" s="13">
        <v>1299</v>
      </c>
      <c r="D8" s="13">
        <v>1076</v>
      </c>
      <c r="E8" s="13">
        <v>1682</v>
      </c>
      <c r="F8" s="13">
        <v>1076</v>
      </c>
      <c r="G8" s="13">
        <v>1177</v>
      </c>
      <c r="H8" s="14">
        <f t="shared" si="0"/>
        <v>1309.3333333333333</v>
      </c>
    </row>
    <row r="9" spans="1:15" x14ac:dyDescent="0.25">
      <c r="A9" s="12" t="s">
        <v>17</v>
      </c>
      <c r="B9" s="13">
        <v>173</v>
      </c>
      <c r="C9" s="13">
        <v>347</v>
      </c>
      <c r="D9" s="13">
        <v>79</v>
      </c>
      <c r="E9" s="13">
        <v>395</v>
      </c>
      <c r="F9" s="13">
        <v>79</v>
      </c>
      <c r="G9" s="13">
        <v>279</v>
      </c>
      <c r="H9" s="14">
        <f t="shared" si="0"/>
        <v>225.33333333333334</v>
      </c>
    </row>
    <row r="10" spans="1:15" x14ac:dyDescent="0.25">
      <c r="A10" s="12" t="s">
        <v>18</v>
      </c>
      <c r="B10" s="13">
        <v>1995</v>
      </c>
      <c r="C10" s="13">
        <v>2399</v>
      </c>
      <c r="D10" s="13">
        <v>1164</v>
      </c>
      <c r="E10" s="13">
        <v>2105</v>
      </c>
      <c r="F10" s="13">
        <v>1164</v>
      </c>
      <c r="G10" s="13">
        <v>1243</v>
      </c>
      <c r="H10" s="14">
        <f t="shared" si="0"/>
        <v>1678.3333333333333</v>
      </c>
    </row>
    <row r="11" spans="1:15" x14ac:dyDescent="0.25">
      <c r="A11" s="12" t="s">
        <v>19</v>
      </c>
      <c r="B11" s="13">
        <v>1647</v>
      </c>
      <c r="C11" s="13">
        <v>2240</v>
      </c>
      <c r="D11" s="13">
        <v>1331</v>
      </c>
      <c r="E11" s="13">
        <v>761</v>
      </c>
      <c r="F11" s="13">
        <v>1331</v>
      </c>
      <c r="G11" s="13">
        <v>1611</v>
      </c>
      <c r="H11" s="14">
        <f t="shared" si="0"/>
        <v>1486.8333333333333</v>
      </c>
    </row>
    <row r="12" spans="1:15" x14ac:dyDescent="0.25">
      <c r="A12" s="12"/>
      <c r="B12" s="13"/>
      <c r="C12" s="13"/>
      <c r="D12" s="13"/>
      <c r="E12" s="13"/>
      <c r="F12" s="13"/>
      <c r="G12" s="13"/>
      <c r="H12" s="13"/>
      <c r="L12" s="15"/>
    </row>
    <row r="13" spans="1:15" x14ac:dyDescent="0.25">
      <c r="A13" s="16" t="s">
        <v>20</v>
      </c>
      <c r="B13" s="17">
        <f t="shared" ref="B13:G13" si="1">AVERAGE(B5:B11)</f>
        <v>1087.8571428571429</v>
      </c>
      <c r="C13" s="17">
        <f t="shared" si="1"/>
        <v>1329.8571428571429</v>
      </c>
      <c r="D13" s="17">
        <f t="shared" si="1"/>
        <v>907.42857142857144</v>
      </c>
      <c r="E13" s="17">
        <f t="shared" si="1"/>
        <v>929.85714285714289</v>
      </c>
      <c r="F13" s="17">
        <f t="shared" si="1"/>
        <v>907.42857142857144</v>
      </c>
      <c r="G13" s="17">
        <f t="shared" si="1"/>
        <v>862.28571428571433</v>
      </c>
      <c r="H13" s="18">
        <f>AVERAGE(B13:G13)</f>
        <v>1004.1190476190477</v>
      </c>
      <c r="J13" s="11"/>
      <c r="K13" s="11"/>
      <c r="L13" s="11"/>
    </row>
    <row r="15" spans="1:15" x14ac:dyDescent="0.25">
      <c r="F15" s="45">
        <v>4.7</v>
      </c>
      <c r="G15" s="45">
        <v>5</v>
      </c>
    </row>
    <row r="16" spans="1:15" ht="16.899999999999999" customHeight="1" x14ac:dyDescent="0.25">
      <c r="A16" s="4" t="s">
        <v>21</v>
      </c>
      <c r="B16" s="20"/>
      <c r="C16" s="20"/>
      <c r="D16" s="20"/>
      <c r="E16" s="20"/>
      <c r="F16" s="20"/>
      <c r="G16" s="20"/>
      <c r="H16" s="21"/>
      <c r="J16" s="22" t="s">
        <v>22</v>
      </c>
      <c r="K16" s="23"/>
      <c r="L16" s="23" t="s">
        <v>13</v>
      </c>
      <c r="O16" s="41"/>
    </row>
    <row r="17" spans="1:12" x14ac:dyDescent="0.25">
      <c r="A17" s="8" t="s">
        <v>3</v>
      </c>
      <c r="B17" s="9" t="s">
        <v>4</v>
      </c>
      <c r="C17" s="9" t="s">
        <v>5</v>
      </c>
      <c r="D17" s="9" t="s">
        <v>6</v>
      </c>
      <c r="E17" s="9" t="s">
        <v>7</v>
      </c>
      <c r="F17" s="9" t="s">
        <v>8</v>
      </c>
      <c r="G17" s="9" t="s">
        <v>9</v>
      </c>
      <c r="H17" s="9" t="s">
        <v>10</v>
      </c>
      <c r="J17" s="24"/>
      <c r="K17" s="25" t="s">
        <v>23</v>
      </c>
      <c r="L17" s="24"/>
    </row>
    <row r="18" spans="1:12" x14ac:dyDescent="0.25">
      <c r="A18" s="12" t="s">
        <v>13</v>
      </c>
      <c r="B18" s="26">
        <v>2.4327790973871699</v>
      </c>
      <c r="C18" s="26">
        <v>2.1994581075448099</v>
      </c>
      <c r="D18" s="26">
        <v>3.0233676975944999</v>
      </c>
      <c r="E18" s="26">
        <v>3.11827381738919</v>
      </c>
      <c r="F18" s="26">
        <v>3.0098496240601502</v>
      </c>
      <c r="G18" s="26">
        <v>2.9145790973871701</v>
      </c>
      <c r="H18" s="27">
        <f>AVERAGE(B18:G18)</f>
        <v>2.7830512402271652</v>
      </c>
      <c r="J18" s="24"/>
      <c r="K18" s="28">
        <v>7</v>
      </c>
      <c r="L18" s="24"/>
    </row>
    <row r="19" spans="1:12" x14ac:dyDescent="0.25">
      <c r="A19" s="12" t="s">
        <v>14</v>
      </c>
      <c r="B19" s="26">
        <v>3.2837834758437499</v>
      </c>
      <c r="C19" s="26">
        <v>3.1039197812215131</v>
      </c>
      <c r="D19" s="26">
        <v>3.3183719873891002</v>
      </c>
      <c r="E19" s="26">
        <v>3.0069317118802599</v>
      </c>
      <c r="F19" s="26">
        <v>3.2859080633006799</v>
      </c>
      <c r="G19" s="26">
        <v>3.1843783779999999</v>
      </c>
      <c r="H19" s="27">
        <f t="shared" ref="H19:H24" si="2">AVERAGE(B19:G19)</f>
        <v>3.1972155662725505</v>
      </c>
      <c r="J19" s="25"/>
      <c r="K19" s="28">
        <v>6</v>
      </c>
      <c r="L19" s="25"/>
    </row>
    <row r="20" spans="1:12" x14ac:dyDescent="0.25">
      <c r="A20" s="12" t="s">
        <v>15</v>
      </c>
      <c r="B20" s="26">
        <v>3.82222636237627</v>
      </c>
      <c r="C20" s="26">
        <v>3.94324324324324</v>
      </c>
      <c r="D20" s="26">
        <v>3.7744107744107742</v>
      </c>
      <c r="E20" s="26">
        <v>4.1113326262000003</v>
      </c>
      <c r="F20" s="26">
        <v>4.2</v>
      </c>
      <c r="G20" s="26">
        <v>4.7100817199999998</v>
      </c>
      <c r="H20" s="27">
        <f t="shared" si="2"/>
        <v>4.0935491210383796</v>
      </c>
      <c r="J20" s="42">
        <f>VLOOKUP(L16,A5:H11,8)</f>
        <v>423.16666666666669</v>
      </c>
      <c r="K20" s="28">
        <v>5</v>
      </c>
      <c r="L20" s="43">
        <f>_xlfn.XLOOKUP(L16,A31:A37,H31:H37)</f>
        <v>0.74776302401043082</v>
      </c>
    </row>
    <row r="21" spans="1:12" x14ac:dyDescent="0.25">
      <c r="A21" s="12" t="s">
        <v>16</v>
      </c>
      <c r="B21" s="26">
        <v>3.28418549346017</v>
      </c>
      <c r="C21" s="26">
        <v>3.3756735950731334</v>
      </c>
      <c r="D21" s="26">
        <v>3.4851301115241635</v>
      </c>
      <c r="E21" s="26">
        <v>3.6188272719999999</v>
      </c>
      <c r="F21" s="26">
        <v>3.3</v>
      </c>
      <c r="G21" s="26">
        <v>3.1425615461419998</v>
      </c>
      <c r="H21" s="27">
        <f t="shared" si="2"/>
        <v>3.3677296696999108</v>
      </c>
      <c r="J21" s="24"/>
      <c r="K21" s="28">
        <v>4</v>
      </c>
      <c r="L21" s="24"/>
    </row>
    <row r="22" spans="1:12" x14ac:dyDescent="0.25">
      <c r="A22" s="12" t="s">
        <v>17</v>
      </c>
      <c r="B22" s="26">
        <v>3.1111521526560999</v>
      </c>
      <c r="C22" s="26">
        <v>3.3083573487031699</v>
      </c>
      <c r="D22" s="26">
        <v>3.4050632911392404</v>
      </c>
      <c r="E22" s="26">
        <v>2.9052631578947401</v>
      </c>
      <c r="F22" s="26">
        <v>3.4624277456647401</v>
      </c>
      <c r="G22" s="26">
        <v>3.6881720430107525</v>
      </c>
      <c r="H22" s="27">
        <f t="shared" si="2"/>
        <v>3.3134059565114575</v>
      </c>
      <c r="J22" s="25" t="s">
        <v>24</v>
      </c>
      <c r="K22" s="28">
        <v>3</v>
      </c>
      <c r="L22" s="25" t="s">
        <v>25</v>
      </c>
    </row>
    <row r="23" spans="1:12" x14ac:dyDescent="0.25">
      <c r="A23" s="12" t="s">
        <v>18</v>
      </c>
      <c r="B23" s="26">
        <v>4.7872878273891004</v>
      </c>
      <c r="C23" s="26">
        <v>4.6217831391799997</v>
      </c>
      <c r="D23" s="26">
        <v>4.6513676287627801</v>
      </c>
      <c r="E23" s="26">
        <v>4.9982727812787804</v>
      </c>
      <c r="F23" s="26">
        <v>4.68387483299</v>
      </c>
      <c r="G23" s="26">
        <v>4.9114215415241</v>
      </c>
      <c r="H23" s="27">
        <f t="shared" si="2"/>
        <v>4.7756679585207928</v>
      </c>
      <c r="J23" s="24"/>
      <c r="K23" s="28">
        <v>2</v>
      </c>
      <c r="L23" s="24"/>
    </row>
    <row r="24" spans="1:12" x14ac:dyDescent="0.25">
      <c r="A24" s="12" t="s">
        <v>19</v>
      </c>
      <c r="B24" s="26">
        <v>3.4191852825229962</v>
      </c>
      <c r="C24" s="26">
        <v>3.4901785714285714</v>
      </c>
      <c r="D24" s="26">
        <v>3.5432006010518409</v>
      </c>
      <c r="E24" s="26">
        <v>3.6242816091954024</v>
      </c>
      <c r="F24" s="26">
        <v>3.6654523375834853</v>
      </c>
      <c r="G24" s="26">
        <v>3.7268777157045312</v>
      </c>
      <c r="H24" s="27">
        <f t="shared" si="2"/>
        <v>3.5781960195811382</v>
      </c>
      <c r="J24" s="24"/>
      <c r="K24" s="28">
        <v>1</v>
      </c>
      <c r="L24" s="24"/>
    </row>
    <row r="25" spans="1:12" x14ac:dyDescent="0.25">
      <c r="A25" s="12"/>
      <c r="B25" s="29"/>
      <c r="C25" s="29"/>
      <c r="D25" s="29"/>
      <c r="E25" s="29"/>
      <c r="F25" s="29"/>
      <c r="G25" s="29"/>
      <c r="H25" s="26"/>
      <c r="J25" s="24"/>
      <c r="K25" s="24"/>
      <c r="L25" s="24"/>
    </row>
    <row r="26" spans="1:12" x14ac:dyDescent="0.25">
      <c r="A26" s="16" t="s">
        <v>26</v>
      </c>
      <c r="B26" s="30">
        <f>AVERAGE(B18:B24)</f>
        <v>3.4486570988050795</v>
      </c>
      <c r="C26" s="30">
        <f t="shared" ref="C26:G26" si="3">AVERAGE(C18:C24)</f>
        <v>3.4346591123420631</v>
      </c>
      <c r="D26" s="30">
        <f t="shared" si="3"/>
        <v>3.6001302988389141</v>
      </c>
      <c r="E26" s="30">
        <f t="shared" si="3"/>
        <v>3.6261689965483397</v>
      </c>
      <c r="F26" s="30">
        <f t="shared" si="3"/>
        <v>3.6582160862284363</v>
      </c>
      <c r="G26" s="30">
        <f t="shared" si="3"/>
        <v>3.7540102916812219</v>
      </c>
      <c r="H26" s="31">
        <f>AVERAGE(B26:G26)</f>
        <v>3.5869736474073424</v>
      </c>
      <c r="J26" s="24"/>
      <c r="K26" s="24"/>
      <c r="L26" s="24"/>
    </row>
    <row r="27" spans="1:12" x14ac:dyDescent="0.25">
      <c r="J27" s="32"/>
      <c r="K27" s="33">
        <f>RANK(VLOOKUP(L16,A18:H24,8,0),H18:H24,1)</f>
        <v>1</v>
      </c>
      <c r="L27" s="34"/>
    </row>
    <row r="29" spans="1:12" ht="16.899999999999999" customHeight="1" x14ac:dyDescent="0.25">
      <c r="A29" s="4" t="s">
        <v>25</v>
      </c>
      <c r="B29" s="20"/>
      <c r="C29" s="20"/>
      <c r="D29" s="20"/>
      <c r="E29" s="20"/>
      <c r="F29" s="20"/>
      <c r="G29" s="20"/>
      <c r="H29" s="35"/>
      <c r="J29" s="46" t="s">
        <v>27</v>
      </c>
      <c r="K29" s="46"/>
      <c r="L29" s="46"/>
    </row>
    <row r="30" spans="1:12" x14ac:dyDescent="0.25">
      <c r="A30" s="8" t="s">
        <v>3</v>
      </c>
      <c r="B30" s="9" t="s">
        <v>4</v>
      </c>
      <c r="C30" s="9" t="s">
        <v>5</v>
      </c>
      <c r="D30" s="9" t="s">
        <v>6</v>
      </c>
      <c r="E30" s="9" t="s">
        <v>7</v>
      </c>
      <c r="F30" s="9" t="s">
        <v>8</v>
      </c>
      <c r="G30" s="9" t="s">
        <v>9</v>
      </c>
      <c r="H30" s="9" t="s">
        <v>10</v>
      </c>
      <c r="J30" s="11" t="s">
        <v>28</v>
      </c>
      <c r="K30" s="11"/>
      <c r="L30" s="11" t="s">
        <v>29</v>
      </c>
    </row>
    <row r="31" spans="1:12" x14ac:dyDescent="0.25">
      <c r="A31" s="12" t="s">
        <v>13</v>
      </c>
      <c r="B31" s="36">
        <v>0.75296912114014247</v>
      </c>
      <c r="C31" s="36">
        <v>0.75531471446436016</v>
      </c>
      <c r="D31" s="36">
        <v>0.75085910652920962</v>
      </c>
      <c r="E31" s="36">
        <v>0.75791139240506333</v>
      </c>
      <c r="F31" s="36">
        <v>0.75238095238095237</v>
      </c>
      <c r="G31" s="36">
        <f>85.7142857142857%-14%</f>
        <v>0.71714285714285697</v>
      </c>
      <c r="H31" s="37">
        <f>AVERAGE(B31:G31)</f>
        <v>0.74776302401043082</v>
      </c>
      <c r="J31" s="38">
        <f>(G31/B31)^(1/10)-1</f>
        <v>-4.8630524388828533E-3</v>
      </c>
      <c r="K31" s="39"/>
      <c r="L31" s="44">
        <f>J31</f>
        <v>-4.8630524388828533E-3</v>
      </c>
    </row>
    <row r="32" spans="1:12" x14ac:dyDescent="0.25">
      <c r="A32" s="12" t="s">
        <v>14</v>
      </c>
      <c r="B32" s="36">
        <v>0.80139372822299648</v>
      </c>
      <c r="C32" s="36">
        <v>0.83363719234275291</v>
      </c>
      <c r="D32" s="36">
        <v>0.82805429864253388</v>
      </c>
      <c r="E32" s="36">
        <v>0.84284377923292797</v>
      </c>
      <c r="F32" s="36">
        <v>0.81838733986435563</v>
      </c>
      <c r="G32" s="36">
        <v>0.84147317854283432</v>
      </c>
      <c r="H32" s="37">
        <f t="shared" ref="H32:H37" si="4">AVERAGE(B32:G32)</f>
        <v>0.8276315861414002</v>
      </c>
      <c r="J32" s="38">
        <f t="shared" ref="J32:J37" si="5">(G32/B32)^(1/10)-1</f>
        <v>4.8921042161853556E-3</v>
      </c>
      <c r="K32" s="39"/>
      <c r="L32" s="44">
        <f t="shared" ref="L32:L37" si="6">J32</f>
        <v>4.8921042161853556E-3</v>
      </c>
    </row>
    <row r="33" spans="1:12" x14ac:dyDescent="0.25">
      <c r="A33" s="12" t="s">
        <v>15</v>
      </c>
      <c r="B33" s="36">
        <v>0.91585760517799353</v>
      </c>
      <c r="C33" s="36">
        <v>0.93243243243243246</v>
      </c>
      <c r="D33" s="36">
        <v>0.91919191919191923</v>
      </c>
      <c r="E33" s="36">
        <v>0.95876288659793818</v>
      </c>
      <c r="F33" s="36">
        <v>0.96235294117647063</v>
      </c>
      <c r="G33" s="36">
        <v>0.984375</v>
      </c>
      <c r="H33" s="37">
        <f t="shared" si="4"/>
        <v>0.94549546409612562</v>
      </c>
      <c r="J33" s="38">
        <f t="shared" si="5"/>
        <v>7.2406901716020045E-3</v>
      </c>
      <c r="K33" s="39"/>
      <c r="L33" s="44">
        <f t="shared" si="6"/>
        <v>7.2406901716020045E-3</v>
      </c>
    </row>
    <row r="34" spans="1:12" x14ac:dyDescent="0.25">
      <c r="A34" s="12" t="s">
        <v>16</v>
      </c>
      <c r="B34" s="36">
        <v>0.87574316290130794</v>
      </c>
      <c r="C34" s="36">
        <v>0.89222478829869134</v>
      </c>
      <c r="D34" s="36">
        <v>0.89498141263940523</v>
      </c>
      <c r="E34" s="36">
        <v>0.91634689178818107</v>
      </c>
      <c r="F34" s="36">
        <v>0.91397153945666232</v>
      </c>
      <c r="G34" s="36">
        <v>0.93033135089209851</v>
      </c>
      <c r="H34" s="37">
        <f t="shared" si="4"/>
        <v>0.90393319099605762</v>
      </c>
      <c r="J34" s="38">
        <f t="shared" si="5"/>
        <v>6.0651146811083745E-3</v>
      </c>
      <c r="K34" s="39"/>
      <c r="L34" s="44">
        <f t="shared" si="6"/>
        <v>6.0651146811083745E-3</v>
      </c>
    </row>
    <row r="35" spans="1:12" x14ac:dyDescent="0.25">
      <c r="A35" s="12" t="s">
        <v>17</v>
      </c>
      <c r="B35" s="36">
        <v>0.84303797468354436</v>
      </c>
      <c r="C35" s="36">
        <v>0.84149855907780979</v>
      </c>
      <c r="D35" s="36">
        <v>0.89873417721518989</v>
      </c>
      <c r="E35" s="36">
        <v>0.84736842105263155</v>
      </c>
      <c r="F35" s="36">
        <v>0.87283236994219648</v>
      </c>
      <c r="G35" s="36">
        <v>0.83813620071684602</v>
      </c>
      <c r="H35" s="37">
        <f t="shared" si="4"/>
        <v>0.85693461711470309</v>
      </c>
      <c r="J35" s="38">
        <f t="shared" si="5"/>
        <v>-5.8296861749518314E-4</v>
      </c>
      <c r="K35" s="39"/>
      <c r="L35" s="44">
        <f t="shared" si="6"/>
        <v>-5.8296861749518314E-4</v>
      </c>
    </row>
    <row r="36" spans="1:12" x14ac:dyDescent="0.25">
      <c r="A36" s="12" t="s">
        <v>18</v>
      </c>
      <c r="B36" s="36">
        <v>0.94696969696969702</v>
      </c>
      <c r="C36" s="36">
        <v>0.95</v>
      </c>
      <c r="D36" s="36">
        <v>0.96634615384615385</v>
      </c>
      <c r="E36" s="36">
        <v>0.95316804407713496</v>
      </c>
      <c r="F36" s="36">
        <v>0.96812749003984067</v>
      </c>
      <c r="G36" s="36">
        <v>0.94696969696969702</v>
      </c>
      <c r="H36" s="37">
        <f t="shared" si="4"/>
        <v>0.95526351365042073</v>
      </c>
      <c r="J36" s="38">
        <f t="shared" si="5"/>
        <v>0</v>
      </c>
      <c r="K36" s="39"/>
      <c r="L36" s="44">
        <f t="shared" si="6"/>
        <v>0</v>
      </c>
    </row>
    <row r="37" spans="1:12" x14ac:dyDescent="0.25">
      <c r="A37" s="12" t="s">
        <v>19</v>
      </c>
      <c r="B37" s="36">
        <v>0.88567674113009198</v>
      </c>
      <c r="C37" s="36">
        <v>0.90357142857142858</v>
      </c>
      <c r="D37" s="36">
        <v>0.90909090909090906</v>
      </c>
      <c r="E37" s="36">
        <v>0.90804597701149425</v>
      </c>
      <c r="F37" s="36">
        <v>0.92531876138433511</v>
      </c>
      <c r="G37" s="36">
        <v>0.91744258224705155</v>
      </c>
      <c r="H37" s="37">
        <f t="shared" si="4"/>
        <v>0.90819106657255189</v>
      </c>
      <c r="J37" s="38">
        <f t="shared" si="5"/>
        <v>3.5300123980499531E-3</v>
      </c>
      <c r="K37" s="39"/>
      <c r="L37" s="44">
        <f t="shared" si="6"/>
        <v>3.5300123980499531E-3</v>
      </c>
    </row>
    <row r="38" spans="1:12" x14ac:dyDescent="0.25">
      <c r="H38" s="40"/>
    </row>
    <row r="39" spans="1:12" x14ac:dyDescent="0.25">
      <c r="L39" s="41"/>
    </row>
  </sheetData>
  <mergeCells count="2">
    <mergeCell ref="J3:L3"/>
    <mergeCell ref="J29:L29"/>
  </mergeCells>
  <conditionalFormatting sqref="A18:H24">
    <cfRule type="expression" dxfId="3" priority="4">
      <formula>$A18=$L$16</formula>
    </cfRule>
  </conditionalFormatting>
  <conditionalFormatting sqref="B5:G11">
    <cfRule type="dataBar" priority="13">
      <dataBar>
        <cfvo type="min"/>
        <cfvo type="max"/>
        <color theme="2" tint="-0.499984740745262"/>
      </dataBar>
      <extLst>
        <ext xmlns:x14="http://schemas.microsoft.com/office/spreadsheetml/2009/9/main" uri="{B025F937-C7B1-47D3-B67F-A62EFF666E3E}">
          <x14:id>{C1B090C8-83AB-41DA-B074-C7DEEA91D3D9}</x14:id>
        </ext>
      </extLst>
    </cfRule>
  </conditionalFormatting>
  <conditionalFormatting sqref="B13:G1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G24">
    <cfRule type="expression" dxfId="2" priority="1">
      <formula>AND(B18&gt;=$F$15,B18&lt;=$G$15)</formula>
    </cfRule>
  </conditionalFormatting>
  <conditionalFormatting sqref="B26:G2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G37">
    <cfRule type="iconSet" priority="12">
      <iconSet>
        <cfvo type="percent" val="0"/>
        <cfvo type="num" val="0.8"/>
        <cfvo type="num" val="0.9"/>
      </iconSet>
    </cfRule>
  </conditionalFormatting>
  <conditionalFormatting sqref="H5:H11">
    <cfRule type="top10" dxfId="1" priority="11" rank="2"/>
  </conditionalFormatting>
  <conditionalFormatting sqref="K18:K24">
    <cfRule type="expression" dxfId="0" priority="3">
      <formula>K18&lt;=$K$27</formula>
    </cfRule>
  </conditionalFormatting>
  <dataValidations count="1">
    <dataValidation type="list" allowBlank="1" showInputMessage="1" showErrorMessage="1" sqref="L16" xr:uid="{52CA51AF-250F-45B2-A834-2E756FDCBD33}">
      <formula1>Agents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1B090C8-83AB-41DA-B074-C7DEEA91D3D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B5:G11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xr2:uid="{32885925-0649-4FE0-8A2D-14066705C2EF}">
          <x14:colorSeries theme="2" tint="-0.499984740745262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D00000"/>
          <x14:sparklines>
            <x14:sparkline>
              <xm:f>'Service Desk Data'!B5:G5</xm:f>
              <xm:sqref>J5</xm:sqref>
            </x14:sparkline>
            <x14:sparkline>
              <xm:f>'Service Desk Data'!B6:G6</xm:f>
              <xm:sqref>J6</xm:sqref>
            </x14:sparkline>
            <x14:sparkline>
              <xm:f>'Service Desk Data'!B7:G7</xm:f>
              <xm:sqref>J7</xm:sqref>
            </x14:sparkline>
            <x14:sparkline>
              <xm:f>'Service Desk Data'!B8:G8</xm:f>
              <xm:sqref>J8</xm:sqref>
            </x14:sparkline>
            <x14:sparkline>
              <xm:f>'Service Desk Data'!B9:G9</xm:f>
              <xm:sqref>J9</xm:sqref>
            </x14:sparkline>
            <x14:sparkline>
              <xm:f>'Service Desk Data'!B10:G10</xm:f>
              <xm:sqref>J10</xm:sqref>
            </x14:sparkline>
            <x14:sparkline>
              <xm:f>'Service Desk Data'!B11:G11</xm:f>
              <xm:sqref>J11</xm:sqref>
            </x14:sparkline>
          </x14:sparklines>
        </x14:sparklineGroup>
        <x14:sparklineGroup displayEmptyCellsAs="gap" high="1" xr2:uid="{078CF466-C34A-446D-B50B-8480057FB50E}">
          <x14:colorSeries theme="2" tint="-0.499984740745262"/>
          <x14:colorNegative rgb="FFD00000"/>
          <x14:colorAxis rgb="FF000000"/>
          <x14:colorMarkers rgb="FFD00000"/>
          <x14:colorFirst rgb="FFD00000"/>
          <x14:colorLast rgb="FFD00000"/>
          <x14:colorHigh rgb="FFFF0000"/>
          <x14:colorLow rgb="FFD00000"/>
          <x14:sparklines>
            <x14:sparkline>
              <xm:f>'Service Desk Data'!B18:G18</xm:f>
              <xm:sqref>L5</xm:sqref>
            </x14:sparkline>
            <x14:sparkline>
              <xm:f>'Service Desk Data'!B19:G19</xm:f>
              <xm:sqref>L6</xm:sqref>
            </x14:sparkline>
            <x14:sparkline>
              <xm:f>'Service Desk Data'!B20:G20</xm:f>
              <xm:sqref>L7</xm:sqref>
            </x14:sparkline>
            <x14:sparkline>
              <xm:f>'Service Desk Data'!B21:G21</xm:f>
              <xm:sqref>L8</xm:sqref>
            </x14:sparkline>
            <x14:sparkline>
              <xm:f>'Service Desk Data'!B22:G22</xm:f>
              <xm:sqref>L9</xm:sqref>
            </x14:sparkline>
            <x14:sparkline>
              <xm:f>'Service Desk Data'!B23:G23</xm:f>
              <xm:sqref>L10</xm:sqref>
            </x14:sparkline>
            <x14:sparkline>
              <xm:f>'Service Desk Data'!B24:G24</xm:f>
              <xm:sqref>L11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Desk Data</vt:lpstr>
      <vt:lpstr>Agents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Sanfuego Gian Carlo</dc:creator>
  <cp:lastModifiedBy>Sanfuego Gian Carlo</cp:lastModifiedBy>
  <dcterms:created xsi:type="dcterms:W3CDTF">2024-04-09T19:18:08Z</dcterms:created>
  <dcterms:modified xsi:type="dcterms:W3CDTF">2024-04-09T20:38:48Z</dcterms:modified>
</cp:coreProperties>
</file>