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icles\Desktop\Projects\"/>
    </mc:Choice>
  </mc:AlternateContent>
  <xr:revisionPtr revIDLastSave="0" documentId="13_ncr:1_{EE5B13CF-A9B4-4735-905C-9BAB3757B47D}" xr6:coauthVersionLast="47" xr6:coauthVersionMax="47" xr10:uidLastSave="{00000000-0000-0000-0000-000000000000}"/>
  <bookViews>
    <workbookView xWindow="-120" yWindow="-120" windowWidth="20730" windowHeight="11160" activeTab="1" xr2:uid="{CA04B98F-DEEF-4534-87A3-07E30DF02C49}"/>
  </bookViews>
  <sheets>
    <sheet name="Employee Payroll" sheetId="1" r:id="rId1"/>
    <sheet name="Gradeboo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I22" i="2"/>
  <c r="J22" i="2"/>
  <c r="K22" i="2"/>
  <c r="H23" i="2"/>
  <c r="I23" i="2"/>
  <c r="J23" i="2"/>
  <c r="K23" i="2"/>
  <c r="H24" i="2"/>
  <c r="I24" i="2"/>
  <c r="J24" i="2"/>
  <c r="K24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AD22" i="1"/>
  <c r="AD23" i="1"/>
  <c r="AD24" i="1"/>
  <c r="AD25" i="1"/>
  <c r="AB23" i="1"/>
  <c r="AB24" i="1"/>
  <c r="AB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A10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Z3" i="1"/>
  <c r="AA3" i="1" s="1"/>
  <c r="AB3" i="1" s="1"/>
  <c r="Y3" i="1"/>
  <c r="V4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U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T3" i="1"/>
  <c r="U3" i="1" s="1"/>
  <c r="V3" i="1" s="1"/>
  <c r="W3" i="1" s="1"/>
  <c r="R4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E3" i="1"/>
  <c r="F3" i="1" s="1"/>
  <c r="G3" i="1" s="1"/>
  <c r="H3" i="1" s="1"/>
  <c r="D25" i="1"/>
  <c r="D23" i="1"/>
  <c r="C25" i="1"/>
  <c r="D24" i="1"/>
  <c r="D22" i="1"/>
  <c r="C22" i="1"/>
  <c r="C23" i="1"/>
  <c r="C24" i="1"/>
  <c r="X9" i="1" l="1"/>
  <c r="X13" i="1"/>
  <c r="X5" i="1"/>
  <c r="X19" i="1"/>
  <c r="X7" i="1"/>
  <c r="X15" i="1"/>
  <c r="X17" i="1"/>
  <c r="X11" i="1"/>
  <c r="X18" i="1"/>
  <c r="X14" i="1"/>
  <c r="X10" i="1"/>
  <c r="X6" i="1"/>
  <c r="N24" i="1"/>
  <c r="X20" i="1"/>
  <c r="X16" i="1"/>
  <c r="X12" i="1"/>
  <c r="X8" i="1"/>
  <c r="X4" i="1"/>
  <c r="N22" i="1"/>
  <c r="N25" i="1"/>
  <c r="N23" i="1"/>
</calcChain>
</file>

<file path=xl/sharedStrings.xml><?xml version="1.0" encoding="utf-8"?>
<sst xmlns="http://schemas.openxmlformats.org/spreadsheetml/2006/main" count="99" uniqueCount="56">
  <si>
    <t>Employee payroll</t>
  </si>
  <si>
    <t>Last Name</t>
  </si>
  <si>
    <t>Jim</t>
  </si>
  <si>
    <t>Shola</t>
  </si>
  <si>
    <t>Michael</t>
  </si>
  <si>
    <t>Fred</t>
  </si>
  <si>
    <t>Ayo</t>
  </si>
  <si>
    <t>Victor</t>
  </si>
  <si>
    <t>Ademola</t>
  </si>
  <si>
    <t>Mathew</t>
  </si>
  <si>
    <t>Mark</t>
  </si>
  <si>
    <t>Rick</t>
  </si>
  <si>
    <t>Norman</t>
  </si>
  <si>
    <t>Smith</t>
  </si>
  <si>
    <t>Eze</t>
  </si>
  <si>
    <t>Ajah</t>
  </si>
  <si>
    <t>Jackson</t>
  </si>
  <si>
    <t>Madivo</t>
  </si>
  <si>
    <t>Donald</t>
  </si>
  <si>
    <t>First Name</t>
  </si>
  <si>
    <t>Cynthia</t>
  </si>
  <si>
    <t>Solomon</t>
  </si>
  <si>
    <t>Precious</t>
  </si>
  <si>
    <t>Nancy</t>
  </si>
  <si>
    <t>Nicholas</t>
  </si>
  <si>
    <t>James</t>
  </si>
  <si>
    <t>Peter</t>
  </si>
  <si>
    <t>tyson</t>
  </si>
  <si>
    <t>Jessica</t>
  </si>
  <si>
    <t>Rowe</t>
  </si>
  <si>
    <t>Trent</t>
  </si>
  <si>
    <t>Emeka</t>
  </si>
  <si>
    <t>Wendy</t>
  </si>
  <si>
    <t>Patrick</t>
  </si>
  <si>
    <t>Hourly Wage</t>
  </si>
  <si>
    <t>Hours Worked</t>
  </si>
  <si>
    <t>Pay</t>
  </si>
  <si>
    <t>Max</t>
  </si>
  <si>
    <t>Min</t>
  </si>
  <si>
    <t>Average</t>
  </si>
  <si>
    <t>Total</t>
  </si>
  <si>
    <t>Prepared by Mr Kingsley</t>
  </si>
  <si>
    <t>Overtime Hours</t>
  </si>
  <si>
    <t>Overtime Bonus</t>
  </si>
  <si>
    <t>Total Pay</t>
  </si>
  <si>
    <t>January Pay</t>
  </si>
  <si>
    <t>Gradebook</t>
  </si>
  <si>
    <t>Safety Test</t>
  </si>
  <si>
    <t>Company Philosophy Test</t>
  </si>
  <si>
    <t>Financial Skills Test</t>
  </si>
  <si>
    <t>Drug Test</t>
  </si>
  <si>
    <t>Possible Points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</si>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</sst>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6" formatCode="_(&quot;$&quot;* #,##0.0_);_(&quot;$&quot;* \(#,##0.0\);_(&quot;$&quot;* &quot;-&quot;??_);_(@_)"/>
    <numFmt numFmtId="171" formatCode="_(&quot;$&quot;* #,##0.0_);_(&quot;$&quot;* \(#,##0.0\);_(&quot;$&quot;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44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44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16" fontId="0" fillId="3" borderId="0" xfId="0" applyNumberFormat="1" applyFill="1"/>
    <xf numFmtId="1" fontId="0" fillId="3" borderId="0" xfId="0" applyNumberFormat="1" applyFill="1"/>
    <xf numFmtId="16" fontId="0" fillId="4" borderId="0" xfId="1" applyNumberFormat="1" applyFont="1" applyFill="1"/>
    <xf numFmtId="44" fontId="0" fillId="4" borderId="0" xfId="1" applyNumberFormat="1" applyFont="1" applyFill="1"/>
    <xf numFmtId="16" fontId="0" fillId="5" borderId="0" xfId="0" applyNumberFormat="1" applyFill="1"/>
    <xf numFmtId="171" fontId="0" fillId="5" borderId="0" xfId="1" applyNumberFormat="1" applyFont="1" applyFill="1"/>
    <xf numFmtId="16" fontId="0" fillId="6" borderId="0" xfId="0" applyNumberFormat="1" applyFill="1"/>
    <xf numFmtId="44" fontId="0" fillId="6" borderId="0" xfId="0" applyNumberFormat="1" applyFill="1"/>
    <xf numFmtId="9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44" fontId="2" fillId="0" borderId="0" xfId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textRotation="90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9933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Jim</c:v>
                </c:pt>
                <c:pt idx="1">
                  <c:v>Shola</c:v>
                </c:pt>
                <c:pt idx="2">
                  <c:v>Michael</c:v>
                </c:pt>
                <c:pt idx="3">
                  <c:v>Fred</c:v>
                </c:pt>
                <c:pt idx="4">
                  <c:v>Ayo</c:v>
                </c:pt>
                <c:pt idx="5">
                  <c:v>Victor</c:v>
                </c:pt>
                <c:pt idx="6">
                  <c:v>Ademola</c:v>
                </c:pt>
                <c:pt idx="7">
                  <c:v>Mathew</c:v>
                </c:pt>
                <c:pt idx="8">
                  <c:v>Mark</c:v>
                </c:pt>
                <c:pt idx="9">
                  <c:v>Rick</c:v>
                </c:pt>
                <c:pt idx="10">
                  <c:v>Norman</c:v>
                </c:pt>
                <c:pt idx="11">
                  <c:v>Smith</c:v>
                </c:pt>
                <c:pt idx="12">
                  <c:v>Eze</c:v>
                </c:pt>
                <c:pt idx="13">
                  <c:v>Ajah</c:v>
                </c:pt>
                <c:pt idx="14">
                  <c:v>Jackson</c:v>
                </c:pt>
                <c:pt idx="15">
                  <c:v>Madivo</c:v>
                </c:pt>
                <c:pt idx="16">
                  <c:v>Donald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B-42BF-8EBB-0F073BAC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63056"/>
        <c:axId val="414463776"/>
      </c:barChart>
      <c:catAx>
        <c:axId val="4144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3776"/>
        <c:crosses val="autoZero"/>
        <c:auto val="1"/>
        <c:lblAlgn val="ctr"/>
        <c:lblOffset val="100"/>
        <c:noMultiLvlLbl val="0"/>
      </c:catAx>
      <c:valAx>
        <c:axId val="41446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Jim</c:v>
                </c:pt>
                <c:pt idx="1">
                  <c:v>Shola</c:v>
                </c:pt>
                <c:pt idx="2">
                  <c:v>Michael</c:v>
                </c:pt>
                <c:pt idx="3">
                  <c:v>Fred</c:v>
                </c:pt>
                <c:pt idx="4">
                  <c:v>Ayo</c:v>
                </c:pt>
                <c:pt idx="5">
                  <c:v>Victor</c:v>
                </c:pt>
                <c:pt idx="6">
                  <c:v>Ademola</c:v>
                </c:pt>
                <c:pt idx="7">
                  <c:v>Mathew</c:v>
                </c:pt>
                <c:pt idx="8">
                  <c:v>Mark</c:v>
                </c:pt>
                <c:pt idx="9">
                  <c:v>Rick</c:v>
                </c:pt>
                <c:pt idx="10">
                  <c:v>Norman</c:v>
                </c:pt>
                <c:pt idx="11">
                  <c:v>Smith</c:v>
                </c:pt>
                <c:pt idx="12">
                  <c:v>Eze</c:v>
                </c:pt>
                <c:pt idx="13">
                  <c:v>Ajah</c:v>
                </c:pt>
                <c:pt idx="14">
                  <c:v>Jackson</c:v>
                </c:pt>
                <c:pt idx="15">
                  <c:v>Madivo</c:v>
                </c:pt>
                <c:pt idx="16">
                  <c:v>Donald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12</c:v>
                </c:pt>
                <c:pt idx="1">
                  <c:v>20</c:v>
                </c:pt>
                <c:pt idx="2">
                  <c:v>14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13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16</c:v>
                </c:pt>
                <c:pt idx="14">
                  <c:v>18</c:v>
                </c:pt>
                <c:pt idx="15">
                  <c:v>15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3-42C6-B466-B41C8AF79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384336"/>
        <c:axId val="339384696"/>
      </c:barChart>
      <c:catAx>
        <c:axId val="3393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84696"/>
        <c:crosses val="autoZero"/>
        <c:auto val="1"/>
        <c:lblAlgn val="ctr"/>
        <c:lblOffset val="100"/>
        <c:noMultiLvlLbl val="0"/>
      </c:catAx>
      <c:valAx>
        <c:axId val="339384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42125984251971E-2"/>
          <c:y val="0.19486111111111112"/>
          <c:w val="0.89019685039370078"/>
          <c:h val="0.628636993292505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Jim</c:v>
                </c:pt>
                <c:pt idx="1">
                  <c:v>Shola</c:v>
                </c:pt>
                <c:pt idx="2">
                  <c:v>Michael</c:v>
                </c:pt>
                <c:pt idx="3">
                  <c:v>Fred</c:v>
                </c:pt>
                <c:pt idx="4">
                  <c:v>Ayo</c:v>
                </c:pt>
                <c:pt idx="5">
                  <c:v>Victor</c:v>
                </c:pt>
                <c:pt idx="6">
                  <c:v>Ademola</c:v>
                </c:pt>
                <c:pt idx="7">
                  <c:v>Mathew</c:v>
                </c:pt>
                <c:pt idx="8">
                  <c:v>Mark</c:v>
                </c:pt>
                <c:pt idx="9">
                  <c:v>Rick</c:v>
                </c:pt>
                <c:pt idx="10">
                  <c:v>Norman</c:v>
                </c:pt>
                <c:pt idx="11">
                  <c:v>Smith</c:v>
                </c:pt>
                <c:pt idx="12">
                  <c:v>Eze</c:v>
                </c:pt>
                <c:pt idx="13">
                  <c:v>Ajah</c:v>
                </c:pt>
                <c:pt idx="14">
                  <c:v>Jackson</c:v>
                </c:pt>
                <c:pt idx="15">
                  <c:v>Madivo</c:v>
                </c:pt>
                <c:pt idx="16">
                  <c:v>Donald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84</c:v>
                </c:pt>
                <c:pt idx="1">
                  <c:v>100</c:v>
                </c:pt>
                <c:pt idx="2">
                  <c:v>96</c:v>
                </c:pt>
                <c:pt idx="3">
                  <c:v>100</c:v>
                </c:pt>
                <c:pt idx="4">
                  <c:v>90</c:v>
                </c:pt>
                <c:pt idx="5">
                  <c:v>75</c:v>
                </c:pt>
                <c:pt idx="6">
                  <c:v>100</c:v>
                </c:pt>
                <c:pt idx="7">
                  <c:v>48</c:v>
                </c:pt>
                <c:pt idx="8">
                  <c:v>85</c:v>
                </c:pt>
                <c:pt idx="9">
                  <c:v>100</c:v>
                </c:pt>
                <c:pt idx="10">
                  <c:v>100</c:v>
                </c:pt>
                <c:pt idx="11">
                  <c:v>79</c:v>
                </c:pt>
                <c:pt idx="12">
                  <c:v>90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F-4E07-8AB9-23B4CCBA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54104"/>
        <c:axId val="529052304"/>
      </c:barChart>
      <c:catAx>
        <c:axId val="5290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52304"/>
        <c:crosses val="autoZero"/>
        <c:auto val="1"/>
        <c:lblAlgn val="ctr"/>
        <c:lblOffset val="100"/>
        <c:noMultiLvlLbl val="0"/>
      </c:catAx>
      <c:valAx>
        <c:axId val="52905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5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0</xdr:row>
      <xdr:rowOff>95250</xdr:rowOff>
    </xdr:from>
    <xdr:to>
      <xdr:col>20</xdr:col>
      <xdr:colOff>171450</xdr:colOff>
      <xdr:row>4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8D87E-DBB1-0BCE-4C44-C69A47E37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4763</xdr:colOff>
      <xdr:row>4</xdr:row>
      <xdr:rowOff>157163</xdr:rowOff>
    </xdr:from>
    <xdr:to>
      <xdr:col>20</xdr:col>
      <xdr:colOff>183357</xdr:colOff>
      <xdr:row>13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816FA-89B8-E7B5-7F90-4CC58652F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14</xdr:row>
      <xdr:rowOff>159544</xdr:rowOff>
    </xdr:from>
    <xdr:to>
      <xdr:col>20</xdr:col>
      <xdr:colOff>209550</xdr:colOff>
      <xdr:row>24</xdr:row>
      <xdr:rowOff>126207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1D49E4-E246-806A-7988-495DB3B75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2C8E-47AE-4397-B096-5F15A5BFC880}">
  <dimension ref="A1:AD25"/>
  <sheetViews>
    <sheetView topLeftCell="L1" zoomScale="80" zoomScaleNormal="80" workbookViewId="0">
      <selection activeCell="E25" sqref="E2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2.28515625" bestFit="1" customWidth="1"/>
    <col min="4" max="8" width="13.140625" customWidth="1"/>
    <col min="9" max="9" width="15.140625" bestFit="1" customWidth="1"/>
    <col min="10" max="13" width="15.140625" customWidth="1"/>
    <col min="14" max="18" width="12" style="2" customWidth="1"/>
    <col min="19" max="23" width="12.28515625" customWidth="1"/>
    <col min="24" max="24" width="12.85546875" customWidth="1"/>
    <col min="25" max="28" width="11.28515625" bestFit="1" customWidth="1"/>
    <col min="30" max="30" width="12.85546875" customWidth="1"/>
  </cols>
  <sheetData>
    <row r="1" spans="1:30" s="23" customFormat="1" x14ac:dyDescent="0.25">
      <c r="A1" s="19" t="s">
        <v>0</v>
      </c>
      <c r="B1" s="19"/>
      <c r="C1" s="19"/>
      <c r="D1" s="20" t="s">
        <v>41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2"/>
      <c r="Y1" s="22"/>
      <c r="Z1" s="22"/>
    </row>
    <row r="2" spans="1:30" s="23" customFormat="1" x14ac:dyDescent="0.25">
      <c r="D2" s="19" t="s">
        <v>35</v>
      </c>
      <c r="E2" s="19"/>
      <c r="F2" s="19"/>
      <c r="G2" s="19"/>
      <c r="H2" s="19"/>
      <c r="I2" s="19" t="s">
        <v>42</v>
      </c>
      <c r="J2" s="19"/>
      <c r="K2" s="19"/>
      <c r="L2" s="19"/>
      <c r="M2" s="19"/>
      <c r="N2" s="24" t="s">
        <v>36</v>
      </c>
      <c r="O2" s="24"/>
      <c r="P2" s="24"/>
      <c r="Q2" s="24"/>
      <c r="R2" s="24"/>
      <c r="S2" s="19" t="s">
        <v>43</v>
      </c>
      <c r="T2" s="19"/>
      <c r="U2" s="19"/>
      <c r="V2" s="19"/>
      <c r="W2" s="19"/>
      <c r="X2" s="23" t="s">
        <v>44</v>
      </c>
      <c r="AD2" s="23" t="s">
        <v>45</v>
      </c>
    </row>
    <row r="3" spans="1:30" x14ac:dyDescent="0.25">
      <c r="A3" t="s">
        <v>1</v>
      </c>
      <c r="B3" t="s">
        <v>19</v>
      </c>
      <c r="C3" t="s">
        <v>34</v>
      </c>
      <c r="D3" s="8">
        <v>45292</v>
      </c>
      <c r="E3" s="8">
        <f>D3+7</f>
        <v>45299</v>
      </c>
      <c r="F3" s="8">
        <f t="shared" ref="F3:H3" si="0">E3+7</f>
        <v>45306</v>
      </c>
      <c r="G3" s="8">
        <f t="shared" si="0"/>
        <v>45313</v>
      </c>
      <c r="H3" s="8">
        <f t="shared" si="0"/>
        <v>45320</v>
      </c>
      <c r="I3" s="10">
        <v>45292</v>
      </c>
      <c r="J3" s="10">
        <f>I3+7</f>
        <v>45299</v>
      </c>
      <c r="K3" s="10">
        <f t="shared" ref="K3:M3" si="1">J3+7</f>
        <v>45306</v>
      </c>
      <c r="L3" s="10">
        <f t="shared" si="1"/>
        <v>45313</v>
      </c>
      <c r="M3" s="10">
        <f t="shared" si="1"/>
        <v>45320</v>
      </c>
      <c r="N3" s="12">
        <v>45292</v>
      </c>
      <c r="O3" s="12">
        <f>N3+7</f>
        <v>45299</v>
      </c>
      <c r="P3" s="12">
        <f t="shared" ref="P3:R3" si="2">O3+7</f>
        <v>45306</v>
      </c>
      <c r="Q3" s="12">
        <f t="shared" si="2"/>
        <v>45313</v>
      </c>
      <c r="R3" s="12">
        <f t="shared" si="2"/>
        <v>45320</v>
      </c>
      <c r="S3" s="14">
        <v>45292</v>
      </c>
      <c r="T3" s="14">
        <f>S3+7</f>
        <v>45299</v>
      </c>
      <c r="U3" s="14">
        <f t="shared" ref="U3:W3" si="3">T3+7</f>
        <v>45306</v>
      </c>
      <c r="V3" s="14">
        <f t="shared" si="3"/>
        <v>45313</v>
      </c>
      <c r="W3" s="14">
        <f t="shared" si="3"/>
        <v>45320</v>
      </c>
      <c r="X3" s="16">
        <v>45292</v>
      </c>
      <c r="Y3" s="16">
        <f>X3+7</f>
        <v>45299</v>
      </c>
      <c r="Z3" s="16">
        <f t="shared" ref="Z3:AB3" si="4">Y3+7</f>
        <v>45306</v>
      </c>
      <c r="AA3" s="16">
        <f t="shared" si="4"/>
        <v>45313</v>
      </c>
      <c r="AB3" s="16">
        <f t="shared" si="4"/>
        <v>45320</v>
      </c>
      <c r="AD3" s="7"/>
    </row>
    <row r="4" spans="1:30" x14ac:dyDescent="0.25">
      <c r="A4" t="s">
        <v>2</v>
      </c>
      <c r="B4" t="s">
        <v>20</v>
      </c>
      <c r="C4" s="3">
        <v>36.839596604779302</v>
      </c>
      <c r="D4" s="9">
        <v>35</v>
      </c>
      <c r="E4" s="9">
        <v>40</v>
      </c>
      <c r="F4" s="9">
        <v>42</v>
      </c>
      <c r="G4" s="9">
        <v>41</v>
      </c>
      <c r="H4" s="9">
        <v>37</v>
      </c>
      <c r="I4" s="11">
        <f>IF(D4&gt;40, D4-40, 0)</f>
        <v>0</v>
      </c>
      <c r="J4" s="11">
        <f>IF(E4&gt;40, E4-40, 0)</f>
        <v>0</v>
      </c>
      <c r="K4" s="11">
        <f>IF(F4&gt;40, F4-40, 0)</f>
        <v>2</v>
      </c>
      <c r="L4" s="11">
        <f>IF(G4&gt;40, G4-40, 0)</f>
        <v>1</v>
      </c>
      <c r="M4" s="11">
        <f>IF(H4&gt;40, H4-40, 0)</f>
        <v>0</v>
      </c>
      <c r="N4" s="13">
        <f>$C4*D4</f>
        <v>1289.3858811672756</v>
      </c>
      <c r="O4" s="13">
        <f>$C4*E4</f>
        <v>1473.5838641911721</v>
      </c>
      <c r="P4" s="13">
        <f>$C4*F4</f>
        <v>1547.2630574007308</v>
      </c>
      <c r="Q4" s="13">
        <f>$C4*G4</f>
        <v>1510.4234607959513</v>
      </c>
      <c r="R4" s="13">
        <f>$C4*H4</f>
        <v>1363.0650743768342</v>
      </c>
      <c r="S4" s="15">
        <f>I4*$C4*0.5</f>
        <v>0</v>
      </c>
      <c r="T4" s="15">
        <f t="shared" ref="T4:W19" si="5">J4*$C4*0.5</f>
        <v>0</v>
      </c>
      <c r="U4" s="15">
        <f t="shared" si="5"/>
        <v>36.839596604779302</v>
      </c>
      <c r="V4" s="15">
        <f>L4*$C4*0.5</f>
        <v>18.419798302389651</v>
      </c>
      <c r="W4" s="15">
        <f t="shared" si="5"/>
        <v>0</v>
      </c>
      <c r="X4" s="17">
        <f>N4+S4</f>
        <v>1289.3858811672756</v>
      </c>
      <c r="Y4" s="17">
        <f t="shared" ref="Y4:AB19" si="6">O4+T4</f>
        <v>1473.5838641911721</v>
      </c>
      <c r="Z4" s="17">
        <f t="shared" si="6"/>
        <v>1584.10265400551</v>
      </c>
      <c r="AA4" s="17">
        <f t="shared" si="6"/>
        <v>1528.8432590983409</v>
      </c>
      <c r="AB4" s="17">
        <f t="shared" si="6"/>
        <v>1363.0650743768342</v>
      </c>
      <c r="AD4" s="7">
        <f>SUM(X4:AB4)</f>
        <v>7238.9807328391325</v>
      </c>
    </row>
    <row r="5" spans="1:30" x14ac:dyDescent="0.25">
      <c r="A5" t="s">
        <v>3</v>
      </c>
      <c r="B5" t="s">
        <v>21</v>
      </c>
      <c r="C5" s="3">
        <v>19.853227384684928</v>
      </c>
      <c r="D5" s="9">
        <v>40</v>
      </c>
      <c r="E5" s="9">
        <v>39</v>
      </c>
      <c r="F5" s="9">
        <v>45</v>
      </c>
      <c r="G5" s="9">
        <v>40</v>
      </c>
      <c r="H5" s="9">
        <v>40</v>
      </c>
      <c r="I5" s="11">
        <f>IF(D5&gt;40, D5-40, 0)</f>
        <v>0</v>
      </c>
      <c r="J5" s="11">
        <f>IF(E5&gt;40, E5-40, 0)</f>
        <v>0</v>
      </c>
      <c r="K5" s="11">
        <f>IF(F5&gt;40, F5-40, 0)</f>
        <v>5</v>
      </c>
      <c r="L5" s="11">
        <f>IF(G5&gt;40, G5-40, 0)</f>
        <v>0</v>
      </c>
      <c r="M5" s="11">
        <f>IF(H5&gt;40, H5-40, 0)</f>
        <v>0</v>
      </c>
      <c r="N5" s="13">
        <f t="shared" ref="N5:R20" si="7">$C5*D5</f>
        <v>794.12909538739711</v>
      </c>
      <c r="O5" s="13">
        <f t="shared" si="7"/>
        <v>774.27586800271217</v>
      </c>
      <c r="P5" s="13">
        <f t="shared" si="7"/>
        <v>893.39523231082171</v>
      </c>
      <c r="Q5" s="13">
        <f t="shared" si="7"/>
        <v>794.12909538739711</v>
      </c>
      <c r="R5" s="13">
        <f t="shared" si="7"/>
        <v>794.12909538739711</v>
      </c>
      <c r="S5" s="15">
        <f t="shared" ref="S5:S20" si="8">I5*$C5*0.5</f>
        <v>0</v>
      </c>
      <c r="T5" s="15">
        <f t="shared" si="5"/>
        <v>0</v>
      </c>
      <c r="U5" s="15">
        <f t="shared" si="5"/>
        <v>49.63306846171232</v>
      </c>
      <c r="V5" s="15">
        <f t="shared" si="5"/>
        <v>0</v>
      </c>
      <c r="W5" s="15">
        <f t="shared" si="5"/>
        <v>0</v>
      </c>
      <c r="X5" s="17">
        <f t="shared" ref="X5:X20" si="9">N5+S5</f>
        <v>794.12909538739711</v>
      </c>
      <c r="Y5" s="17">
        <f t="shared" si="6"/>
        <v>774.27586800271217</v>
      </c>
      <c r="Z5" s="17">
        <f t="shared" si="6"/>
        <v>943.02830077253407</v>
      </c>
      <c r="AA5" s="17">
        <f t="shared" si="6"/>
        <v>794.12909538739711</v>
      </c>
      <c r="AB5" s="17">
        <f t="shared" si="6"/>
        <v>794.12909538739711</v>
      </c>
      <c r="AD5" s="7">
        <f t="shared" ref="AD5:AD20" si="10">SUM(X5:AB5)</f>
        <v>4099.6914549374378</v>
      </c>
    </row>
    <row r="6" spans="1:30" x14ac:dyDescent="0.25">
      <c r="A6" t="s">
        <v>4</v>
      </c>
      <c r="B6" t="s">
        <v>6</v>
      </c>
      <c r="C6" s="3">
        <v>7.535379692455205</v>
      </c>
      <c r="D6" s="9">
        <v>41</v>
      </c>
      <c r="E6" s="9">
        <v>40</v>
      </c>
      <c r="F6" s="9">
        <v>40</v>
      </c>
      <c r="G6" s="9">
        <v>37</v>
      </c>
      <c r="H6" s="9">
        <v>39</v>
      </c>
      <c r="I6" s="11">
        <f>IF(D6&gt;40, D6-40, 0)</f>
        <v>1</v>
      </c>
      <c r="J6" s="11">
        <f>IF(E6&gt;40, E6-40, 0)</f>
        <v>0</v>
      </c>
      <c r="K6" s="11">
        <f>IF(F6&gt;40, F6-40, 0)</f>
        <v>0</v>
      </c>
      <c r="L6" s="11">
        <f>IF(G6&gt;40, G6-40, 0)</f>
        <v>0</v>
      </c>
      <c r="M6" s="11">
        <f>IF(H6&gt;40, H6-40, 0)</f>
        <v>0</v>
      </c>
      <c r="N6" s="13">
        <f t="shared" si="7"/>
        <v>308.95056739066342</v>
      </c>
      <c r="O6" s="13">
        <f t="shared" si="7"/>
        <v>301.41518769820823</v>
      </c>
      <c r="P6" s="13">
        <f t="shared" si="7"/>
        <v>301.41518769820823</v>
      </c>
      <c r="Q6" s="13">
        <f t="shared" si="7"/>
        <v>278.80904862084259</v>
      </c>
      <c r="R6" s="13">
        <f t="shared" si="7"/>
        <v>293.87980800575298</v>
      </c>
      <c r="S6" s="15">
        <f t="shared" si="8"/>
        <v>3.7676898462276025</v>
      </c>
      <c r="T6" s="15">
        <f t="shared" si="5"/>
        <v>0</v>
      </c>
      <c r="U6" s="15">
        <f t="shared" si="5"/>
        <v>0</v>
      </c>
      <c r="V6" s="15">
        <f t="shared" si="5"/>
        <v>0</v>
      </c>
      <c r="W6" s="15">
        <f t="shared" si="5"/>
        <v>0</v>
      </c>
      <c r="X6" s="17">
        <f t="shared" si="9"/>
        <v>312.71825723689102</v>
      </c>
      <c r="Y6" s="17">
        <f t="shared" si="6"/>
        <v>301.41518769820823</v>
      </c>
      <c r="Z6" s="17">
        <f t="shared" si="6"/>
        <v>301.41518769820823</v>
      </c>
      <c r="AA6" s="17">
        <f t="shared" si="6"/>
        <v>278.80904862084259</v>
      </c>
      <c r="AB6" s="17">
        <f t="shared" si="6"/>
        <v>293.87980800575298</v>
      </c>
      <c r="AD6" s="7">
        <f t="shared" si="10"/>
        <v>1488.237489259903</v>
      </c>
    </row>
    <row r="7" spans="1:30" x14ac:dyDescent="0.25">
      <c r="A7" t="s">
        <v>5</v>
      </c>
      <c r="B7" t="s">
        <v>22</v>
      </c>
      <c r="C7" s="3">
        <v>9.635167906975461</v>
      </c>
      <c r="D7" s="9">
        <v>35</v>
      </c>
      <c r="E7" s="9">
        <v>43</v>
      </c>
      <c r="F7" s="9">
        <v>39</v>
      </c>
      <c r="G7" s="9">
        <v>40</v>
      </c>
      <c r="H7" s="9">
        <v>42</v>
      </c>
      <c r="I7" s="11">
        <f>IF(D7&gt;40, D7-40, 0)</f>
        <v>0</v>
      </c>
      <c r="J7" s="11">
        <f>IF(E7&gt;40, E7-40, 0)</f>
        <v>3</v>
      </c>
      <c r="K7" s="11">
        <f>IF(F7&gt;40, F7-40, 0)</f>
        <v>0</v>
      </c>
      <c r="L7" s="11">
        <f>IF(G7&gt;40, G7-40, 0)</f>
        <v>0</v>
      </c>
      <c r="M7" s="11">
        <f>IF(H7&gt;40, H7-40, 0)</f>
        <v>2</v>
      </c>
      <c r="N7" s="13">
        <f t="shared" si="7"/>
        <v>337.23087674414114</v>
      </c>
      <c r="O7" s="13">
        <f t="shared" si="7"/>
        <v>414.31221999994483</v>
      </c>
      <c r="P7" s="13">
        <f t="shared" si="7"/>
        <v>375.77154837204296</v>
      </c>
      <c r="Q7" s="13">
        <f t="shared" si="7"/>
        <v>385.40671627901844</v>
      </c>
      <c r="R7" s="13">
        <f t="shared" si="7"/>
        <v>404.67705209296935</v>
      </c>
      <c r="S7" s="15">
        <f t="shared" si="8"/>
        <v>0</v>
      </c>
      <c r="T7" s="15">
        <f t="shared" si="5"/>
        <v>14.452751860463191</v>
      </c>
      <c r="U7" s="15">
        <f t="shared" si="5"/>
        <v>0</v>
      </c>
      <c r="V7" s="15">
        <f t="shared" si="5"/>
        <v>0</v>
      </c>
      <c r="W7" s="15">
        <f t="shared" si="5"/>
        <v>9.635167906975461</v>
      </c>
      <c r="X7" s="17">
        <f t="shared" si="9"/>
        <v>337.23087674414114</v>
      </c>
      <c r="Y7" s="17">
        <f t="shared" si="6"/>
        <v>428.76497186040802</v>
      </c>
      <c r="Z7" s="17">
        <f t="shared" si="6"/>
        <v>375.77154837204296</v>
      </c>
      <c r="AA7" s="17">
        <f t="shared" si="6"/>
        <v>385.40671627901844</v>
      </c>
      <c r="AB7" s="17">
        <f t="shared" si="6"/>
        <v>414.31221999994483</v>
      </c>
      <c r="AD7" s="7">
        <f t="shared" si="10"/>
        <v>1941.4863332555551</v>
      </c>
    </row>
    <row r="8" spans="1:30" x14ac:dyDescent="0.25">
      <c r="A8" t="s">
        <v>6</v>
      </c>
      <c r="B8" t="s">
        <v>23</v>
      </c>
      <c r="C8" s="3">
        <v>44.141213488989735</v>
      </c>
      <c r="D8" s="9">
        <v>36</v>
      </c>
      <c r="E8" s="9">
        <v>41</v>
      </c>
      <c r="F8" s="9">
        <v>38</v>
      </c>
      <c r="G8" s="9">
        <v>39</v>
      </c>
      <c r="H8" s="9">
        <v>42</v>
      </c>
      <c r="I8" s="11">
        <f>IF(D8&gt;40, D8-40, 0)</f>
        <v>0</v>
      </c>
      <c r="J8" s="11">
        <f>IF(E8&gt;40, E8-40, 0)</f>
        <v>1</v>
      </c>
      <c r="K8" s="11">
        <f>IF(F8&gt;40, F8-40, 0)</f>
        <v>0</v>
      </c>
      <c r="L8" s="11">
        <f>IF(G8&gt;40, G8-40, 0)</f>
        <v>0</v>
      </c>
      <c r="M8" s="11">
        <f>IF(H8&gt;40, H8-40, 0)</f>
        <v>2</v>
      </c>
      <c r="N8" s="13">
        <f t="shared" si="7"/>
        <v>1589.0836856036303</v>
      </c>
      <c r="O8" s="13">
        <f t="shared" si="7"/>
        <v>1809.7897530485791</v>
      </c>
      <c r="P8" s="13">
        <f t="shared" si="7"/>
        <v>1677.36611258161</v>
      </c>
      <c r="Q8" s="13">
        <f t="shared" si="7"/>
        <v>1721.5073260705997</v>
      </c>
      <c r="R8" s="13">
        <f t="shared" si="7"/>
        <v>1853.9309665375688</v>
      </c>
      <c r="S8" s="15">
        <f t="shared" si="8"/>
        <v>0</v>
      </c>
      <c r="T8" s="15">
        <f t="shared" si="5"/>
        <v>22.070606744494867</v>
      </c>
      <c r="U8" s="15">
        <f t="shared" si="5"/>
        <v>0</v>
      </c>
      <c r="V8" s="15">
        <f t="shared" si="5"/>
        <v>0</v>
      </c>
      <c r="W8" s="15">
        <f t="shared" si="5"/>
        <v>44.141213488989735</v>
      </c>
      <c r="X8" s="17">
        <f t="shared" si="9"/>
        <v>1589.0836856036303</v>
      </c>
      <c r="Y8" s="17">
        <f t="shared" si="6"/>
        <v>1831.8603597930739</v>
      </c>
      <c r="Z8" s="17">
        <f t="shared" si="6"/>
        <v>1677.36611258161</v>
      </c>
      <c r="AA8" s="17">
        <f t="shared" si="6"/>
        <v>1721.5073260705997</v>
      </c>
      <c r="AB8" s="17">
        <f t="shared" si="6"/>
        <v>1898.0721800265585</v>
      </c>
      <c r="AD8" s="7">
        <f t="shared" si="10"/>
        <v>8717.889664075472</v>
      </c>
    </row>
    <row r="9" spans="1:30" x14ac:dyDescent="0.25">
      <c r="A9" t="s">
        <v>7</v>
      </c>
      <c r="B9" t="s">
        <v>8</v>
      </c>
      <c r="C9" s="3">
        <v>25.266684056979315</v>
      </c>
      <c r="D9" s="9">
        <v>45</v>
      </c>
      <c r="E9" s="9">
        <v>37</v>
      </c>
      <c r="F9" s="9">
        <v>42</v>
      </c>
      <c r="G9" s="9">
        <v>38</v>
      </c>
      <c r="H9" s="9">
        <v>44</v>
      </c>
      <c r="I9" s="11">
        <f>IF(D9&gt;40, D9-40, 0)</f>
        <v>5</v>
      </c>
      <c r="J9" s="11">
        <f>IF(E9&gt;40, E9-40, 0)</f>
        <v>0</v>
      </c>
      <c r="K9" s="11">
        <f>IF(F9&gt;40, F9-40, 0)</f>
        <v>2</v>
      </c>
      <c r="L9" s="11">
        <f>IF(G9&gt;40, G9-40, 0)</f>
        <v>0</v>
      </c>
      <c r="M9" s="11">
        <f>IF(H9&gt;40, H9-40, 0)</f>
        <v>4</v>
      </c>
      <c r="N9" s="13">
        <f t="shared" si="7"/>
        <v>1137.0007825640691</v>
      </c>
      <c r="O9" s="13">
        <f t="shared" si="7"/>
        <v>934.86731010823462</v>
      </c>
      <c r="P9" s="13">
        <f t="shared" si="7"/>
        <v>1061.2007303931312</v>
      </c>
      <c r="Q9" s="13">
        <f t="shared" si="7"/>
        <v>960.13399416521395</v>
      </c>
      <c r="R9" s="13">
        <f t="shared" si="7"/>
        <v>1111.7340985070898</v>
      </c>
      <c r="S9" s="15">
        <f t="shared" si="8"/>
        <v>63.166710142448288</v>
      </c>
      <c r="T9" s="15">
        <f t="shared" si="5"/>
        <v>0</v>
      </c>
      <c r="U9" s="15">
        <f t="shared" si="5"/>
        <v>25.266684056979315</v>
      </c>
      <c r="V9" s="15">
        <f t="shared" si="5"/>
        <v>0</v>
      </c>
      <c r="W9" s="15">
        <f t="shared" si="5"/>
        <v>50.53336811395863</v>
      </c>
      <c r="X9" s="17">
        <f t="shared" si="9"/>
        <v>1200.1674927065174</v>
      </c>
      <c r="Y9" s="17">
        <f t="shared" si="6"/>
        <v>934.86731010823462</v>
      </c>
      <c r="Z9" s="17">
        <f t="shared" si="6"/>
        <v>1086.4674144501105</v>
      </c>
      <c r="AA9" s="17">
        <f t="shared" si="6"/>
        <v>960.13399416521395</v>
      </c>
      <c r="AB9" s="17">
        <f t="shared" si="6"/>
        <v>1162.2674666210485</v>
      </c>
      <c r="AD9" s="7">
        <f t="shared" si="10"/>
        <v>5343.9036780511251</v>
      </c>
    </row>
    <row r="10" spans="1:30" x14ac:dyDescent="0.25">
      <c r="A10" t="s">
        <v>8</v>
      </c>
      <c r="B10" t="s">
        <v>24</v>
      </c>
      <c r="C10" s="3">
        <v>8.5146798860653217</v>
      </c>
      <c r="D10" s="9">
        <v>40</v>
      </c>
      <c r="E10" s="9">
        <v>40</v>
      </c>
      <c r="F10" s="9">
        <v>37</v>
      </c>
      <c r="G10" s="9">
        <v>44</v>
      </c>
      <c r="H10" s="9">
        <v>43</v>
      </c>
      <c r="I10" s="11">
        <f>IF(D10&gt;40, D10-40, 0)</f>
        <v>0</v>
      </c>
      <c r="J10" s="11">
        <f>IF(E10&gt;40, E10-40, 0)</f>
        <v>0</v>
      </c>
      <c r="K10" s="11">
        <f>IF(F10&gt;40, F10-40, 0)</f>
        <v>0</v>
      </c>
      <c r="L10" s="11">
        <f>IF(G10&gt;40, G10-40, 0)</f>
        <v>4</v>
      </c>
      <c r="M10" s="11">
        <f>IF(H10&gt;40, H10-40, 0)</f>
        <v>3</v>
      </c>
      <c r="N10" s="13">
        <f t="shared" si="7"/>
        <v>340.58719544261288</v>
      </c>
      <c r="O10" s="13">
        <f t="shared" si="7"/>
        <v>340.58719544261288</v>
      </c>
      <c r="P10" s="13">
        <f t="shared" si="7"/>
        <v>315.04315578441691</v>
      </c>
      <c r="Q10" s="13">
        <f t="shared" si="7"/>
        <v>374.64591498687417</v>
      </c>
      <c r="R10" s="13">
        <f t="shared" si="7"/>
        <v>366.13123510080885</v>
      </c>
      <c r="S10" s="15">
        <f t="shared" si="8"/>
        <v>0</v>
      </c>
      <c r="T10" s="15">
        <f t="shared" si="5"/>
        <v>0</v>
      </c>
      <c r="U10" s="15">
        <f t="shared" si="5"/>
        <v>0</v>
      </c>
      <c r="V10" s="15">
        <f t="shared" si="5"/>
        <v>17.029359772130643</v>
      </c>
      <c r="W10" s="15">
        <f t="shared" si="5"/>
        <v>12.772019829097982</v>
      </c>
      <c r="X10" s="17">
        <f t="shared" si="9"/>
        <v>340.58719544261288</v>
      </c>
      <c r="Y10" s="17">
        <f t="shared" si="6"/>
        <v>340.58719544261288</v>
      </c>
      <c r="Z10" s="17">
        <f t="shared" si="6"/>
        <v>315.04315578441691</v>
      </c>
      <c r="AA10" s="17">
        <f>Q10+V10</f>
        <v>391.67527475900482</v>
      </c>
      <c r="AB10" s="17">
        <f t="shared" si="6"/>
        <v>378.90325492990684</v>
      </c>
      <c r="AD10" s="7">
        <f t="shared" si="10"/>
        <v>1766.7960763585543</v>
      </c>
    </row>
    <row r="11" spans="1:30" x14ac:dyDescent="0.25">
      <c r="A11" t="s">
        <v>9</v>
      </c>
      <c r="B11" t="s">
        <v>25</v>
      </c>
      <c r="C11" s="3">
        <v>25.38694727163687</v>
      </c>
      <c r="D11" s="9">
        <v>42</v>
      </c>
      <c r="E11" s="9">
        <v>42</v>
      </c>
      <c r="F11" s="9">
        <v>40</v>
      </c>
      <c r="G11" s="9">
        <v>41</v>
      </c>
      <c r="H11" s="9">
        <v>40</v>
      </c>
      <c r="I11" s="11">
        <f>IF(D11&gt;40, D11-40, 0)</f>
        <v>2</v>
      </c>
      <c r="J11" s="11">
        <f>IF(E11&gt;40, E11-40, 0)</f>
        <v>2</v>
      </c>
      <c r="K11" s="11">
        <f>IF(F11&gt;40, F11-40, 0)</f>
        <v>0</v>
      </c>
      <c r="L11" s="11">
        <f>IF(G11&gt;40, G11-40, 0)</f>
        <v>1</v>
      </c>
      <c r="M11" s="11">
        <f>IF(H11&gt;40, H11-40, 0)</f>
        <v>0</v>
      </c>
      <c r="N11" s="13">
        <f t="shared" si="7"/>
        <v>1066.2517854087487</v>
      </c>
      <c r="O11" s="13">
        <f t="shared" si="7"/>
        <v>1066.2517854087487</v>
      </c>
      <c r="P11" s="13">
        <f t="shared" si="7"/>
        <v>1015.4778908654748</v>
      </c>
      <c r="Q11" s="13">
        <f t="shared" si="7"/>
        <v>1040.8648381371117</v>
      </c>
      <c r="R11" s="13">
        <f t="shared" si="7"/>
        <v>1015.4778908654748</v>
      </c>
      <c r="S11" s="15">
        <f t="shared" si="8"/>
        <v>25.38694727163687</v>
      </c>
      <c r="T11" s="15">
        <f t="shared" si="5"/>
        <v>25.38694727163687</v>
      </c>
      <c r="U11" s="15">
        <f t="shared" si="5"/>
        <v>0</v>
      </c>
      <c r="V11" s="15">
        <f t="shared" si="5"/>
        <v>12.693473635818435</v>
      </c>
      <c r="W11" s="15">
        <f t="shared" si="5"/>
        <v>0</v>
      </c>
      <c r="X11" s="17">
        <f t="shared" si="9"/>
        <v>1091.6387326803856</v>
      </c>
      <c r="Y11" s="17">
        <f t="shared" si="6"/>
        <v>1091.6387326803856</v>
      </c>
      <c r="Z11" s="17">
        <f t="shared" si="6"/>
        <v>1015.4778908654748</v>
      </c>
      <c r="AA11" s="17">
        <f t="shared" si="6"/>
        <v>1053.5583117729302</v>
      </c>
      <c r="AB11" s="17">
        <f t="shared" si="6"/>
        <v>1015.4778908654748</v>
      </c>
      <c r="AD11" s="7">
        <f t="shared" si="10"/>
        <v>5267.791558864652</v>
      </c>
    </row>
    <row r="12" spans="1:30" x14ac:dyDescent="0.25">
      <c r="A12" t="s">
        <v>10</v>
      </c>
      <c r="B12" t="s">
        <v>26</v>
      </c>
      <c r="C12" s="3">
        <v>37.512499062964075</v>
      </c>
      <c r="D12" s="9">
        <v>44</v>
      </c>
      <c r="E12" s="9">
        <v>39</v>
      </c>
      <c r="F12" s="9">
        <v>40</v>
      </c>
      <c r="G12" s="9">
        <v>44</v>
      </c>
      <c r="H12" s="9">
        <v>38</v>
      </c>
      <c r="I12" s="11">
        <f>IF(D12&gt;40, D12-40, 0)</f>
        <v>4</v>
      </c>
      <c r="J12" s="11">
        <f>IF(E12&gt;40, E12-40, 0)</f>
        <v>0</v>
      </c>
      <c r="K12" s="11">
        <f>IF(F12&gt;40, F12-40, 0)</f>
        <v>0</v>
      </c>
      <c r="L12" s="11">
        <f>IF(G12&gt;40, G12-40, 0)</f>
        <v>4</v>
      </c>
      <c r="M12" s="11">
        <f>IF(H12&gt;40, H12-40, 0)</f>
        <v>0</v>
      </c>
      <c r="N12" s="13">
        <f t="shared" si="7"/>
        <v>1650.5499587704194</v>
      </c>
      <c r="O12" s="13">
        <f t="shared" si="7"/>
        <v>1462.987463455599</v>
      </c>
      <c r="P12" s="13">
        <f t="shared" si="7"/>
        <v>1500.4999625185631</v>
      </c>
      <c r="Q12" s="13">
        <f t="shared" si="7"/>
        <v>1650.5499587704194</v>
      </c>
      <c r="R12" s="13">
        <f t="shared" si="7"/>
        <v>1425.4749643926348</v>
      </c>
      <c r="S12" s="15">
        <f t="shared" si="8"/>
        <v>75.02499812592815</v>
      </c>
      <c r="T12" s="15">
        <f t="shared" si="5"/>
        <v>0</v>
      </c>
      <c r="U12" s="15">
        <f t="shared" si="5"/>
        <v>0</v>
      </c>
      <c r="V12" s="15">
        <f t="shared" si="5"/>
        <v>75.02499812592815</v>
      </c>
      <c r="W12" s="15">
        <f t="shared" si="5"/>
        <v>0</v>
      </c>
      <c r="X12" s="17">
        <f t="shared" si="9"/>
        <v>1725.5749568963474</v>
      </c>
      <c r="Y12" s="17">
        <f t="shared" si="6"/>
        <v>1462.987463455599</v>
      </c>
      <c r="Z12" s="17">
        <f t="shared" si="6"/>
        <v>1500.4999625185631</v>
      </c>
      <c r="AA12" s="17">
        <f t="shared" si="6"/>
        <v>1725.5749568963474</v>
      </c>
      <c r="AB12" s="17">
        <f t="shared" si="6"/>
        <v>1425.4749643926348</v>
      </c>
      <c r="AD12" s="7">
        <f t="shared" si="10"/>
        <v>7840.112304159491</v>
      </c>
    </row>
    <row r="13" spans="1:30" x14ac:dyDescent="0.25">
      <c r="A13" t="s">
        <v>11</v>
      </c>
      <c r="B13" t="s">
        <v>27</v>
      </c>
      <c r="C13" s="3">
        <v>11.550657553960868</v>
      </c>
      <c r="D13" s="9">
        <v>38</v>
      </c>
      <c r="E13" s="9">
        <v>40</v>
      </c>
      <c r="F13" s="9">
        <v>44</v>
      </c>
      <c r="G13" s="9">
        <v>40</v>
      </c>
      <c r="H13" s="9">
        <v>41</v>
      </c>
      <c r="I13" s="11">
        <f>IF(D13&gt;40, D13-40, 0)</f>
        <v>0</v>
      </c>
      <c r="J13" s="11">
        <f>IF(E13&gt;40, E13-40, 0)</f>
        <v>0</v>
      </c>
      <c r="K13" s="11">
        <f>IF(F13&gt;40, F13-40, 0)</f>
        <v>4</v>
      </c>
      <c r="L13" s="11">
        <f>IF(G13&gt;40, G13-40, 0)</f>
        <v>0</v>
      </c>
      <c r="M13" s="11">
        <f>IF(H13&gt;40, H13-40, 0)</f>
        <v>1</v>
      </c>
      <c r="N13" s="13">
        <f t="shared" si="7"/>
        <v>438.92498705051298</v>
      </c>
      <c r="O13" s="13">
        <f t="shared" si="7"/>
        <v>462.0263021584347</v>
      </c>
      <c r="P13" s="13">
        <f t="shared" si="7"/>
        <v>508.2289323742782</v>
      </c>
      <c r="Q13" s="13">
        <f t="shared" si="7"/>
        <v>462.0263021584347</v>
      </c>
      <c r="R13" s="13">
        <f t="shared" si="7"/>
        <v>473.57695971239559</v>
      </c>
      <c r="S13" s="15">
        <f t="shared" si="8"/>
        <v>0</v>
      </c>
      <c r="T13" s="15">
        <f t="shared" si="5"/>
        <v>0</v>
      </c>
      <c r="U13" s="15">
        <f t="shared" si="5"/>
        <v>23.101315107921735</v>
      </c>
      <c r="V13" s="15">
        <f t="shared" si="5"/>
        <v>0</v>
      </c>
      <c r="W13" s="15">
        <f t="shared" si="5"/>
        <v>5.7753287769804338</v>
      </c>
      <c r="X13" s="17">
        <f t="shared" si="9"/>
        <v>438.92498705051298</v>
      </c>
      <c r="Y13" s="17">
        <f t="shared" si="6"/>
        <v>462.0263021584347</v>
      </c>
      <c r="Z13" s="17">
        <f t="shared" si="6"/>
        <v>531.33024748219998</v>
      </c>
      <c r="AA13" s="17">
        <f t="shared" si="6"/>
        <v>462.0263021584347</v>
      </c>
      <c r="AB13" s="17">
        <f t="shared" si="6"/>
        <v>479.35228848937601</v>
      </c>
      <c r="AD13" s="7">
        <f t="shared" si="10"/>
        <v>2373.6601273389583</v>
      </c>
    </row>
    <row r="14" spans="1:30" x14ac:dyDescent="0.25">
      <c r="A14" t="s">
        <v>12</v>
      </c>
      <c r="B14" t="s">
        <v>28</v>
      </c>
      <c r="C14" s="3">
        <v>48.562845873544106</v>
      </c>
      <c r="D14" s="9">
        <v>39</v>
      </c>
      <c r="E14" s="9">
        <v>45</v>
      </c>
      <c r="F14" s="9">
        <v>40</v>
      </c>
      <c r="G14" s="9">
        <v>41</v>
      </c>
      <c r="H14" s="9">
        <v>44</v>
      </c>
      <c r="I14" s="11">
        <f>IF(D14&gt;40, D14-40, 0)</f>
        <v>0</v>
      </c>
      <c r="J14" s="11">
        <f>IF(E14&gt;40, E14-40, 0)</f>
        <v>5</v>
      </c>
      <c r="K14" s="11">
        <f>IF(F14&gt;40, F14-40, 0)</f>
        <v>0</v>
      </c>
      <c r="L14" s="11">
        <f>IF(G14&gt;40, G14-40, 0)</f>
        <v>1</v>
      </c>
      <c r="M14" s="11">
        <f>IF(H14&gt;40, H14-40, 0)</f>
        <v>4</v>
      </c>
      <c r="N14" s="13">
        <f t="shared" si="7"/>
        <v>1893.9509890682202</v>
      </c>
      <c r="O14" s="13">
        <f t="shared" si="7"/>
        <v>2185.3280643094849</v>
      </c>
      <c r="P14" s="13">
        <f t="shared" si="7"/>
        <v>1942.5138349417643</v>
      </c>
      <c r="Q14" s="13">
        <f t="shared" si="7"/>
        <v>1991.0766808153082</v>
      </c>
      <c r="R14" s="13">
        <f t="shared" si="7"/>
        <v>2136.7652184359408</v>
      </c>
      <c r="S14" s="15">
        <f t="shared" si="8"/>
        <v>0</v>
      </c>
      <c r="T14" s="15">
        <f t="shared" si="5"/>
        <v>121.40711468386027</v>
      </c>
      <c r="U14" s="15">
        <f t="shared" si="5"/>
        <v>0</v>
      </c>
      <c r="V14" s="15">
        <f t="shared" si="5"/>
        <v>24.281422936772053</v>
      </c>
      <c r="W14" s="15">
        <f t="shared" si="5"/>
        <v>97.125691747088212</v>
      </c>
      <c r="X14" s="17">
        <f t="shared" si="9"/>
        <v>1893.9509890682202</v>
      </c>
      <c r="Y14" s="17">
        <f t="shared" si="6"/>
        <v>2306.735178993345</v>
      </c>
      <c r="Z14" s="17">
        <f t="shared" si="6"/>
        <v>1942.5138349417643</v>
      </c>
      <c r="AA14" s="17">
        <f t="shared" si="6"/>
        <v>2015.3581037520803</v>
      </c>
      <c r="AB14" s="17">
        <f t="shared" si="6"/>
        <v>2233.8909101830291</v>
      </c>
      <c r="AD14" s="7">
        <f t="shared" si="10"/>
        <v>10392.449016938439</v>
      </c>
    </row>
    <row r="15" spans="1:30" x14ac:dyDescent="0.25">
      <c r="A15" t="s">
        <v>13</v>
      </c>
      <c r="B15" t="s">
        <v>29</v>
      </c>
      <c r="C15" s="3">
        <v>30.296738047351489</v>
      </c>
      <c r="D15" s="9">
        <v>40</v>
      </c>
      <c r="E15" s="9">
        <v>39</v>
      </c>
      <c r="F15" s="9">
        <v>42</v>
      </c>
      <c r="G15" s="9">
        <v>40</v>
      </c>
      <c r="H15" s="9">
        <v>37</v>
      </c>
      <c r="I15" s="11">
        <f>IF(D15&gt;40, D15-40, 0)</f>
        <v>0</v>
      </c>
      <c r="J15" s="11">
        <f>IF(E15&gt;40, E15-40, 0)</f>
        <v>0</v>
      </c>
      <c r="K15" s="11">
        <f>IF(F15&gt;40, F15-40, 0)</f>
        <v>2</v>
      </c>
      <c r="L15" s="11">
        <f>IF(G15&gt;40, G15-40, 0)</f>
        <v>0</v>
      </c>
      <c r="M15" s="11">
        <f>IF(H15&gt;40, H15-40, 0)</f>
        <v>0</v>
      </c>
      <c r="N15" s="13">
        <f t="shared" si="7"/>
        <v>1211.8695218940595</v>
      </c>
      <c r="O15" s="13">
        <f t="shared" si="7"/>
        <v>1181.572783846708</v>
      </c>
      <c r="P15" s="13">
        <f t="shared" si="7"/>
        <v>1272.4629979887625</v>
      </c>
      <c r="Q15" s="13">
        <f t="shared" si="7"/>
        <v>1211.8695218940595</v>
      </c>
      <c r="R15" s="13">
        <f t="shared" si="7"/>
        <v>1120.9793077520051</v>
      </c>
      <c r="S15" s="15">
        <f t="shared" si="8"/>
        <v>0</v>
      </c>
      <c r="T15" s="15">
        <f t="shared" si="5"/>
        <v>0</v>
      </c>
      <c r="U15" s="15">
        <f t="shared" si="5"/>
        <v>30.296738047351489</v>
      </c>
      <c r="V15" s="15">
        <f t="shared" si="5"/>
        <v>0</v>
      </c>
      <c r="W15" s="15">
        <f t="shared" si="5"/>
        <v>0</v>
      </c>
      <c r="X15" s="17">
        <f t="shared" si="9"/>
        <v>1211.8695218940595</v>
      </c>
      <c r="Y15" s="17">
        <f t="shared" si="6"/>
        <v>1181.572783846708</v>
      </c>
      <c r="Z15" s="17">
        <f t="shared" si="6"/>
        <v>1302.759736036114</v>
      </c>
      <c r="AA15" s="17">
        <f t="shared" si="6"/>
        <v>1211.8695218940595</v>
      </c>
      <c r="AB15" s="17">
        <f t="shared" si="6"/>
        <v>1120.9793077520051</v>
      </c>
      <c r="AD15" s="7">
        <f t="shared" si="10"/>
        <v>6029.0508714229463</v>
      </c>
    </row>
    <row r="16" spans="1:30" x14ac:dyDescent="0.25">
      <c r="A16" t="s">
        <v>14</v>
      </c>
      <c r="B16" t="s">
        <v>30</v>
      </c>
      <c r="C16" s="3">
        <v>47.504652779878541</v>
      </c>
      <c r="D16" s="9">
        <v>44</v>
      </c>
      <c r="E16" s="9">
        <v>37</v>
      </c>
      <c r="F16" s="9">
        <v>45</v>
      </c>
      <c r="G16" s="9">
        <v>41</v>
      </c>
      <c r="H16" s="9">
        <v>43</v>
      </c>
      <c r="I16" s="11">
        <f>IF(D16&gt;40, D16-40, 0)</f>
        <v>4</v>
      </c>
      <c r="J16" s="11">
        <f>IF(E16&gt;40, E16-40, 0)</f>
        <v>0</v>
      </c>
      <c r="K16" s="11">
        <f>IF(F16&gt;40, F16-40, 0)</f>
        <v>5</v>
      </c>
      <c r="L16" s="11">
        <f>IF(G16&gt;40, G16-40, 0)</f>
        <v>1</v>
      </c>
      <c r="M16" s="11">
        <f>IF(H16&gt;40, H16-40, 0)</f>
        <v>3</v>
      </c>
      <c r="N16" s="13">
        <f t="shared" si="7"/>
        <v>2090.2047223146556</v>
      </c>
      <c r="O16" s="13">
        <f t="shared" si="7"/>
        <v>1757.6721528555061</v>
      </c>
      <c r="P16" s="13">
        <f t="shared" si="7"/>
        <v>2137.7093750945342</v>
      </c>
      <c r="Q16" s="13">
        <f t="shared" si="7"/>
        <v>1947.6907639750202</v>
      </c>
      <c r="R16" s="13">
        <f t="shared" si="7"/>
        <v>2042.7000695347772</v>
      </c>
      <c r="S16" s="15">
        <f t="shared" si="8"/>
        <v>95.009305559757081</v>
      </c>
      <c r="T16" s="15">
        <f t="shared" si="5"/>
        <v>0</v>
      </c>
      <c r="U16" s="15">
        <f t="shared" si="5"/>
        <v>118.76163194969635</v>
      </c>
      <c r="V16" s="15">
        <f t="shared" si="5"/>
        <v>23.75232638993927</v>
      </c>
      <c r="W16" s="15">
        <f t="shared" si="5"/>
        <v>71.256979169817811</v>
      </c>
      <c r="X16" s="17">
        <f t="shared" si="9"/>
        <v>2185.2140278744127</v>
      </c>
      <c r="Y16" s="17">
        <f t="shared" si="6"/>
        <v>1757.6721528555061</v>
      </c>
      <c r="Z16" s="17">
        <f t="shared" si="6"/>
        <v>2256.4710070442306</v>
      </c>
      <c r="AA16" s="17">
        <f t="shared" si="6"/>
        <v>1971.4430903649595</v>
      </c>
      <c r="AB16" s="17">
        <f t="shared" si="6"/>
        <v>2113.9570487045949</v>
      </c>
      <c r="AD16" s="7">
        <f t="shared" si="10"/>
        <v>10284.757326843705</v>
      </c>
    </row>
    <row r="17" spans="1:30" x14ac:dyDescent="0.25">
      <c r="A17" t="s">
        <v>15</v>
      </c>
      <c r="B17" t="s">
        <v>7</v>
      </c>
      <c r="C17" s="3">
        <v>33.221806865081106</v>
      </c>
      <c r="D17" s="9">
        <v>39</v>
      </c>
      <c r="E17" s="9">
        <v>42</v>
      </c>
      <c r="F17" s="9">
        <v>37</v>
      </c>
      <c r="G17" s="9">
        <v>39</v>
      </c>
      <c r="H17" s="9">
        <v>43</v>
      </c>
      <c r="I17" s="11">
        <f>IF(D17&gt;40, D17-40, 0)</f>
        <v>0</v>
      </c>
      <c r="J17" s="11">
        <f>IF(E17&gt;40, E17-40, 0)</f>
        <v>2</v>
      </c>
      <c r="K17" s="11">
        <f>IF(F17&gt;40, F17-40, 0)</f>
        <v>0</v>
      </c>
      <c r="L17" s="11">
        <f>IF(G17&gt;40, G17-40, 0)</f>
        <v>0</v>
      </c>
      <c r="M17" s="11">
        <f>IF(H17&gt;40, H17-40, 0)</f>
        <v>3</v>
      </c>
      <c r="N17" s="13">
        <f t="shared" si="7"/>
        <v>1295.6504677381631</v>
      </c>
      <c r="O17" s="13">
        <f t="shared" si="7"/>
        <v>1395.3158883334065</v>
      </c>
      <c r="P17" s="13">
        <f t="shared" si="7"/>
        <v>1229.2068540080008</v>
      </c>
      <c r="Q17" s="13">
        <f t="shared" si="7"/>
        <v>1295.6504677381631</v>
      </c>
      <c r="R17" s="13">
        <f t="shared" si="7"/>
        <v>1428.5376951984877</v>
      </c>
      <c r="S17" s="15">
        <f t="shared" si="8"/>
        <v>0</v>
      </c>
      <c r="T17" s="15">
        <f t="shared" si="5"/>
        <v>33.221806865081106</v>
      </c>
      <c r="U17" s="15">
        <f t="shared" si="5"/>
        <v>0</v>
      </c>
      <c r="V17" s="15">
        <f t="shared" si="5"/>
        <v>0</v>
      </c>
      <c r="W17" s="15">
        <f t="shared" si="5"/>
        <v>49.832710297621659</v>
      </c>
      <c r="X17" s="17">
        <f t="shared" si="9"/>
        <v>1295.6504677381631</v>
      </c>
      <c r="Y17" s="17">
        <f t="shared" si="6"/>
        <v>1428.5376951984877</v>
      </c>
      <c r="Z17" s="17">
        <f t="shared" si="6"/>
        <v>1229.2068540080008</v>
      </c>
      <c r="AA17" s="17">
        <f t="shared" si="6"/>
        <v>1295.6504677381631</v>
      </c>
      <c r="AB17" s="17">
        <f t="shared" si="6"/>
        <v>1478.3704054961092</v>
      </c>
      <c r="AD17" s="7">
        <f t="shared" si="10"/>
        <v>6727.4158901789233</v>
      </c>
    </row>
    <row r="18" spans="1:30" x14ac:dyDescent="0.25">
      <c r="A18" t="s">
        <v>16</v>
      </c>
      <c r="B18" t="s">
        <v>31</v>
      </c>
      <c r="C18" s="3">
        <v>26.060898557412706</v>
      </c>
      <c r="D18" s="9">
        <v>40</v>
      </c>
      <c r="E18" s="9">
        <v>40</v>
      </c>
      <c r="F18" s="9">
        <v>40</v>
      </c>
      <c r="G18" s="9">
        <v>45</v>
      </c>
      <c r="H18" s="9">
        <v>39</v>
      </c>
      <c r="I18" s="11">
        <f>IF(D18&gt;40, D18-40, 0)</f>
        <v>0</v>
      </c>
      <c r="J18" s="11">
        <f>IF(E18&gt;40, E18-40, 0)</f>
        <v>0</v>
      </c>
      <c r="K18" s="11">
        <f>IF(F18&gt;40, F18-40, 0)</f>
        <v>0</v>
      </c>
      <c r="L18" s="11">
        <f>IF(G18&gt;40, G18-40, 0)</f>
        <v>5</v>
      </c>
      <c r="M18" s="11">
        <f>IF(H18&gt;40, H18-40, 0)</f>
        <v>0</v>
      </c>
      <c r="N18" s="13">
        <f t="shared" si="7"/>
        <v>1042.4359422965083</v>
      </c>
      <c r="O18" s="13">
        <f t="shared" si="7"/>
        <v>1042.4359422965083</v>
      </c>
      <c r="P18" s="13">
        <f t="shared" si="7"/>
        <v>1042.4359422965083</v>
      </c>
      <c r="Q18" s="13">
        <f t="shared" si="7"/>
        <v>1172.7404350835718</v>
      </c>
      <c r="R18" s="13">
        <f t="shared" si="7"/>
        <v>1016.3750437390955</v>
      </c>
      <c r="S18" s="15">
        <f t="shared" si="8"/>
        <v>0</v>
      </c>
      <c r="T18" s="15">
        <f t="shared" si="5"/>
        <v>0</v>
      </c>
      <c r="U18" s="15">
        <f t="shared" si="5"/>
        <v>0</v>
      </c>
      <c r="V18" s="15">
        <f t="shared" si="5"/>
        <v>65.152246393531769</v>
      </c>
      <c r="W18" s="15">
        <f t="shared" si="5"/>
        <v>0</v>
      </c>
      <c r="X18" s="17">
        <f t="shared" si="9"/>
        <v>1042.4359422965083</v>
      </c>
      <c r="Y18" s="17">
        <f t="shared" si="6"/>
        <v>1042.4359422965083</v>
      </c>
      <c r="Z18" s="17">
        <f t="shared" si="6"/>
        <v>1042.4359422965083</v>
      </c>
      <c r="AA18" s="17">
        <f t="shared" si="6"/>
        <v>1237.8926814771037</v>
      </c>
      <c r="AB18" s="17">
        <f t="shared" si="6"/>
        <v>1016.3750437390955</v>
      </c>
      <c r="AD18" s="7">
        <f t="shared" si="10"/>
        <v>5381.5755521057245</v>
      </c>
    </row>
    <row r="19" spans="1:30" x14ac:dyDescent="0.25">
      <c r="A19" t="s">
        <v>17</v>
      </c>
      <c r="B19" t="s">
        <v>32</v>
      </c>
      <c r="C19" s="3">
        <v>42.111342254994987</v>
      </c>
      <c r="D19" s="9">
        <v>43</v>
      </c>
      <c r="E19" s="9">
        <v>42</v>
      </c>
      <c r="F19" s="9">
        <v>41</v>
      </c>
      <c r="G19" s="9">
        <v>40</v>
      </c>
      <c r="H19" s="9">
        <v>43</v>
      </c>
      <c r="I19" s="11">
        <f>IF(D19&gt;40, D19-40, 0)</f>
        <v>3</v>
      </c>
      <c r="J19" s="11">
        <f>IF(E19&gt;40, E19-40, 0)</f>
        <v>2</v>
      </c>
      <c r="K19" s="11">
        <f>IF(F19&gt;40, F19-40, 0)</f>
        <v>1</v>
      </c>
      <c r="L19" s="11">
        <f>IF(G19&gt;40, G19-40, 0)</f>
        <v>0</v>
      </c>
      <c r="M19" s="11">
        <f>IF(H19&gt;40, H19-40, 0)</f>
        <v>3</v>
      </c>
      <c r="N19" s="13">
        <f t="shared" si="7"/>
        <v>1810.7877169647845</v>
      </c>
      <c r="O19" s="13">
        <f t="shared" si="7"/>
        <v>1768.6763747097896</v>
      </c>
      <c r="P19" s="13">
        <f t="shared" si="7"/>
        <v>1726.5650324547944</v>
      </c>
      <c r="Q19" s="13">
        <f t="shared" si="7"/>
        <v>1684.4536901997994</v>
      </c>
      <c r="R19" s="13">
        <f t="shared" si="7"/>
        <v>1810.7877169647845</v>
      </c>
      <c r="S19" s="15">
        <f t="shared" si="8"/>
        <v>63.167013382492485</v>
      </c>
      <c r="T19" s="15">
        <f t="shared" si="5"/>
        <v>42.111342254994987</v>
      </c>
      <c r="U19" s="15">
        <f t="shared" si="5"/>
        <v>21.055671127497494</v>
      </c>
      <c r="V19" s="15">
        <f t="shared" si="5"/>
        <v>0</v>
      </c>
      <c r="W19" s="15">
        <f t="shared" si="5"/>
        <v>63.167013382492485</v>
      </c>
      <c r="X19" s="17">
        <f t="shared" si="9"/>
        <v>1873.9547303472771</v>
      </c>
      <c r="Y19" s="17">
        <f t="shared" si="6"/>
        <v>1810.7877169647845</v>
      </c>
      <c r="Z19" s="17">
        <f t="shared" si="6"/>
        <v>1747.620703582292</v>
      </c>
      <c r="AA19" s="17">
        <f t="shared" si="6"/>
        <v>1684.4536901997994</v>
      </c>
      <c r="AB19" s="17">
        <f t="shared" si="6"/>
        <v>1873.9547303472771</v>
      </c>
      <c r="AD19" s="7">
        <f t="shared" si="10"/>
        <v>8990.7715714414298</v>
      </c>
    </row>
    <row r="20" spans="1:30" x14ac:dyDescent="0.25">
      <c r="A20" t="s">
        <v>18</v>
      </c>
      <c r="B20" t="s">
        <v>33</v>
      </c>
      <c r="C20" s="3">
        <v>27.50107136343868</v>
      </c>
      <c r="D20" s="9">
        <v>40</v>
      </c>
      <c r="E20" s="9">
        <v>43</v>
      </c>
      <c r="F20" s="9">
        <v>39</v>
      </c>
      <c r="G20" s="9">
        <v>42</v>
      </c>
      <c r="H20" s="9">
        <v>41</v>
      </c>
      <c r="I20" s="11">
        <f>IF(D20&gt;40, D20-40, 0)</f>
        <v>0</v>
      </c>
      <c r="J20" s="11">
        <f>IF(E20&gt;40, E20-40, 0)</f>
        <v>3</v>
      </c>
      <c r="K20" s="11">
        <f>IF(F20&gt;40, F20-40, 0)</f>
        <v>0</v>
      </c>
      <c r="L20" s="11">
        <f>IF(G20&gt;40, G20-40, 0)</f>
        <v>2</v>
      </c>
      <c r="M20" s="11">
        <f>IF(H20&gt;40, H20-40, 0)</f>
        <v>1</v>
      </c>
      <c r="N20" s="13">
        <f t="shared" si="7"/>
        <v>1100.0428545375471</v>
      </c>
      <c r="O20" s="13">
        <f t="shared" si="7"/>
        <v>1182.5460686278632</v>
      </c>
      <c r="P20" s="13">
        <f t="shared" si="7"/>
        <v>1072.5417831741086</v>
      </c>
      <c r="Q20" s="13">
        <f t="shared" si="7"/>
        <v>1155.0449972644246</v>
      </c>
      <c r="R20" s="13">
        <f t="shared" si="7"/>
        <v>1127.5439259009859</v>
      </c>
      <c r="S20" s="15">
        <f t="shared" si="8"/>
        <v>0</v>
      </c>
      <c r="T20" s="15">
        <f t="shared" ref="T20" si="11">J20*$C20*0.5</f>
        <v>41.251607045158018</v>
      </c>
      <c r="U20" s="15">
        <f t="shared" ref="U20" si="12">K20*$C20*0.5</f>
        <v>0</v>
      </c>
      <c r="V20" s="15">
        <f t="shared" ref="V20" si="13">L20*$C20*0.5</f>
        <v>27.50107136343868</v>
      </c>
      <c r="W20" s="15">
        <f t="shared" ref="W20" si="14">M20*$C20*0.5</f>
        <v>13.75053568171934</v>
      </c>
      <c r="X20" s="17">
        <f t="shared" si="9"/>
        <v>1100.0428545375471</v>
      </c>
      <c r="Y20" s="17">
        <f t="shared" ref="Y20" si="15">O20+T20</f>
        <v>1223.7976756730211</v>
      </c>
      <c r="Z20" s="17">
        <f t="shared" ref="Z20" si="16">P20+U20</f>
        <v>1072.5417831741086</v>
      </c>
      <c r="AA20" s="17">
        <f t="shared" ref="AA20" si="17">Q20+V20</f>
        <v>1182.5460686278634</v>
      </c>
      <c r="AB20" s="17">
        <f t="shared" ref="AB20" si="18">R20+W20</f>
        <v>1141.2944615827053</v>
      </c>
      <c r="AD20" s="7">
        <f t="shared" si="10"/>
        <v>5720.2228435952456</v>
      </c>
    </row>
    <row r="22" spans="1:30" x14ac:dyDescent="0.25">
      <c r="A22" t="s">
        <v>37</v>
      </c>
      <c r="C22" s="4">
        <f>MAX(C4:C20)</f>
        <v>48.562845873544106</v>
      </c>
      <c r="D22" s="5">
        <f>MAX(D4:D20)</f>
        <v>45</v>
      </c>
      <c r="E22" s="5">
        <f t="shared" ref="E22:H22" si="19">MAX(E4:E20)</f>
        <v>45</v>
      </c>
      <c r="F22" s="5">
        <f t="shared" si="19"/>
        <v>45</v>
      </c>
      <c r="G22" s="5">
        <f t="shared" si="19"/>
        <v>45</v>
      </c>
      <c r="H22" s="5">
        <f t="shared" si="19"/>
        <v>44</v>
      </c>
      <c r="I22" s="5"/>
      <c r="J22" s="5"/>
      <c r="K22" s="5"/>
      <c r="L22" s="5"/>
      <c r="M22" s="5"/>
      <c r="N22" s="4">
        <f>MAX(N4:N20)</f>
        <v>2090.2047223146556</v>
      </c>
      <c r="O22" s="4">
        <f t="shared" ref="O22:AB22" si="20">MAX(O4:O20)</f>
        <v>2185.3280643094849</v>
      </c>
      <c r="P22" s="4">
        <f t="shared" si="20"/>
        <v>2137.7093750945342</v>
      </c>
      <c r="Q22" s="4">
        <f t="shared" si="20"/>
        <v>1991.0766808153082</v>
      </c>
      <c r="R22" s="4">
        <f t="shared" si="20"/>
        <v>2136.7652184359408</v>
      </c>
      <c r="S22" s="4">
        <f t="shared" si="20"/>
        <v>95.009305559757081</v>
      </c>
      <c r="T22" s="4">
        <f t="shared" si="20"/>
        <v>121.40711468386027</v>
      </c>
      <c r="U22" s="4">
        <f t="shared" si="20"/>
        <v>118.76163194969635</v>
      </c>
      <c r="V22" s="4">
        <f t="shared" si="20"/>
        <v>75.02499812592815</v>
      </c>
      <c r="W22" s="4">
        <f t="shared" si="20"/>
        <v>97.125691747088212</v>
      </c>
      <c r="X22" s="4">
        <f t="shared" si="20"/>
        <v>2185.2140278744127</v>
      </c>
      <c r="Y22" s="4">
        <f t="shared" si="20"/>
        <v>2306.735178993345</v>
      </c>
      <c r="Z22" s="4">
        <f t="shared" si="20"/>
        <v>2256.4710070442306</v>
      </c>
      <c r="AA22" s="4">
        <f t="shared" si="20"/>
        <v>2015.3581037520803</v>
      </c>
      <c r="AB22" s="4">
        <f t="shared" si="20"/>
        <v>2233.8909101830291</v>
      </c>
      <c r="AC22" s="4"/>
      <c r="AD22" s="4">
        <f t="shared" ref="AC22:AD22" si="21">MAX(AD4:AD20)</f>
        <v>10392.449016938439</v>
      </c>
    </row>
    <row r="23" spans="1:30" x14ac:dyDescent="0.25">
      <c r="A23" t="s">
        <v>38</v>
      </c>
      <c r="C23" s="4">
        <f>MIN(C4:C20)</f>
        <v>7.535379692455205</v>
      </c>
      <c r="D23" s="5">
        <f>MIN(D4:D20)</f>
        <v>35</v>
      </c>
      <c r="E23" s="5">
        <f t="shared" ref="E23:H23" si="22">MIN(E4:E20)</f>
        <v>37</v>
      </c>
      <c r="F23" s="5">
        <f t="shared" si="22"/>
        <v>37</v>
      </c>
      <c r="G23" s="5">
        <f t="shared" si="22"/>
        <v>37</v>
      </c>
      <c r="H23" s="5">
        <f t="shared" si="22"/>
        <v>37</v>
      </c>
      <c r="I23" s="5"/>
      <c r="J23" s="5"/>
      <c r="K23" s="5"/>
      <c r="L23" s="5"/>
      <c r="M23" s="5"/>
      <c r="N23" s="4">
        <f>MIN(N4:N20)</f>
        <v>308.95056739066342</v>
      </c>
      <c r="O23" s="4">
        <f t="shared" ref="O23:AB23" si="23">MIN(O4:O20)</f>
        <v>301.41518769820823</v>
      </c>
      <c r="P23" s="4">
        <f t="shared" si="23"/>
        <v>301.41518769820823</v>
      </c>
      <c r="Q23" s="4">
        <f t="shared" si="23"/>
        <v>278.80904862084259</v>
      </c>
      <c r="R23" s="4">
        <f t="shared" si="23"/>
        <v>293.87980800575298</v>
      </c>
      <c r="S23" s="4">
        <f t="shared" si="23"/>
        <v>0</v>
      </c>
      <c r="T23" s="4">
        <f t="shared" si="23"/>
        <v>0</v>
      </c>
      <c r="U23" s="4">
        <f t="shared" si="23"/>
        <v>0</v>
      </c>
      <c r="V23" s="4">
        <f t="shared" si="23"/>
        <v>0</v>
      </c>
      <c r="W23" s="4">
        <f t="shared" si="23"/>
        <v>0</v>
      </c>
      <c r="X23" s="4">
        <f t="shared" si="23"/>
        <v>312.71825723689102</v>
      </c>
      <c r="Y23" s="4">
        <f t="shared" si="23"/>
        <v>301.41518769820823</v>
      </c>
      <c r="Z23" s="4">
        <f t="shared" si="23"/>
        <v>301.41518769820823</v>
      </c>
      <c r="AA23" s="4">
        <f t="shared" si="23"/>
        <v>278.80904862084259</v>
      </c>
      <c r="AB23" s="4">
        <f t="shared" si="23"/>
        <v>293.87980800575298</v>
      </c>
      <c r="AC23" s="4"/>
      <c r="AD23" s="4">
        <f t="shared" ref="AC23:AD23" si="24">MIN(AD4:AD20)</f>
        <v>1488.237489259903</v>
      </c>
    </row>
    <row r="24" spans="1:30" x14ac:dyDescent="0.25">
      <c r="A24" t="s">
        <v>39</v>
      </c>
      <c r="C24" s="4">
        <f>AVERAGE(C4:C20)</f>
        <v>28.323259332423095</v>
      </c>
      <c r="D24" s="5">
        <f>AVERAGE(D4:D20)</f>
        <v>40.058823529411768</v>
      </c>
      <c r="E24" s="5">
        <f t="shared" ref="E24:H24" si="25">AVERAGE(E4:E20)</f>
        <v>40.529411764705884</v>
      </c>
      <c r="F24" s="5">
        <f t="shared" si="25"/>
        <v>40.647058823529413</v>
      </c>
      <c r="G24" s="5">
        <f t="shared" si="25"/>
        <v>40.705882352941174</v>
      </c>
      <c r="H24" s="5">
        <f t="shared" si="25"/>
        <v>40.941176470588232</v>
      </c>
      <c r="I24" s="5"/>
      <c r="J24" s="5"/>
      <c r="K24" s="5"/>
      <c r="L24" s="5"/>
      <c r="M24" s="5"/>
      <c r="N24" s="4">
        <f>AVERAGE(N4:N20)</f>
        <v>1141.0021782554948</v>
      </c>
      <c r="O24" s="4">
        <f t="shared" ref="O24:AB24" si="26">AVERAGE(O4:O20)</f>
        <v>1150.2143661466775</v>
      </c>
      <c r="P24" s="4">
        <f t="shared" si="26"/>
        <v>1154.06456648575</v>
      </c>
      <c r="Q24" s="4">
        <f t="shared" si="26"/>
        <v>1155.1190124907182</v>
      </c>
      <c r="R24" s="4">
        <f t="shared" si="26"/>
        <v>1163.8685954414709</v>
      </c>
      <c r="S24" s="4">
        <f t="shared" si="26"/>
        <v>19.148392019322969</v>
      </c>
      <c r="T24" s="4">
        <f t="shared" si="26"/>
        <v>17.641304513275845</v>
      </c>
      <c r="U24" s="4">
        <f t="shared" si="26"/>
        <v>17.938512079761061</v>
      </c>
      <c r="V24" s="4">
        <f t="shared" si="26"/>
        <v>15.520864524702862</v>
      </c>
      <c r="W24" s="4">
        <f t="shared" si="26"/>
        <v>24.587648729102455</v>
      </c>
      <c r="X24" s="4">
        <f t="shared" si="26"/>
        <v>1160.1505702748177</v>
      </c>
      <c r="Y24" s="4">
        <f t="shared" si="26"/>
        <v>1167.8556706599531</v>
      </c>
      <c r="Z24" s="4">
        <f t="shared" si="26"/>
        <v>1172.003078565511</v>
      </c>
      <c r="AA24" s="4">
        <f t="shared" si="26"/>
        <v>1170.639877015421</v>
      </c>
      <c r="AB24" s="4">
        <f t="shared" si="26"/>
        <v>1188.456244170573</v>
      </c>
      <c r="AC24" s="4"/>
      <c r="AD24" s="4">
        <f t="shared" ref="AC24:AD24" si="27">AVERAGE(AD4:AD20)</f>
        <v>5859.1054406862759</v>
      </c>
    </row>
    <row r="25" spans="1:30" x14ac:dyDescent="0.25">
      <c r="A25" t="s">
        <v>40</v>
      </c>
      <c r="C25" s="1">
        <f>SUM(C4:C20)</f>
        <v>481.49540865119263</v>
      </c>
      <c r="D25" s="6">
        <f>SUM(D4:D20)</f>
        <v>681</v>
      </c>
      <c r="E25" s="6">
        <f t="shared" ref="E25:H25" si="28">SUM(E4:E20)</f>
        <v>689</v>
      </c>
      <c r="F25" s="6">
        <f t="shared" si="28"/>
        <v>691</v>
      </c>
      <c r="G25" s="6">
        <f t="shared" si="28"/>
        <v>692</v>
      </c>
      <c r="H25" s="6">
        <f t="shared" si="28"/>
        <v>696</v>
      </c>
      <c r="I25" s="6"/>
      <c r="J25" s="6"/>
      <c r="K25" s="6"/>
      <c r="L25" s="6"/>
      <c r="M25" s="6"/>
      <c r="N25" s="3">
        <f>SUM(N4:N20)</f>
        <v>19397.03703034341</v>
      </c>
      <c r="O25" s="3">
        <f t="shared" ref="O25:AB25" si="29">SUM(O4:O20)</f>
        <v>19553.644224493517</v>
      </c>
      <c r="P25" s="3">
        <f t="shared" si="29"/>
        <v>19619.097630257751</v>
      </c>
      <c r="Q25" s="3">
        <f t="shared" si="29"/>
        <v>19637.02321234221</v>
      </c>
      <c r="R25" s="3">
        <f t="shared" si="29"/>
        <v>19785.766122505007</v>
      </c>
      <c r="S25" s="3">
        <f t="shared" si="29"/>
        <v>325.52266432849046</v>
      </c>
      <c r="T25" s="3">
        <f t="shared" si="29"/>
        <v>299.90217672568934</v>
      </c>
      <c r="U25" s="3">
        <f t="shared" si="29"/>
        <v>304.95470535593802</v>
      </c>
      <c r="V25" s="3">
        <f t="shared" si="29"/>
        <v>263.85469691994865</v>
      </c>
      <c r="W25" s="3">
        <f t="shared" si="29"/>
        <v>417.99002839474173</v>
      </c>
      <c r="X25" s="3">
        <f t="shared" si="29"/>
        <v>19722.559694671902</v>
      </c>
      <c r="Y25" s="3">
        <f t="shared" si="29"/>
        <v>19853.546401219202</v>
      </c>
      <c r="Z25" s="3">
        <f t="shared" si="29"/>
        <v>19924.052335613687</v>
      </c>
      <c r="AA25" s="3">
        <f t="shared" si="29"/>
        <v>19900.877909262159</v>
      </c>
      <c r="AB25" s="3">
        <f t="shared" si="29"/>
        <v>20203.756150899742</v>
      </c>
      <c r="AC25" s="3"/>
      <c r="AD25" s="3">
        <f t="shared" ref="AC25:AD25" si="30">SUM(AD4:AD20)</f>
        <v>99604.792491666696</v>
      </c>
    </row>
  </sheetData>
  <mergeCells count="6">
    <mergeCell ref="A1:C1"/>
    <mergeCell ref="D1:S1"/>
    <mergeCell ref="D2:H2"/>
    <mergeCell ref="I2:M2"/>
    <mergeCell ref="N2:R2"/>
    <mergeCell ref="S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A770-C0B8-459C-9F3E-81386F7AF591}">
  <dimension ref="A1:M24"/>
  <sheetViews>
    <sheetView tabSelected="1" zoomScale="72" zoomScaleNormal="72" workbookViewId="0">
      <selection activeCell="Y5" sqref="Y5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3" width="6.85546875" customWidth="1"/>
    <col min="4" max="4" width="6.28515625" customWidth="1"/>
    <col min="5" max="5" width="7.5703125" customWidth="1"/>
    <col min="6" max="6" width="5.5703125" customWidth="1"/>
    <col min="8" max="8" width="8.7109375" customWidth="1"/>
    <col min="9" max="9" width="7.140625" customWidth="1"/>
    <col min="10" max="10" width="7.42578125" customWidth="1"/>
    <col min="11" max="11" width="7" customWidth="1"/>
  </cols>
  <sheetData>
    <row r="1" spans="1:13" s="25" customFormat="1" ht="122.25" customHeight="1" x14ac:dyDescent="0.25">
      <c r="A1" s="25" t="s">
        <v>46</v>
      </c>
      <c r="C1" s="26" t="s">
        <v>47</v>
      </c>
      <c r="D1" s="26" t="s">
        <v>48</v>
      </c>
      <c r="E1" s="26" t="s">
        <v>49</v>
      </c>
      <c r="F1" s="26" t="s">
        <v>50</v>
      </c>
      <c r="H1" s="26" t="s">
        <v>47</v>
      </c>
      <c r="I1" s="26" t="s">
        <v>48</v>
      </c>
      <c r="J1" s="26" t="s">
        <v>49</v>
      </c>
      <c r="K1" s="26" t="s">
        <v>50</v>
      </c>
      <c r="M1" s="26" t="s">
        <v>52</v>
      </c>
    </row>
    <row r="2" spans="1:13" x14ac:dyDescent="0.25">
      <c r="B2" t="s">
        <v>51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19</v>
      </c>
    </row>
    <row r="4" spans="1:13" x14ac:dyDescent="0.25">
      <c r="A4" t="s">
        <v>2</v>
      </c>
      <c r="B4" t="s">
        <v>20</v>
      </c>
      <c r="C4">
        <v>10</v>
      </c>
      <c r="D4">
        <v>12</v>
      </c>
      <c r="E4">
        <v>84</v>
      </c>
      <c r="F4">
        <v>1</v>
      </c>
      <c r="H4" s="18">
        <f>C4/C$2</f>
        <v>1</v>
      </c>
      <c r="I4" s="18">
        <f t="shared" ref="I4:K19" si="0">D4/D$2</f>
        <v>0.6</v>
      </c>
      <c r="J4" s="18">
        <f t="shared" si="0"/>
        <v>0.84</v>
      </c>
      <c r="K4" s="18">
        <f t="shared" si="0"/>
        <v>1</v>
      </c>
      <c r="M4" s="18" t="b">
        <f>OR(H4&lt;0.5,I4&lt;0.5,J4&lt;0.5,K4&lt;0.5)</f>
        <v>0</v>
      </c>
    </row>
    <row r="5" spans="1:13" x14ac:dyDescent="0.25">
      <c r="A5" t="s">
        <v>3</v>
      </c>
      <c r="B5" t="s">
        <v>21</v>
      </c>
      <c r="C5">
        <v>10</v>
      </c>
      <c r="D5">
        <v>20</v>
      </c>
      <c r="E5">
        <v>100</v>
      </c>
      <c r="F5">
        <v>1</v>
      </c>
      <c r="H5" s="18">
        <f t="shared" ref="H5:H20" si="1">C5/C$2</f>
        <v>1</v>
      </c>
      <c r="I5" s="18">
        <f t="shared" si="0"/>
        <v>1</v>
      </c>
      <c r="J5" s="18">
        <f t="shared" si="0"/>
        <v>1</v>
      </c>
      <c r="K5" s="18">
        <f t="shared" si="0"/>
        <v>1</v>
      </c>
      <c r="M5" s="18" t="b">
        <f t="shared" ref="M5:M20" si="2">OR(H5&lt;0.5,I5&lt;0.5,J5&lt;0.5,K5&lt;0.5)</f>
        <v>0</v>
      </c>
    </row>
    <row r="6" spans="1:13" x14ac:dyDescent="0.25">
      <c r="A6" t="s">
        <v>4</v>
      </c>
      <c r="B6" t="s">
        <v>6</v>
      </c>
      <c r="C6">
        <v>4</v>
      </c>
      <c r="D6">
        <v>14</v>
      </c>
      <c r="E6">
        <v>96</v>
      </c>
      <c r="F6">
        <v>1</v>
      </c>
      <c r="H6" s="18">
        <f t="shared" si="1"/>
        <v>0.4</v>
      </c>
      <c r="I6" s="18">
        <f t="shared" si="0"/>
        <v>0.7</v>
      </c>
      <c r="J6" s="18">
        <f t="shared" si="0"/>
        <v>0.96</v>
      </c>
      <c r="K6" s="18">
        <f t="shared" si="0"/>
        <v>1</v>
      </c>
      <c r="M6" s="18" t="b">
        <f t="shared" si="2"/>
        <v>1</v>
      </c>
    </row>
    <row r="7" spans="1:13" x14ac:dyDescent="0.25">
      <c r="A7" t="s">
        <v>5</v>
      </c>
      <c r="B7" t="s">
        <v>22</v>
      </c>
      <c r="C7">
        <v>8</v>
      </c>
      <c r="D7">
        <v>20</v>
      </c>
      <c r="E7">
        <v>100</v>
      </c>
      <c r="F7">
        <v>1</v>
      </c>
      <c r="H7" s="18">
        <f t="shared" si="1"/>
        <v>0.8</v>
      </c>
      <c r="I7" s="18">
        <f t="shared" si="0"/>
        <v>1</v>
      </c>
      <c r="J7" s="18">
        <f t="shared" si="0"/>
        <v>1</v>
      </c>
      <c r="K7" s="18">
        <f t="shared" si="0"/>
        <v>1</v>
      </c>
      <c r="M7" s="18" t="b">
        <f t="shared" si="2"/>
        <v>0</v>
      </c>
    </row>
    <row r="8" spans="1:13" x14ac:dyDescent="0.25">
      <c r="A8" t="s">
        <v>6</v>
      </c>
      <c r="B8" t="s">
        <v>23</v>
      </c>
      <c r="C8">
        <v>10</v>
      </c>
      <c r="D8">
        <v>18</v>
      </c>
      <c r="E8">
        <v>90</v>
      </c>
      <c r="F8">
        <v>1</v>
      </c>
      <c r="H8" s="18">
        <f t="shared" si="1"/>
        <v>1</v>
      </c>
      <c r="I8" s="18">
        <f t="shared" si="0"/>
        <v>0.9</v>
      </c>
      <c r="J8" s="18">
        <f t="shared" si="0"/>
        <v>0.9</v>
      </c>
      <c r="K8" s="18">
        <f t="shared" si="0"/>
        <v>1</v>
      </c>
      <c r="M8" s="18" t="b">
        <f t="shared" si="2"/>
        <v>0</v>
      </c>
    </row>
    <row r="9" spans="1:13" x14ac:dyDescent="0.25">
      <c r="A9" t="s">
        <v>7</v>
      </c>
      <c r="B9" t="s">
        <v>8</v>
      </c>
      <c r="C9">
        <v>10</v>
      </c>
      <c r="D9">
        <v>20</v>
      </c>
      <c r="E9">
        <v>75</v>
      </c>
      <c r="F9">
        <v>0</v>
      </c>
      <c r="H9" s="18">
        <f t="shared" si="1"/>
        <v>1</v>
      </c>
      <c r="I9" s="18">
        <f t="shared" si="0"/>
        <v>1</v>
      </c>
      <c r="J9" s="18">
        <f t="shared" si="0"/>
        <v>0.75</v>
      </c>
      <c r="K9" s="18">
        <f t="shared" si="0"/>
        <v>0</v>
      </c>
      <c r="M9" s="18" t="b">
        <f t="shared" si="2"/>
        <v>1</v>
      </c>
    </row>
    <row r="10" spans="1:13" x14ac:dyDescent="0.25">
      <c r="A10" t="s">
        <v>8</v>
      </c>
      <c r="B10" t="s">
        <v>24</v>
      </c>
      <c r="C10">
        <v>6</v>
      </c>
      <c r="D10">
        <v>13</v>
      </c>
      <c r="E10">
        <v>100</v>
      </c>
      <c r="F10">
        <v>1</v>
      </c>
      <c r="H10" s="18">
        <f t="shared" si="1"/>
        <v>0.6</v>
      </c>
      <c r="I10" s="18">
        <f t="shared" si="0"/>
        <v>0.65</v>
      </c>
      <c r="J10" s="18">
        <f t="shared" si="0"/>
        <v>1</v>
      </c>
      <c r="K10" s="18">
        <f t="shared" si="0"/>
        <v>1</v>
      </c>
      <c r="M10" s="18" t="b">
        <f t="shared" si="2"/>
        <v>0</v>
      </c>
    </row>
    <row r="11" spans="1:13" x14ac:dyDescent="0.25">
      <c r="A11" t="s">
        <v>9</v>
      </c>
      <c r="B11" t="s">
        <v>25</v>
      </c>
      <c r="C11">
        <v>9</v>
      </c>
      <c r="D11">
        <v>20</v>
      </c>
      <c r="E11">
        <v>48</v>
      </c>
      <c r="F11">
        <v>1</v>
      </c>
      <c r="H11" s="18">
        <f t="shared" si="1"/>
        <v>0.9</v>
      </c>
      <c r="I11" s="18">
        <f t="shared" si="0"/>
        <v>1</v>
      </c>
      <c r="J11" s="18">
        <f t="shared" si="0"/>
        <v>0.48</v>
      </c>
      <c r="K11" s="18">
        <f t="shared" si="0"/>
        <v>1</v>
      </c>
      <c r="M11" s="18" t="b">
        <f t="shared" si="2"/>
        <v>1</v>
      </c>
    </row>
    <row r="12" spans="1:13" x14ac:dyDescent="0.25">
      <c r="A12" t="s">
        <v>10</v>
      </c>
      <c r="B12" t="s">
        <v>26</v>
      </c>
      <c r="C12">
        <v>10</v>
      </c>
      <c r="D12">
        <v>16</v>
      </c>
      <c r="E12">
        <v>85</v>
      </c>
      <c r="F12">
        <v>1</v>
      </c>
      <c r="H12" s="18">
        <f t="shared" si="1"/>
        <v>1</v>
      </c>
      <c r="I12" s="18">
        <f t="shared" si="0"/>
        <v>0.8</v>
      </c>
      <c r="J12" s="18">
        <f t="shared" si="0"/>
        <v>0.85</v>
      </c>
      <c r="K12" s="18">
        <f t="shared" si="0"/>
        <v>1</v>
      </c>
      <c r="M12" s="18" t="b">
        <f t="shared" si="2"/>
        <v>0</v>
      </c>
    </row>
    <row r="13" spans="1:13" x14ac:dyDescent="0.25">
      <c r="A13" t="s">
        <v>11</v>
      </c>
      <c r="B13" t="s">
        <v>27</v>
      </c>
      <c r="C13">
        <v>9</v>
      </c>
      <c r="D13">
        <v>20</v>
      </c>
      <c r="E13">
        <v>100</v>
      </c>
      <c r="F13">
        <v>1</v>
      </c>
      <c r="H13" s="18">
        <f t="shared" si="1"/>
        <v>0.9</v>
      </c>
      <c r="I13" s="18">
        <f t="shared" si="0"/>
        <v>1</v>
      </c>
      <c r="J13" s="18">
        <f t="shared" si="0"/>
        <v>1</v>
      </c>
      <c r="K13" s="18">
        <f t="shared" si="0"/>
        <v>1</v>
      </c>
      <c r="M13" s="18" t="b">
        <f t="shared" si="2"/>
        <v>0</v>
      </c>
    </row>
    <row r="14" spans="1:13" x14ac:dyDescent="0.25">
      <c r="A14" t="s">
        <v>12</v>
      </c>
      <c r="B14" t="s">
        <v>28</v>
      </c>
      <c r="C14">
        <v>7</v>
      </c>
      <c r="D14">
        <v>20</v>
      </c>
      <c r="E14">
        <v>100</v>
      </c>
      <c r="F14">
        <v>1</v>
      </c>
      <c r="H14" s="18">
        <f t="shared" si="1"/>
        <v>0.7</v>
      </c>
      <c r="I14" s="18">
        <f t="shared" si="0"/>
        <v>1</v>
      </c>
      <c r="J14" s="18">
        <f t="shared" si="0"/>
        <v>1</v>
      </c>
      <c r="K14" s="18">
        <f t="shared" si="0"/>
        <v>1</v>
      </c>
      <c r="M14" s="18" t="b">
        <f t="shared" si="2"/>
        <v>0</v>
      </c>
    </row>
    <row r="15" spans="1:13" x14ac:dyDescent="0.25">
      <c r="A15" t="s">
        <v>13</v>
      </c>
      <c r="B15" t="s">
        <v>29</v>
      </c>
      <c r="C15">
        <v>10</v>
      </c>
      <c r="D15">
        <v>18</v>
      </c>
      <c r="E15">
        <v>79</v>
      </c>
      <c r="F15">
        <v>0</v>
      </c>
      <c r="H15" s="18">
        <f t="shared" si="1"/>
        <v>1</v>
      </c>
      <c r="I15" s="18">
        <f t="shared" si="0"/>
        <v>0.9</v>
      </c>
      <c r="J15" s="18">
        <f t="shared" si="0"/>
        <v>0.79</v>
      </c>
      <c r="K15" s="18">
        <f t="shared" si="0"/>
        <v>0</v>
      </c>
      <c r="M15" s="18" t="b">
        <f t="shared" si="2"/>
        <v>1</v>
      </c>
    </row>
    <row r="16" spans="1:13" x14ac:dyDescent="0.25">
      <c r="A16" t="s">
        <v>14</v>
      </c>
      <c r="B16" t="s">
        <v>30</v>
      </c>
      <c r="C16">
        <v>8</v>
      </c>
      <c r="D16">
        <v>20</v>
      </c>
      <c r="E16">
        <v>90</v>
      </c>
      <c r="F16">
        <v>1</v>
      </c>
      <c r="H16" s="18">
        <f t="shared" si="1"/>
        <v>0.8</v>
      </c>
      <c r="I16" s="18">
        <f t="shared" si="0"/>
        <v>1</v>
      </c>
      <c r="J16" s="18">
        <f t="shared" si="0"/>
        <v>0.9</v>
      </c>
      <c r="K16" s="18">
        <f t="shared" si="0"/>
        <v>1</v>
      </c>
      <c r="M16" s="18" t="b">
        <f t="shared" si="2"/>
        <v>0</v>
      </c>
    </row>
    <row r="17" spans="1:13" x14ac:dyDescent="0.25">
      <c r="A17" t="s">
        <v>15</v>
      </c>
      <c r="B17" t="s">
        <v>7</v>
      </c>
      <c r="C17">
        <v>9</v>
      </c>
      <c r="D17">
        <v>16</v>
      </c>
      <c r="E17">
        <v>100</v>
      </c>
      <c r="F17">
        <v>1</v>
      </c>
      <c r="H17" s="18">
        <f t="shared" si="1"/>
        <v>0.9</v>
      </c>
      <c r="I17" s="18">
        <f t="shared" si="0"/>
        <v>0.8</v>
      </c>
      <c r="J17" s="18">
        <f t="shared" si="0"/>
        <v>1</v>
      </c>
      <c r="K17" s="18">
        <f t="shared" si="0"/>
        <v>1</v>
      </c>
      <c r="M17" s="18" t="b">
        <f t="shared" si="2"/>
        <v>0</v>
      </c>
    </row>
    <row r="18" spans="1:13" x14ac:dyDescent="0.25">
      <c r="A18" t="s">
        <v>16</v>
      </c>
      <c r="B18" t="s">
        <v>31</v>
      </c>
      <c r="C18">
        <v>10</v>
      </c>
      <c r="D18">
        <v>18</v>
      </c>
      <c r="E18">
        <v>100</v>
      </c>
      <c r="F18">
        <v>1</v>
      </c>
      <c r="H18" s="18">
        <f t="shared" si="1"/>
        <v>1</v>
      </c>
      <c r="I18" s="18">
        <f t="shared" si="0"/>
        <v>0.9</v>
      </c>
      <c r="J18" s="18">
        <f t="shared" si="0"/>
        <v>1</v>
      </c>
      <c r="K18" s="18">
        <f t="shared" si="0"/>
        <v>1</v>
      </c>
      <c r="M18" s="18" t="b">
        <f t="shared" si="2"/>
        <v>0</v>
      </c>
    </row>
    <row r="19" spans="1:13" x14ac:dyDescent="0.25">
      <c r="A19" t="s">
        <v>17</v>
      </c>
      <c r="B19" t="s">
        <v>32</v>
      </c>
      <c r="C19">
        <v>8</v>
      </c>
      <c r="D19">
        <v>15</v>
      </c>
      <c r="E19">
        <v>98</v>
      </c>
      <c r="F19">
        <v>1</v>
      </c>
      <c r="H19" s="18">
        <f t="shared" si="1"/>
        <v>0.8</v>
      </c>
      <c r="I19" s="18">
        <f t="shared" si="0"/>
        <v>0.75</v>
      </c>
      <c r="J19" s="18">
        <f t="shared" si="0"/>
        <v>0.98</v>
      </c>
      <c r="K19" s="18">
        <f t="shared" si="0"/>
        <v>1</v>
      </c>
      <c r="M19" s="18" t="b">
        <f t="shared" si="2"/>
        <v>0</v>
      </c>
    </row>
    <row r="20" spans="1:13" x14ac:dyDescent="0.25">
      <c r="A20" t="s">
        <v>18</v>
      </c>
      <c r="B20" t="s">
        <v>33</v>
      </c>
      <c r="C20">
        <v>10</v>
      </c>
      <c r="D20">
        <v>20</v>
      </c>
      <c r="E20">
        <v>100</v>
      </c>
      <c r="F20">
        <v>1</v>
      </c>
      <c r="H20" s="18">
        <f t="shared" si="1"/>
        <v>1</v>
      </c>
      <c r="I20" s="18">
        <f t="shared" ref="I20" si="3">D20/D$2</f>
        <v>1</v>
      </c>
      <c r="J20" s="18">
        <f t="shared" ref="J20" si="4">E20/E$2</f>
        <v>1</v>
      </c>
      <c r="K20" s="18">
        <f t="shared" ref="K20" si="5">F20/F$2</f>
        <v>1</v>
      </c>
      <c r="M20" s="18" t="b">
        <f t="shared" si="2"/>
        <v>0</v>
      </c>
    </row>
    <row r="22" spans="1:13" x14ac:dyDescent="0.25">
      <c r="A22" t="s">
        <v>53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8">
        <f t="shared" ref="G22:K22" si="7">MAX(H4:H20)</f>
        <v>1</v>
      </c>
      <c r="I22" s="18">
        <f t="shared" si="7"/>
        <v>1</v>
      </c>
      <c r="J22" s="18">
        <f t="shared" si="7"/>
        <v>1</v>
      </c>
      <c r="K22" s="18">
        <f t="shared" si="7"/>
        <v>1</v>
      </c>
    </row>
    <row r="23" spans="1:13" x14ac:dyDescent="0.25">
      <c r="A23" t="s">
        <v>54</v>
      </c>
      <c r="C23">
        <f>MIN(C4:C20)</f>
        <v>4</v>
      </c>
      <c r="D23">
        <f t="shared" ref="D23:F23" si="8">MIN(D4:D20)</f>
        <v>12</v>
      </c>
      <c r="E23">
        <f t="shared" si="8"/>
        <v>48</v>
      </c>
      <c r="F23">
        <f t="shared" si="8"/>
        <v>0</v>
      </c>
      <c r="H23" s="18">
        <f t="shared" ref="G23:K23" si="9">MIN(H4:H20)</f>
        <v>0.4</v>
      </c>
      <c r="I23" s="18">
        <f t="shared" si="9"/>
        <v>0.6</v>
      </c>
      <c r="J23" s="18">
        <f t="shared" si="9"/>
        <v>0.48</v>
      </c>
      <c r="K23" s="18">
        <f t="shared" si="9"/>
        <v>0</v>
      </c>
    </row>
    <row r="24" spans="1:13" x14ac:dyDescent="0.25">
      <c r="A24" t="s">
        <v>55</v>
      </c>
      <c r="C24">
        <f>AVERAGE(C4:C20)</f>
        <v>8.7058823529411757</v>
      </c>
      <c r="D24">
        <f t="shared" ref="D24:F24" si="10">AVERAGE(D4:D20)</f>
        <v>17.647058823529413</v>
      </c>
      <c r="E24">
        <f t="shared" si="10"/>
        <v>90.882352941176464</v>
      </c>
      <c r="F24">
        <f t="shared" si="10"/>
        <v>0.88235294117647056</v>
      </c>
      <c r="H24" s="18">
        <f t="shared" ref="G24:K24" si="11">AVERAGE(H4:H20)</f>
        <v>0.87058823529411766</v>
      </c>
      <c r="I24" s="18">
        <f t="shared" si="11"/>
        <v>0.88235294117647067</v>
      </c>
      <c r="J24" s="18">
        <f t="shared" si="11"/>
        <v>0.90882352941176481</v>
      </c>
      <c r="K24" s="18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Payroll</vt:lpstr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 Aguguom</dc:creator>
  <cp:lastModifiedBy>Kingsley Aguguom</cp:lastModifiedBy>
  <dcterms:created xsi:type="dcterms:W3CDTF">2024-11-26T14:20:31Z</dcterms:created>
  <dcterms:modified xsi:type="dcterms:W3CDTF">2024-11-26T21:41:03Z</dcterms:modified>
</cp:coreProperties>
</file>