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fit1_train_DA1_P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<sst xmlns="http://schemas.openxmlformats.org/spreadsheetml/2006/main" count="35" uniqueCount="19">
  <si>
    <t xml:space="preserve">DEV SAMPLE</t>
  </si>
  <si>
    <t xml:space="preserve">Decile</t>
  </si>
  <si>
    <t xml:space="preserve">MIN SCORE</t>
  </si>
  <si>
    <t xml:space="preserve">MAX SCORE</t>
  </si>
  <si>
    <t xml:space="preserve">BAD#</t>
  </si>
  <si>
    <t xml:space="preserve">GOOD#</t>
  </si>
  <si>
    <t xml:space="preserve">TOTAL</t>
  </si>
  <si>
    <t xml:space="preserve">BAD   RATE</t>
  </si>
  <si>
    <t xml:space="preserve">BAD PERCENT</t>
  </si>
  <si>
    <t xml:space="preserve">CUMU. BAD PERCENT</t>
  </si>
  <si>
    <t xml:space="preserve">GOOD PERCENT</t>
  </si>
  <si>
    <t xml:space="preserve">CUMU. GOOD PERCENT</t>
  </si>
  <si>
    <t xml:space="preserve">KS</t>
  </si>
  <si>
    <t xml:space="preserve">RANDOM MODEL</t>
  </si>
  <si>
    <t xml:space="preserve">LIFT</t>
  </si>
  <si>
    <t xml:space="preserve">BASELINE</t>
  </si>
  <si>
    <t xml:space="preserve">KS-&gt;</t>
  </si>
  <si>
    <t xml:space="preserve">VAL SAMPLE</t>
  </si>
  <si>
    <t xml:space="preserve">The model yields a lift of 1.5 on both development and validation samples.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</si>
</sst>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CC00"/>
        <bgColor rgb="FF00CC33"/>
      </patternFill>
    </fill>
    <fill>
      <patternFill patternType="solid">
        <fgColor rgb="FF729FCF"/>
        <bgColor rgb="FF969696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00CC33"/>
        <bgColor rgb="FF00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FreeSans"/>
        <charset val="1"/>
        <family val="2"/>
      </font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GAIN CHART</a:t>
            </a:r>
          </a:p>
        </c:rich>
      </c:tx>
      <c:layout>
        <c:manualLayout>
          <c:xMode val="edge"/>
          <c:yMode val="edge"/>
          <c:x val="0.407727760590946"/>
          <c:y val="0.025091595425779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258286507987"/>
          <c:y val="0.123237481958477"/>
          <c:w val="0.735336826819875"/>
          <c:h val="0.744087931608749"/>
        </c:manualLayout>
      </c:layout>
      <c:lineChart>
        <c:grouping val="standard"/>
        <c:ser>
          <c:idx val="0"/>
          <c:order val="0"/>
          <c:tx>
            <c:strRef>
              <c:f>dev</c:f>
              <c:strCache>
                <c:ptCount val="1"/>
                <c:pt idx="0">
                  <c:v>dev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fit1_train_DA1_P2!$A$4:$A$13</c:f>
              <c:strCach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strCache>
            </c:strRef>
          </c:cat>
          <c:val>
            <c:numRef>
              <c:f>fit1_train_DA1_P2!$I$4:$I$13</c:f>
              <c:numCache>
                <c:formatCode>General</c:formatCode>
                <c:ptCount val="10"/>
                <c:pt idx="0">
                  <c:v>0.147500487551193</c:v>
                </c:pt>
                <c:pt idx="1">
                  <c:v>0.271923551972957</c:v>
                </c:pt>
                <c:pt idx="2">
                  <c:v>0.390691022557369</c:v>
                </c:pt>
                <c:pt idx="3">
                  <c:v>0.502697783267243</c:v>
                </c:pt>
                <c:pt idx="4">
                  <c:v>0.60696873171683</c:v>
                </c:pt>
                <c:pt idx="5">
                  <c:v>0.703438861080413</c:v>
                </c:pt>
                <c:pt idx="6">
                  <c:v>0.791458103100826</c:v>
                </c:pt>
                <c:pt idx="7">
                  <c:v>0.870896444126633</c:v>
                </c:pt>
                <c:pt idx="8">
                  <c:v>0.942013911460703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val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rgbClr val="ffd320"/>
            </a:solidFill>
            <a:ln w="1836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fit1_train_DA1_P2!$A$4:$A$13</c:f>
              <c:strCach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strCache>
            </c:strRef>
          </c:cat>
          <c:val>
            <c:numRef>
              <c:f>fit1_train_DA1_P2!$I$18:$I$27</c:f>
              <c:numCache>
                <c:formatCode>General</c:formatCode>
                <c:ptCount val="10"/>
                <c:pt idx="0">
                  <c:v>0.148296976655186</c:v>
                </c:pt>
                <c:pt idx="1">
                  <c:v>0.271526980482204</c:v>
                </c:pt>
                <c:pt idx="2">
                  <c:v>0.389207807118255</c:v>
                </c:pt>
                <c:pt idx="3">
                  <c:v>0.498277841561424</c:v>
                </c:pt>
                <c:pt idx="4">
                  <c:v>0.605817068503636</c:v>
                </c:pt>
                <c:pt idx="5">
                  <c:v>0.708189820130119</c:v>
                </c:pt>
                <c:pt idx="6">
                  <c:v>0.793149636433219</c:v>
                </c:pt>
                <c:pt idx="7">
                  <c:v>0.873708381171068</c:v>
                </c:pt>
                <c:pt idx="8">
                  <c:v>0.943742824339839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7e0021"/>
            </a:solidFill>
            <a:ln w="1836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fit1_train_DA1_P2!$A$4:$A$13</c:f>
              <c:strCach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strCache>
            </c:strRef>
          </c:cat>
          <c:val>
            <c:numRef>
              <c:f>fit1_train_DA1_P2!$N$4:$N$13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198678"/>
        <c:axId val="38987333"/>
      </c:lineChart>
      <c:catAx>
        <c:axId val="7419867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987333"/>
        <c:crosses val="autoZero"/>
        <c:auto val="1"/>
        <c:lblAlgn val="ctr"/>
        <c:lblOffset val="100"/>
      </c:catAx>
      <c:valAx>
        <c:axId val="389873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PROPORTION OF CHURNERS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1986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BAD RATES- DEV VS VAL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403308289665"/>
          <c:y val="0.036971244587543"/>
          <c:w val="0.78957004861418"/>
          <c:h val="0.9156211835239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dev</c:f>
              <c:strCache>
                <c:ptCount val="1"/>
                <c:pt idx="0">
                  <c:v>dev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fit1_train_DA1_P2!$N$17:$N$26</c:f>
              <c:strCache>
                <c:ptCount val="10"/>
                <c:pt idx="0">
                  <c:v>RANDOM MODEL</c:v>
                </c:pt>
                <c:pt idx="1">
                  <c:v>10.00%</c:v>
                </c:pt>
                <c:pt idx="2">
                  <c:v>20.00%</c:v>
                </c:pt>
                <c:pt idx="3">
                  <c:v>30.00%</c:v>
                </c:pt>
                <c:pt idx="4">
                  <c:v>40.00%</c:v>
                </c:pt>
                <c:pt idx="5">
                  <c:v>50.00%</c:v>
                </c:pt>
                <c:pt idx="6">
                  <c:v>60.00%</c:v>
                </c:pt>
                <c:pt idx="7">
                  <c:v>70.00%</c:v>
                </c:pt>
                <c:pt idx="8">
                  <c:v>80.00%</c:v>
                </c:pt>
                <c:pt idx="9">
                  <c:v>90.00%</c:v>
                </c:pt>
              </c:strCache>
            </c:strRef>
          </c:cat>
          <c:val>
            <c:numRef>
              <c:f>fit1_train_DA1_P2!$H$4:$H$13</c:f>
              <c:numCache>
                <c:formatCode>General</c:formatCode>
                <c:ptCount val="10"/>
                <c:pt idx="0">
                  <c:v>0.147500487551193</c:v>
                </c:pt>
                <c:pt idx="1">
                  <c:v>0.124423064421764</c:v>
                </c:pt>
                <c:pt idx="2">
                  <c:v>0.118767470584411</c:v>
                </c:pt>
                <c:pt idx="3">
                  <c:v>0.112006760709875</c:v>
                </c:pt>
                <c:pt idx="4">
                  <c:v>0.104270948449587</c:v>
                </c:pt>
                <c:pt idx="5">
                  <c:v>0.0964701293635832</c:v>
                </c:pt>
                <c:pt idx="6">
                  <c:v>0.0880192420204121</c:v>
                </c:pt>
                <c:pt idx="7">
                  <c:v>0.0794383410258077</c:v>
                </c:pt>
                <c:pt idx="8">
                  <c:v>0.0711174673340701</c:v>
                </c:pt>
                <c:pt idx="9">
                  <c:v>0.0579860885392966</c:v>
                </c:pt>
              </c:numCache>
            </c:numRef>
          </c:val>
        </c:ser>
        <c:ser>
          <c:idx val="1"/>
          <c:order val="1"/>
          <c:tx>
            <c:strRef>
              <c:f>val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fit1_train_DA1_P2!$N$17:$N$26</c:f>
              <c:strCache>
                <c:ptCount val="10"/>
                <c:pt idx="0">
                  <c:v>RANDOM MODEL</c:v>
                </c:pt>
                <c:pt idx="1">
                  <c:v>10.00%</c:v>
                </c:pt>
                <c:pt idx="2">
                  <c:v>20.00%</c:v>
                </c:pt>
                <c:pt idx="3">
                  <c:v>30.00%</c:v>
                </c:pt>
                <c:pt idx="4">
                  <c:v>40.00%</c:v>
                </c:pt>
                <c:pt idx="5">
                  <c:v>50.00%</c:v>
                </c:pt>
                <c:pt idx="6">
                  <c:v>60.00%</c:v>
                </c:pt>
                <c:pt idx="7">
                  <c:v>70.00%</c:v>
                </c:pt>
                <c:pt idx="8">
                  <c:v>80.00%</c:v>
                </c:pt>
                <c:pt idx="9">
                  <c:v>90.00%</c:v>
                </c:pt>
              </c:strCache>
            </c:strRef>
          </c:cat>
          <c:val>
            <c:numRef>
              <c:f>fit1_train_DA1_P2!$H$18:$H$27</c:f>
              <c:numCache>
                <c:formatCode>General</c:formatCode>
                <c:ptCount val="10"/>
                <c:pt idx="0">
                  <c:v>0.148296976655186</c:v>
                </c:pt>
                <c:pt idx="1">
                  <c:v>0.123230003827019</c:v>
                </c:pt>
                <c:pt idx="2">
                  <c:v>0.117680826636051</c:v>
                </c:pt>
                <c:pt idx="3">
                  <c:v>0.109070034443169</c:v>
                </c:pt>
                <c:pt idx="4">
                  <c:v>0.107539226942212</c:v>
                </c:pt>
                <c:pt idx="5">
                  <c:v>0.102372751626483</c:v>
                </c:pt>
                <c:pt idx="6">
                  <c:v>0.0849598163030999</c:v>
                </c:pt>
                <c:pt idx="7">
                  <c:v>0.0805587447378492</c:v>
                </c:pt>
                <c:pt idx="8">
                  <c:v>0.0700344431687715</c:v>
                </c:pt>
                <c:pt idx="9">
                  <c:v>0.0562571756601607</c:v>
                </c:pt>
              </c:numCache>
            </c:numRef>
          </c:val>
        </c:ser>
        <c:gapWidth val="100"/>
        <c:overlap val="0"/>
        <c:axId val="3779685"/>
        <c:axId val="86631873"/>
      </c:barChart>
      <c:catAx>
        <c:axId val="37796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631873"/>
        <c:crosses val="autoZero"/>
        <c:auto val="1"/>
        <c:lblAlgn val="ctr"/>
        <c:lblOffset val="100"/>
      </c:catAx>
      <c:valAx>
        <c:axId val="866318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CHURN RATE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796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LIFT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dev</c:f>
              <c:strCache>
                <c:ptCount val="1"/>
                <c:pt idx="0">
                  <c:v>dev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fit1_train_DA1_P2!$A$4:$A$13</c:f>
              <c:strCach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strCache>
            </c:strRef>
          </c:cat>
          <c:val>
            <c:numRef>
              <c:f>fit1_train_DA1_P2!$O$4:$O$13</c:f>
              <c:numCache>
                <c:formatCode>General</c:formatCode>
                <c:ptCount val="10"/>
                <c:pt idx="0">
                  <c:v>1.47500487551193</c:v>
                </c:pt>
                <c:pt idx="1">
                  <c:v>1.35961775986479</c:v>
                </c:pt>
                <c:pt idx="2">
                  <c:v>1.30230340852456</c:v>
                </c:pt>
                <c:pt idx="3">
                  <c:v>1.25674445816811</c:v>
                </c:pt>
                <c:pt idx="4">
                  <c:v>1.21393746343366</c:v>
                </c:pt>
                <c:pt idx="5">
                  <c:v>1.17239810180069</c:v>
                </c:pt>
                <c:pt idx="6">
                  <c:v>1.13065443300118</c:v>
                </c:pt>
                <c:pt idx="7">
                  <c:v>1.08862055515829</c:v>
                </c:pt>
                <c:pt idx="8">
                  <c:v>1.04668212384523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val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fit1_train_DA1_P2!$A$4:$A$13</c:f>
              <c:strCach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strCache>
            </c:strRef>
          </c:cat>
          <c:val>
            <c:numRef>
              <c:f>fit1_train_DA1_P2!$O$18:$O$27</c:f>
              <c:numCache>
                <c:formatCode>General</c:formatCode>
                <c:ptCount val="10"/>
                <c:pt idx="0">
                  <c:v>1.48296976655186</c:v>
                </c:pt>
                <c:pt idx="1">
                  <c:v>1.35763490241102</c:v>
                </c:pt>
                <c:pt idx="2">
                  <c:v>1.29735935706085</c:v>
                </c:pt>
                <c:pt idx="3">
                  <c:v>1.24569460390356</c:v>
                </c:pt>
                <c:pt idx="4">
                  <c:v>1.21163413700727</c:v>
                </c:pt>
                <c:pt idx="5">
                  <c:v>1.18031636688353</c:v>
                </c:pt>
                <c:pt idx="6">
                  <c:v>1.13307090919031</c:v>
                </c:pt>
                <c:pt idx="7">
                  <c:v>1.09213547646383</c:v>
                </c:pt>
                <c:pt idx="8">
                  <c:v>1.04860313815538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fit1_train_DA1_P2!$A$4:$A$13</c:f>
              <c:strCach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strCache>
            </c:strRef>
          </c:cat>
          <c:val>
            <c:numRef>
              <c:f>fit1_train_DA1_P2!$P$4:$P$13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014416"/>
        <c:axId val="52253533"/>
      </c:lineChart>
      <c:catAx>
        <c:axId val="190144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253533"/>
        <c:crosses val="autoZero"/>
        <c:auto val="1"/>
        <c:lblAlgn val="ctr"/>
        <c:lblOffset val="100"/>
      </c:catAx>
      <c:valAx>
        <c:axId val="522535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LIFT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0144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986040</xdr:colOff>
      <xdr:row>29</xdr:row>
      <xdr:rowOff>227520</xdr:rowOff>
    </xdr:from>
    <xdr:to>
      <xdr:col>4</xdr:col>
      <xdr:colOff>706320</xdr:colOff>
      <xdr:row>41</xdr:row>
      <xdr:rowOff>109080</xdr:rowOff>
    </xdr:to>
    <xdr:graphicFrame>
      <xdr:nvGraphicFramePr>
        <xdr:cNvPr id="0" name=""/>
        <xdr:cNvGraphicFramePr/>
      </xdr:nvGraphicFramePr>
      <xdr:xfrm>
        <a:off x="986040" y="9342720"/>
        <a:ext cx="570168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509760</xdr:colOff>
      <xdr:row>30</xdr:row>
      <xdr:rowOff>85320</xdr:rowOff>
    </xdr:from>
    <xdr:to>
      <xdr:col>10</xdr:col>
      <xdr:colOff>229680</xdr:colOff>
      <xdr:row>41</xdr:row>
      <xdr:rowOff>246960</xdr:rowOff>
    </xdr:to>
    <xdr:graphicFrame>
      <xdr:nvGraphicFramePr>
        <xdr:cNvPr id="1" name=""/>
        <xdr:cNvGraphicFramePr/>
      </xdr:nvGraphicFramePr>
      <xdr:xfrm>
        <a:off x="9482040" y="9480600"/>
        <a:ext cx="570168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739800</xdr:colOff>
      <xdr:row>31</xdr:row>
      <xdr:rowOff>68760</xdr:rowOff>
    </xdr:from>
    <xdr:to>
      <xdr:col>16</xdr:col>
      <xdr:colOff>459720</xdr:colOff>
      <xdr:row>42</xdr:row>
      <xdr:rowOff>230040</xdr:rowOff>
    </xdr:to>
    <xdr:graphicFrame>
      <xdr:nvGraphicFramePr>
        <xdr:cNvPr id="2" name=""/>
        <xdr:cNvGraphicFramePr/>
      </xdr:nvGraphicFramePr>
      <xdr:xfrm>
        <a:off x="18684720" y="9744120"/>
        <a:ext cx="57016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D6" activeCellId="0" sqref="D6"/>
    </sheetView>
  </sheetViews>
  <sheetFormatPr defaultRowHeight="22.05"/>
  <cols>
    <col collapsed="false" hidden="false" max="1025" min="1" style="1" width="21.1938775510204"/>
  </cols>
  <sheetData>
    <row r="1" customFormat="false" ht="22.0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N1" s="0"/>
      <c r="O1" s="0"/>
      <c r="P1" s="0"/>
    </row>
    <row r="2" customFormat="false" ht="22.0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N2" s="0"/>
      <c r="O2" s="0"/>
      <c r="P2" s="0"/>
    </row>
    <row r="3" customFormat="false" ht="61.2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N3" s="4" t="s">
        <v>13</v>
      </c>
      <c r="O3" s="4" t="s">
        <v>14</v>
      </c>
      <c r="P3" s="4" t="s">
        <v>15</v>
      </c>
    </row>
    <row r="4" customFormat="false" ht="22.05" hidden="false" customHeight="false" outlineLevel="0" collapsed="false">
      <c r="A4" s="5" t="n">
        <v>10</v>
      </c>
      <c r="B4" s="5" t="n">
        <v>0.383636230421703</v>
      </c>
      <c r="C4" s="5" t="n">
        <v>0.772843708920015</v>
      </c>
      <c r="D4" s="6" t="n">
        <v>2269</v>
      </c>
      <c r="E4" s="6" t="n">
        <v>3060</v>
      </c>
      <c r="F4" s="6" t="n">
        <v>5329</v>
      </c>
      <c r="G4" s="7" t="n">
        <f aca="false">D4/F4</f>
        <v>0.425783449052355</v>
      </c>
      <c r="H4" s="7" t="n">
        <f aca="false">D4/$D$14</f>
        <v>0.147500487551193</v>
      </c>
      <c r="I4" s="7" t="n">
        <f aca="false">H4</f>
        <v>0.147500487551193</v>
      </c>
      <c r="J4" s="7" t="n">
        <f aca="false">E4/$E$14</f>
        <v>0.0807345258825392</v>
      </c>
      <c r="K4" s="7" t="n">
        <f aca="false">J4</f>
        <v>0.0807345258825392</v>
      </c>
      <c r="L4" s="7" t="n">
        <f aca="false">I4-K4</f>
        <v>0.0667659616686537</v>
      </c>
      <c r="N4" s="7" t="n">
        <v>0.1</v>
      </c>
      <c r="O4" s="8" t="n">
        <f aca="false">I4/N4</f>
        <v>1.47500487551193</v>
      </c>
      <c r="P4" s="6" t="n">
        <v>1</v>
      </c>
    </row>
    <row r="5" customFormat="false" ht="22.05" hidden="false" customHeight="false" outlineLevel="0" collapsed="false">
      <c r="A5" s="5" t="n">
        <v>9</v>
      </c>
      <c r="B5" s="5" t="n">
        <v>0.343513703482213</v>
      </c>
      <c r="C5" s="5" t="n">
        <v>0.383636021817838</v>
      </c>
      <c r="D5" s="6" t="n">
        <v>1914</v>
      </c>
      <c r="E5" s="6" t="n">
        <v>3414</v>
      </c>
      <c r="F5" s="6" t="n">
        <v>5328</v>
      </c>
      <c r="G5" s="7" t="n">
        <f aca="false">D5/F5</f>
        <v>0.359234234234234</v>
      </c>
      <c r="H5" s="7" t="n">
        <f aca="false">D5/$D$14</f>
        <v>0.124423064421764</v>
      </c>
      <c r="I5" s="7" t="n">
        <f aca="false">I4+H5</f>
        <v>0.271923551972957</v>
      </c>
      <c r="J5" s="7" t="n">
        <f aca="false">E5/$E$14</f>
        <v>0.0900744024062055</v>
      </c>
      <c r="K5" s="7" t="n">
        <f aca="false">K4+J5</f>
        <v>0.170808928288745</v>
      </c>
      <c r="L5" s="7" t="n">
        <f aca="false">I5-K5</f>
        <v>0.101114623684212</v>
      </c>
      <c r="N5" s="7" t="n">
        <v>0.2</v>
      </c>
      <c r="O5" s="8" t="n">
        <f aca="false">I5/N5</f>
        <v>1.35961775986479</v>
      </c>
      <c r="P5" s="6" t="n">
        <v>1</v>
      </c>
    </row>
    <row r="6" customFormat="false" ht="22.05" hidden="false" customHeight="false" outlineLevel="0" collapsed="false">
      <c r="A6" s="5" t="n">
        <v>8</v>
      </c>
      <c r="B6" s="5" t="n">
        <v>0.317940722738102</v>
      </c>
      <c r="C6" s="5" t="n">
        <v>0.343511000463985</v>
      </c>
      <c r="D6" s="6" t="n">
        <v>1827</v>
      </c>
      <c r="E6" s="6" t="n">
        <v>3502</v>
      </c>
      <c r="F6" s="6" t="n">
        <v>5329</v>
      </c>
      <c r="G6" s="7" t="n">
        <f aca="false">D6/F6</f>
        <v>0.342841058359917</v>
      </c>
      <c r="H6" s="7" t="n">
        <f aca="false">D6/$D$14</f>
        <v>0.118767470584411</v>
      </c>
      <c r="I6" s="7" t="n">
        <f aca="false">I5+H6</f>
        <v>0.390691022557369</v>
      </c>
      <c r="J6" s="7" t="n">
        <f aca="false">E6/$E$14</f>
        <v>0.0923961796211282</v>
      </c>
      <c r="K6" s="7" t="n">
        <f aca="false">K5+J6</f>
        <v>0.263205107909873</v>
      </c>
      <c r="L6" s="7" t="n">
        <f aca="false">I6-K6</f>
        <v>0.127485914647496</v>
      </c>
      <c r="N6" s="7" t="n">
        <v>0.3</v>
      </c>
      <c r="O6" s="8" t="n">
        <f aca="false">I6/N6</f>
        <v>1.30230340852456</v>
      </c>
      <c r="P6" s="6" t="n">
        <v>1</v>
      </c>
    </row>
    <row r="7" customFormat="false" ht="22.05" hidden="false" customHeight="false" outlineLevel="0" collapsed="false">
      <c r="A7" s="5" t="n">
        <v>7</v>
      </c>
      <c r="B7" s="5" t="n">
        <v>0.298274517923487</v>
      </c>
      <c r="C7" s="5" t="n">
        <v>0.317935665668501</v>
      </c>
      <c r="D7" s="6" t="n">
        <v>1723</v>
      </c>
      <c r="E7" s="6" t="n">
        <v>3605</v>
      </c>
      <c r="F7" s="6" t="n">
        <v>5328</v>
      </c>
      <c r="G7" s="7" t="n">
        <f aca="false">D7/F7</f>
        <v>0.323385885885886</v>
      </c>
      <c r="H7" s="7" t="n">
        <f aca="false">D7/$D$14</f>
        <v>0.112006760709875</v>
      </c>
      <c r="I7" s="7" t="n">
        <f aca="false">I6+H7</f>
        <v>0.502697783267243</v>
      </c>
      <c r="J7" s="7" t="n">
        <f aca="false">E7/$E$14</f>
        <v>0.0951137143158672</v>
      </c>
      <c r="K7" s="7" t="n">
        <f aca="false">K6+J7</f>
        <v>0.35831882222574</v>
      </c>
      <c r="L7" s="7" t="n">
        <f aca="false">I7-K7</f>
        <v>0.144378961041503</v>
      </c>
      <c r="N7" s="7" t="n">
        <v>0.4</v>
      </c>
      <c r="O7" s="8" t="n">
        <f aca="false">I7/N7</f>
        <v>1.25674445816811</v>
      </c>
      <c r="P7" s="6" t="n">
        <v>1</v>
      </c>
    </row>
    <row r="8" customFormat="false" ht="22.05" hidden="false" customHeight="false" outlineLevel="0" collapsed="false">
      <c r="A8" s="5" t="n">
        <v>6</v>
      </c>
      <c r="B8" s="5" t="n">
        <v>0.28095142372658</v>
      </c>
      <c r="C8" s="5" t="n">
        <v>0.298274202259811</v>
      </c>
      <c r="D8" s="9" t="n">
        <v>1604</v>
      </c>
      <c r="E8" s="9" t="n">
        <v>3725</v>
      </c>
      <c r="F8" s="9" t="n">
        <v>5329</v>
      </c>
      <c r="G8" s="10" t="n">
        <f aca="false">D8/F8</f>
        <v>0.300994558078439</v>
      </c>
      <c r="H8" s="10" t="n">
        <f aca="false">D8/$D$14</f>
        <v>0.104270948449587</v>
      </c>
      <c r="I8" s="10" t="n">
        <f aca="false">I7+H8</f>
        <v>0.60696873171683</v>
      </c>
      <c r="J8" s="10" t="n">
        <f aca="false">E8/$E$14</f>
        <v>0.0982797741543982</v>
      </c>
      <c r="K8" s="10" t="n">
        <f aca="false">K7+J8</f>
        <v>0.456598596380138</v>
      </c>
      <c r="L8" s="10" t="n">
        <f aca="false">I8-K8</f>
        <v>0.150370135336692</v>
      </c>
      <c r="N8" s="7" t="n">
        <v>0.5</v>
      </c>
      <c r="O8" s="8" t="n">
        <f aca="false">I8/N8</f>
        <v>1.21393746343366</v>
      </c>
      <c r="P8" s="6" t="n">
        <v>1</v>
      </c>
    </row>
    <row r="9" customFormat="false" ht="22.05" hidden="false" customHeight="false" outlineLevel="0" collapsed="false">
      <c r="A9" s="5" t="n">
        <v>5</v>
      </c>
      <c r="B9" s="5" t="n">
        <v>0.264630622937632</v>
      </c>
      <c r="C9" s="5" t="n">
        <v>0.280951222978092</v>
      </c>
      <c r="D9" s="6" t="n">
        <v>1484</v>
      </c>
      <c r="E9" s="6" t="n">
        <v>3844</v>
      </c>
      <c r="F9" s="6" t="n">
        <v>5328</v>
      </c>
      <c r="G9" s="7" t="n">
        <f aca="false">D9/F9</f>
        <v>0.278528528528529</v>
      </c>
      <c r="H9" s="7" t="n">
        <f aca="false">D9/$D$14</f>
        <v>0.0964701293635832</v>
      </c>
      <c r="I9" s="7" t="n">
        <f aca="false">I8+H9</f>
        <v>0.703438861080413</v>
      </c>
      <c r="J9" s="7" t="n">
        <f aca="false">E9/$E$14</f>
        <v>0.101419450160941</v>
      </c>
      <c r="K9" s="7" t="n">
        <f aca="false">K8+J9</f>
        <v>0.55801804654108</v>
      </c>
      <c r="L9" s="7" t="n">
        <f aca="false">I9-K9</f>
        <v>0.145420814539334</v>
      </c>
      <c r="N9" s="7" t="n">
        <v>0.6</v>
      </c>
      <c r="O9" s="8" t="n">
        <f aca="false">I9/N9</f>
        <v>1.17239810180069</v>
      </c>
      <c r="P9" s="6" t="n">
        <v>1</v>
      </c>
    </row>
    <row r="10" customFormat="false" ht="22.05" hidden="false" customHeight="false" outlineLevel="0" collapsed="false">
      <c r="A10" s="5" t="n">
        <v>4</v>
      </c>
      <c r="B10" s="5" t="n">
        <v>0.248082036400888</v>
      </c>
      <c r="C10" s="5" t="n">
        <v>0.264625304229715</v>
      </c>
      <c r="D10" s="6" t="n">
        <v>1354</v>
      </c>
      <c r="E10" s="6" t="n">
        <v>3974</v>
      </c>
      <c r="F10" s="6" t="n">
        <v>5328</v>
      </c>
      <c r="G10" s="7" t="n">
        <f aca="false">D10/F10</f>
        <v>0.254129129129129</v>
      </c>
      <c r="H10" s="7" t="n">
        <f aca="false">D10/$D$14</f>
        <v>0.0880192420204121</v>
      </c>
      <c r="I10" s="7" t="n">
        <f aca="false">I9+H10</f>
        <v>0.791458103100826</v>
      </c>
      <c r="J10" s="7" t="n">
        <f aca="false">E10/$E$14</f>
        <v>0.10484934831935</v>
      </c>
      <c r="K10" s="7" t="n">
        <f aca="false">K9+J10</f>
        <v>0.66286739486043</v>
      </c>
      <c r="L10" s="7" t="n">
        <f aca="false">I10-K10</f>
        <v>0.128590708240396</v>
      </c>
      <c r="N10" s="7" t="n">
        <v>0.7</v>
      </c>
      <c r="O10" s="8" t="n">
        <f aca="false">I10/N10</f>
        <v>1.13065443300118</v>
      </c>
      <c r="P10" s="6" t="n">
        <v>1</v>
      </c>
    </row>
    <row r="11" customFormat="false" ht="22.05" hidden="false" customHeight="false" outlineLevel="0" collapsed="false">
      <c r="A11" s="5" t="n">
        <v>3</v>
      </c>
      <c r="B11" s="5" t="n">
        <v>0.228836367567565</v>
      </c>
      <c r="C11" s="5" t="n">
        <v>0.248080753637009</v>
      </c>
      <c r="D11" s="6" t="n">
        <v>1222</v>
      </c>
      <c r="E11" s="6" t="n">
        <v>4107</v>
      </c>
      <c r="F11" s="6" t="n">
        <v>5329</v>
      </c>
      <c r="G11" s="7" t="n">
        <f aca="false">D11/F11</f>
        <v>0.229311315443798</v>
      </c>
      <c r="H11" s="7" t="n">
        <f aca="false">D11/$D$14</f>
        <v>0.0794383410258077</v>
      </c>
      <c r="I11" s="7" t="n">
        <f aca="false">I10+H11</f>
        <v>0.870896444126633</v>
      </c>
      <c r="J11" s="7" t="n">
        <f aca="false">E11/$E$14</f>
        <v>0.108358397973722</v>
      </c>
      <c r="K11" s="7" t="n">
        <f aca="false">K10+J11</f>
        <v>0.771225792834151</v>
      </c>
      <c r="L11" s="7" t="n">
        <f aca="false">I11-K11</f>
        <v>0.099670651292482</v>
      </c>
      <c r="N11" s="7" t="n">
        <v>0.8</v>
      </c>
      <c r="O11" s="8" t="n">
        <f aca="false">I11/N11</f>
        <v>1.08862055515829</v>
      </c>
      <c r="P11" s="6" t="n">
        <v>1</v>
      </c>
    </row>
    <row r="12" customFormat="false" ht="22.05" hidden="false" customHeight="false" outlineLevel="0" collapsed="false">
      <c r="A12" s="5" t="n">
        <v>2</v>
      </c>
      <c r="B12" s="5" t="n">
        <v>0.201103132058807</v>
      </c>
      <c r="C12" s="5" t="n">
        <v>0.228823426386941</v>
      </c>
      <c r="D12" s="6" t="n">
        <v>1094</v>
      </c>
      <c r="E12" s="6" t="n">
        <v>4234</v>
      </c>
      <c r="F12" s="6" t="n">
        <v>5328</v>
      </c>
      <c r="G12" s="7" t="n">
        <f aca="false">D12/F12</f>
        <v>0.20533033033033</v>
      </c>
      <c r="H12" s="7" t="n">
        <f aca="false">D12/$D$14</f>
        <v>0.0711174673340701</v>
      </c>
      <c r="I12" s="7" t="n">
        <f aca="false">I11+H12</f>
        <v>0.942013911460703</v>
      </c>
      <c r="J12" s="7" t="n">
        <f aca="false">E12/$E$14</f>
        <v>0.111709144636167</v>
      </c>
      <c r="K12" s="7" t="n">
        <f aca="false">K11+J12</f>
        <v>0.882934937470318</v>
      </c>
      <c r="L12" s="7" t="n">
        <f aca="false">I12-K12</f>
        <v>0.0590789739903851</v>
      </c>
      <c r="N12" s="7" t="n">
        <v>0.9</v>
      </c>
      <c r="O12" s="8" t="n">
        <f aca="false">I12/N12</f>
        <v>1.04668212384523</v>
      </c>
      <c r="P12" s="6" t="n">
        <v>1</v>
      </c>
    </row>
    <row r="13" customFormat="false" ht="22.05" hidden="false" customHeight="false" outlineLevel="0" collapsed="false">
      <c r="A13" s="5" t="n">
        <v>1</v>
      </c>
      <c r="B13" s="5" t="n">
        <v>0.0775610627738088</v>
      </c>
      <c r="C13" s="5" t="n">
        <v>0.201098986405685</v>
      </c>
      <c r="D13" s="6" t="n">
        <v>892</v>
      </c>
      <c r="E13" s="6" t="n">
        <v>4437</v>
      </c>
      <c r="F13" s="6" t="n">
        <v>5329</v>
      </c>
      <c r="G13" s="7" t="n">
        <f aca="false">D13/F13</f>
        <v>0.167386001125915</v>
      </c>
      <c r="H13" s="7" t="n">
        <f aca="false">D13/$D$14</f>
        <v>0.0579860885392966</v>
      </c>
      <c r="I13" s="7" t="n">
        <f aca="false">I12+H13</f>
        <v>1</v>
      </c>
      <c r="J13" s="7" t="n">
        <f aca="false">E13/$E$14</f>
        <v>0.117065062529682</v>
      </c>
      <c r="K13" s="7" t="n">
        <f aca="false">K12+J13</f>
        <v>1</v>
      </c>
      <c r="L13" s="7" t="n">
        <f aca="false">I13-K13</f>
        <v>0</v>
      </c>
      <c r="N13" s="7" t="n">
        <v>1</v>
      </c>
      <c r="O13" s="6" t="n">
        <f aca="false">I13/N13</f>
        <v>1</v>
      </c>
      <c r="P13" s="6" t="n">
        <v>1</v>
      </c>
    </row>
    <row r="14" customFormat="false" ht="22.05" hidden="false" customHeight="false" outlineLevel="0" collapsed="false">
      <c r="A14" s="0"/>
      <c r="B14" s="0"/>
      <c r="C14" s="0"/>
      <c r="D14" s="6" t="n">
        <f aca="false">SUM(D4:D13)</f>
        <v>15383</v>
      </c>
      <c r="E14" s="6" t="n">
        <f aca="false">SUM(E4:E13)</f>
        <v>37902</v>
      </c>
      <c r="F14" s="6" t="n">
        <f aca="false">SUM(F4:F13)</f>
        <v>53285</v>
      </c>
      <c r="G14" s="11"/>
      <c r="H14" s="0"/>
      <c r="I14" s="0"/>
      <c r="J14" s="0"/>
      <c r="K14" s="12" t="s">
        <v>16</v>
      </c>
      <c r="L14" s="13" t="n">
        <f aca="false">MAX(L4:L13)</f>
        <v>0.150370135336692</v>
      </c>
      <c r="N14" s="0"/>
      <c r="O14" s="0"/>
      <c r="P14" s="0"/>
    </row>
    <row r="15" customFormat="false" ht="22.05" hidden="false" customHeight="false" outlineLevel="0" collapsed="false">
      <c r="A15" s="0"/>
      <c r="B15" s="0"/>
      <c r="C15" s="0"/>
      <c r="D15" s="0"/>
      <c r="E15" s="0"/>
      <c r="F15" s="0"/>
      <c r="G15" s="11"/>
      <c r="H15" s="0"/>
      <c r="I15" s="0"/>
      <c r="J15" s="0"/>
      <c r="K15" s="0"/>
      <c r="L15" s="0"/>
      <c r="N15" s="0"/>
      <c r="O15" s="0"/>
      <c r="P15" s="0"/>
    </row>
    <row r="16" customFormat="false" ht="22.05" hidden="false" customHeight="false" outlineLevel="0" collapsed="false">
      <c r="A16" s="14" t="s">
        <v>17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N16" s="0"/>
      <c r="O16" s="0"/>
      <c r="P16" s="0"/>
    </row>
    <row r="17" customFormat="false" ht="61.2" hidden="false" customHeight="false" outlineLevel="0" collapsed="false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15" t="s">
        <v>7</v>
      </c>
      <c r="H17" s="3" t="s">
        <v>8</v>
      </c>
      <c r="I17" s="3" t="s">
        <v>9</v>
      </c>
      <c r="J17" s="3" t="s">
        <v>10</v>
      </c>
      <c r="K17" s="3" t="s">
        <v>11</v>
      </c>
      <c r="L17" s="3" t="s">
        <v>12</v>
      </c>
      <c r="N17" s="4" t="s">
        <v>13</v>
      </c>
      <c r="O17" s="4" t="s">
        <v>14</v>
      </c>
      <c r="P17" s="4" t="s">
        <v>15</v>
      </c>
    </row>
    <row r="18" customFormat="false" ht="22.05" hidden="false" customHeight="false" outlineLevel="0" collapsed="false">
      <c r="A18" s="5" t="n">
        <v>10</v>
      </c>
      <c r="B18" s="5" t="n">
        <v>0.382731736097969</v>
      </c>
      <c r="C18" s="5" t="n">
        <v>0.712541883927138</v>
      </c>
      <c r="D18" s="6" t="n">
        <v>775</v>
      </c>
      <c r="E18" s="6" t="n">
        <v>1002</v>
      </c>
      <c r="F18" s="6" t="n">
        <v>1777</v>
      </c>
      <c r="G18" s="7" t="n">
        <f aca="false">D18/F18</f>
        <v>0.436128306133934</v>
      </c>
      <c r="H18" s="7" t="n">
        <f aca="false">D18/$D$28</f>
        <v>0.148296976655186</v>
      </c>
      <c r="I18" s="7" t="n">
        <f aca="false">H18</f>
        <v>0.148296976655186</v>
      </c>
      <c r="J18" s="7" t="n">
        <f aca="false">E18/$E$28</f>
        <v>0.0799298021697511</v>
      </c>
      <c r="K18" s="7" t="n">
        <f aca="false">J18</f>
        <v>0.0799298021697511</v>
      </c>
      <c r="L18" s="7" t="n">
        <f aca="false">I18-K18</f>
        <v>0.0683671744854345</v>
      </c>
      <c r="N18" s="7" t="n">
        <v>0.1</v>
      </c>
      <c r="O18" s="8" t="n">
        <f aca="false">I18/N18</f>
        <v>1.48296976655186</v>
      </c>
      <c r="P18" s="6" t="n">
        <v>1</v>
      </c>
    </row>
    <row r="19" customFormat="false" ht="22.05" hidden="false" customHeight="false" outlineLevel="0" collapsed="false">
      <c r="A19" s="5" t="n">
        <v>9</v>
      </c>
      <c r="B19" s="5" t="n">
        <v>0.343452129423402</v>
      </c>
      <c r="C19" s="5" t="n">
        <v>0.382731709199788</v>
      </c>
      <c r="D19" s="6" t="n">
        <v>644</v>
      </c>
      <c r="E19" s="6" t="n">
        <v>1132</v>
      </c>
      <c r="F19" s="6" t="n">
        <v>1776</v>
      </c>
      <c r="G19" s="7" t="n">
        <f aca="false">D19/F19</f>
        <v>0.362612612612613</v>
      </c>
      <c r="H19" s="7" t="n">
        <f aca="false">D19/$D$28</f>
        <v>0.123230003827019</v>
      </c>
      <c r="I19" s="7" t="n">
        <f aca="false">I18+H19</f>
        <v>0.271526980482204</v>
      </c>
      <c r="J19" s="7" t="n">
        <f aca="false">E19/$E$28</f>
        <v>0.0902999361837907</v>
      </c>
      <c r="K19" s="7" t="n">
        <f aca="false">K18+J19</f>
        <v>0.170229738353542</v>
      </c>
      <c r="L19" s="7" t="n">
        <f aca="false">I19-K19</f>
        <v>0.101297242128663</v>
      </c>
      <c r="N19" s="7" t="n">
        <v>0.2</v>
      </c>
      <c r="O19" s="8" t="n">
        <f aca="false">I19/N19</f>
        <v>1.35763490241102</v>
      </c>
      <c r="P19" s="6" t="n">
        <v>1</v>
      </c>
    </row>
    <row r="20" customFormat="false" ht="22.05" hidden="false" customHeight="false" outlineLevel="0" collapsed="false">
      <c r="A20" s="5" t="n">
        <v>8</v>
      </c>
      <c r="B20" s="5" t="n">
        <v>0.317640892549075</v>
      </c>
      <c r="C20" s="5" t="n">
        <v>0.343432581296995</v>
      </c>
      <c r="D20" s="6" t="n">
        <v>615</v>
      </c>
      <c r="E20" s="6" t="n">
        <v>1161</v>
      </c>
      <c r="F20" s="6" t="n">
        <v>1776</v>
      </c>
      <c r="G20" s="7" t="n">
        <f aca="false">D20/F20</f>
        <v>0.346283783783784</v>
      </c>
      <c r="H20" s="7" t="n">
        <f aca="false">D20/$D$28</f>
        <v>0.117680826636051</v>
      </c>
      <c r="I20" s="7" t="n">
        <f aca="false">I19+H20</f>
        <v>0.389207807118255</v>
      </c>
      <c r="J20" s="7" t="n">
        <f aca="false">E20/$E$28</f>
        <v>0.092613273771538</v>
      </c>
      <c r="K20" s="7" t="n">
        <f aca="false">K19+J20</f>
        <v>0.26284301212508</v>
      </c>
      <c r="L20" s="7" t="n">
        <f aca="false">I20-K20</f>
        <v>0.126364794993175</v>
      </c>
      <c r="N20" s="7" t="n">
        <v>0.3</v>
      </c>
      <c r="O20" s="8" t="n">
        <f aca="false">I20/N20</f>
        <v>1.29735935706085</v>
      </c>
      <c r="P20" s="6" t="n">
        <v>1</v>
      </c>
    </row>
    <row r="21" customFormat="false" ht="22.05" hidden="false" customHeight="false" outlineLevel="0" collapsed="false">
      <c r="A21" s="5" t="n">
        <v>7</v>
      </c>
      <c r="B21" s="5" t="n">
        <v>0.298138131560139</v>
      </c>
      <c r="C21" s="5" t="n">
        <v>0.317633379103484</v>
      </c>
      <c r="D21" s="6" t="n">
        <v>570</v>
      </c>
      <c r="E21" s="6" t="n">
        <v>1206</v>
      </c>
      <c r="F21" s="6" t="n">
        <v>1776</v>
      </c>
      <c r="G21" s="7" t="n">
        <f aca="false">D21/F21</f>
        <v>0.320945945945946</v>
      </c>
      <c r="H21" s="7" t="n">
        <f aca="false">D21/$D$28</f>
        <v>0.109070034443169</v>
      </c>
      <c r="I21" s="7" t="n">
        <f aca="false">I20+H21</f>
        <v>0.498277841561424</v>
      </c>
      <c r="J21" s="7" t="n">
        <f aca="false">E21/$E$28</f>
        <v>0.0962029355456286</v>
      </c>
      <c r="K21" s="7" t="n">
        <f aca="false">K20+J21</f>
        <v>0.359045947670708</v>
      </c>
      <c r="L21" s="7" t="n">
        <f aca="false">I21-K21</f>
        <v>0.139231893890715</v>
      </c>
      <c r="N21" s="7" t="n">
        <v>0.4</v>
      </c>
      <c r="O21" s="8" t="n">
        <f aca="false">I21/N21</f>
        <v>1.24569460390356</v>
      </c>
      <c r="P21" s="6" t="n">
        <v>1</v>
      </c>
    </row>
    <row r="22" customFormat="false" ht="22.05" hidden="false" customHeight="false" outlineLevel="0" collapsed="false">
      <c r="A22" s="5" t="n">
        <v>6</v>
      </c>
      <c r="B22" s="5" t="n">
        <v>0.280457395258263</v>
      </c>
      <c r="C22" s="5" t="n">
        <v>0.298125109693943</v>
      </c>
      <c r="D22" s="6" t="n">
        <v>562</v>
      </c>
      <c r="E22" s="6" t="n">
        <v>1214</v>
      </c>
      <c r="F22" s="6" t="n">
        <v>1776</v>
      </c>
      <c r="G22" s="7" t="n">
        <f aca="false">D22/F22</f>
        <v>0.316441441441441</v>
      </c>
      <c r="H22" s="7" t="n">
        <f aca="false">D22/$D$28</f>
        <v>0.107539226942212</v>
      </c>
      <c r="I22" s="7" t="n">
        <f aca="false">I21+H22</f>
        <v>0.605817068503636</v>
      </c>
      <c r="J22" s="7" t="n">
        <f aca="false">E22/$E$28</f>
        <v>0.0968410976388003</v>
      </c>
      <c r="K22" s="7" t="n">
        <f aca="false">K21+J22</f>
        <v>0.455887045309509</v>
      </c>
      <c r="L22" s="7" t="n">
        <f aca="false">I22-K22</f>
        <v>0.149930023194127</v>
      </c>
      <c r="N22" s="7" t="n">
        <v>0.5</v>
      </c>
      <c r="O22" s="8" t="n">
        <f aca="false">I22/N22</f>
        <v>1.21163413700727</v>
      </c>
      <c r="P22" s="6" t="n">
        <v>1</v>
      </c>
    </row>
    <row r="23" customFormat="false" ht="22.05" hidden="false" customHeight="false" outlineLevel="0" collapsed="false">
      <c r="A23" s="5" t="n">
        <v>5</v>
      </c>
      <c r="B23" s="5" t="n">
        <v>0.264321775632533</v>
      </c>
      <c r="C23" s="5" t="n">
        <v>0.280456596318982</v>
      </c>
      <c r="D23" s="9" t="n">
        <v>535</v>
      </c>
      <c r="E23" s="9" t="n">
        <v>1241</v>
      </c>
      <c r="F23" s="9" t="n">
        <v>1776</v>
      </c>
      <c r="G23" s="10" t="n">
        <f aca="false">D23/F23</f>
        <v>0.301238738738739</v>
      </c>
      <c r="H23" s="10" t="n">
        <f aca="false">D23/$D$28</f>
        <v>0.102372751626483</v>
      </c>
      <c r="I23" s="10" t="n">
        <f aca="false">I22+H23</f>
        <v>0.708189820130119</v>
      </c>
      <c r="J23" s="10" t="n">
        <f aca="false">E23/$E$28</f>
        <v>0.0989948947032546</v>
      </c>
      <c r="K23" s="10" t="n">
        <f aca="false">K22+J23</f>
        <v>0.554881940012763</v>
      </c>
      <c r="L23" s="10" t="n">
        <f aca="false">I23-K23</f>
        <v>0.153307880117355</v>
      </c>
      <c r="N23" s="7" t="n">
        <v>0.6</v>
      </c>
      <c r="O23" s="8" t="n">
        <f aca="false">I23/N23</f>
        <v>1.18031636688353</v>
      </c>
      <c r="P23" s="6" t="n">
        <v>1</v>
      </c>
    </row>
    <row r="24" customFormat="false" ht="22.05" hidden="false" customHeight="false" outlineLevel="0" collapsed="false">
      <c r="A24" s="5" t="n">
        <v>4</v>
      </c>
      <c r="B24" s="5" t="n">
        <v>0.248154635601225</v>
      </c>
      <c r="C24" s="5" t="n">
        <v>0.264311466757181</v>
      </c>
      <c r="D24" s="6" t="n">
        <v>444</v>
      </c>
      <c r="E24" s="6" t="n">
        <v>1332</v>
      </c>
      <c r="F24" s="6" t="n">
        <v>1776</v>
      </c>
      <c r="G24" s="7" t="n">
        <f aca="false">D24/F24</f>
        <v>0.25</v>
      </c>
      <c r="H24" s="7" t="n">
        <f aca="false">D24/$D$28</f>
        <v>0.0849598163030999</v>
      </c>
      <c r="I24" s="7" t="n">
        <f aca="false">I23+H24</f>
        <v>0.793149636433219</v>
      </c>
      <c r="J24" s="7" t="n">
        <f aca="false">E24/$E$28</f>
        <v>0.106253988513082</v>
      </c>
      <c r="K24" s="7" t="n">
        <f aca="false">K23+J24</f>
        <v>0.661135928525846</v>
      </c>
      <c r="L24" s="7" t="n">
        <f aca="false">I24-K24</f>
        <v>0.132013707907373</v>
      </c>
      <c r="N24" s="7" t="n">
        <v>0.7</v>
      </c>
      <c r="O24" s="8" t="n">
        <f aca="false">I24/N24</f>
        <v>1.13307090919031</v>
      </c>
      <c r="P24" s="6" t="n">
        <v>1</v>
      </c>
    </row>
    <row r="25" customFormat="false" ht="22.05" hidden="false" customHeight="false" outlineLevel="0" collapsed="false">
      <c r="A25" s="5" t="n">
        <v>3</v>
      </c>
      <c r="B25" s="5" t="n">
        <v>0.228573321200287</v>
      </c>
      <c r="C25" s="5" t="n">
        <v>0.248153764830621</v>
      </c>
      <c r="D25" s="6" t="n">
        <v>421</v>
      </c>
      <c r="E25" s="6" t="n">
        <v>1355</v>
      </c>
      <c r="F25" s="6" t="n">
        <v>1776</v>
      </c>
      <c r="G25" s="7" t="n">
        <f aca="false">D25/F25</f>
        <v>0.23704954954955</v>
      </c>
      <c r="H25" s="7" t="n">
        <f aca="false">D25/$D$28</f>
        <v>0.0805587447378492</v>
      </c>
      <c r="I25" s="7" t="n">
        <f aca="false">I24+H25</f>
        <v>0.873708381171068</v>
      </c>
      <c r="J25" s="7" t="n">
        <f aca="false">E25/$E$28</f>
        <v>0.108088704530951</v>
      </c>
      <c r="K25" s="7" t="n">
        <f aca="false">K24+J25</f>
        <v>0.769224633056796</v>
      </c>
      <c r="L25" s="7" t="n">
        <f aca="false">I25-K25</f>
        <v>0.104483748114271</v>
      </c>
      <c r="N25" s="7" t="n">
        <v>0.8</v>
      </c>
      <c r="O25" s="8" t="n">
        <f aca="false">I25/N25</f>
        <v>1.09213547646383</v>
      </c>
      <c r="P25" s="6" t="n">
        <v>1</v>
      </c>
    </row>
    <row r="26" customFormat="false" ht="22.05" hidden="false" customHeight="false" outlineLevel="0" collapsed="false">
      <c r="A26" s="5" t="n">
        <v>2</v>
      </c>
      <c r="B26" s="5" t="n">
        <v>0.201704603331685</v>
      </c>
      <c r="C26" s="5" t="n">
        <v>0.228571740258249</v>
      </c>
      <c r="D26" s="6" t="n">
        <v>366</v>
      </c>
      <c r="E26" s="6" t="n">
        <v>1410</v>
      </c>
      <c r="F26" s="6" t="n">
        <v>1776</v>
      </c>
      <c r="G26" s="7" t="n">
        <f aca="false">D26/F26</f>
        <v>0.206081081081081</v>
      </c>
      <c r="H26" s="7" t="n">
        <f aca="false">D26/$D$28</f>
        <v>0.0700344431687715</v>
      </c>
      <c r="I26" s="7" t="n">
        <f aca="false">I25+H26</f>
        <v>0.943742824339839</v>
      </c>
      <c r="J26" s="7" t="n">
        <f aca="false">E26/$E$28</f>
        <v>0.112476068921506</v>
      </c>
      <c r="K26" s="7" t="n">
        <f aca="false">K25+J26</f>
        <v>0.881700701978303</v>
      </c>
      <c r="L26" s="7" t="n">
        <f aca="false">I26-K26</f>
        <v>0.0620421223615367</v>
      </c>
      <c r="N26" s="7" t="n">
        <v>0.9</v>
      </c>
      <c r="O26" s="8" t="n">
        <f aca="false">I26/N26</f>
        <v>1.04860313815538</v>
      </c>
      <c r="P26" s="6" t="n">
        <v>1</v>
      </c>
    </row>
    <row r="27" customFormat="false" ht="22.05" hidden="false" customHeight="false" outlineLevel="0" collapsed="false">
      <c r="A27" s="5" t="n">
        <v>1</v>
      </c>
      <c r="B27" s="5" t="n">
        <v>0.0772492324008326</v>
      </c>
      <c r="C27" s="5" t="n">
        <v>0.201696521627351</v>
      </c>
      <c r="D27" s="6" t="n">
        <v>294</v>
      </c>
      <c r="E27" s="6" t="n">
        <v>1483</v>
      </c>
      <c r="F27" s="6" t="n">
        <v>1777</v>
      </c>
      <c r="G27" s="7" t="n">
        <f aca="false">D27/F27</f>
        <v>0.165447383230163</v>
      </c>
      <c r="H27" s="7" t="n">
        <f aca="false">D27/$D$28</f>
        <v>0.0562571756601607</v>
      </c>
      <c r="I27" s="7" t="n">
        <f aca="false">I26+H27</f>
        <v>1</v>
      </c>
      <c r="J27" s="7" t="n">
        <f aca="false">E27/$E$28</f>
        <v>0.118299298021698</v>
      </c>
      <c r="K27" s="7" t="n">
        <f aca="false">K26+J27</f>
        <v>1</v>
      </c>
      <c r="L27" s="7" t="n">
        <f aca="false">I27-K27</f>
        <v>0</v>
      </c>
      <c r="N27" s="7" t="n">
        <v>1</v>
      </c>
      <c r="O27" s="6" t="n">
        <f aca="false">I27/N27</f>
        <v>1</v>
      </c>
      <c r="P27" s="6" t="n">
        <v>1</v>
      </c>
    </row>
    <row r="28" customFormat="false" ht="22.05" hidden="false" customHeight="false" outlineLevel="0" collapsed="false">
      <c r="D28" s="6" t="n">
        <f aca="false">SUM(D18:D27)</f>
        <v>5226</v>
      </c>
      <c r="E28" s="6" t="n">
        <f aca="false">SUM(E18:E27)</f>
        <v>12536</v>
      </c>
      <c r="F28" s="6" t="n">
        <f aca="false">SUM(F18:F27)</f>
        <v>17762</v>
      </c>
      <c r="K28" s="16" t="s">
        <v>16</v>
      </c>
      <c r="L28" s="13" t="n">
        <f aca="false">MAX(L18:L27)</f>
        <v>0.153307880117355</v>
      </c>
      <c r="N28" s="0"/>
    </row>
    <row r="29" customFormat="false" ht="22.05" hidden="false" customHeight="false" outlineLevel="0" collapsed="false">
      <c r="N29" s="17" t="s">
        <v>18</v>
      </c>
    </row>
  </sheetData>
  <mergeCells count="2">
    <mergeCell ref="A2:L2"/>
    <mergeCell ref="A16:L16"/>
  </mergeCells>
  <conditionalFormatting sqref="G4:G13">
    <cfRule type="expression" priority="2" aboveAverage="0" equalAverage="0" bottom="0" percent="0" rank="0" text="" dxfId="0">
      <formula>fit1_train_DA1_P2!$F$4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2017-04-26T01:18:08Z</dcterms:modified>
  <cp:revision>2</cp:revision>
  <dc:subject/>
  <dc:title/>
</cp:coreProperties>
</file>